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0GE0030\disk1\■R2下水環境課共用\02班共用\01経営班\1 流域下水道事業\2 流域下水道事業会計（公営企業）\7 諸照会\2021.1.11 経営比較分析表の分析等について（依頼）\経営比較分析表\"/>
    </mc:Choice>
  </mc:AlternateContent>
  <workbookProtection workbookAlgorithmName="SHA-512" workbookHashValue="Lhh/Es+OJ/sjxQ6B/tngI+KRfHOcID0SqOk/6ajT+TE4QoiidqGle7gQT5um/cHiB7t9FjDLW/kfQc15CKrxOw==" workbookSaltValue="zGObT0D3vmalOHfwNuNgh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L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<sst xmlns="http://schemas.openxmlformats.org/spreadsheetml/2006/main" count="236" uniqueCount="122">
  <si>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</si>
  <si>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</si>
  <si>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</si>
  <si>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</si>
  <si>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</si>
  <si>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</si>
  <si>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</si>
  <si>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</si>
  <si>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</si>
  <si>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</si>
  <si>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</si>
  <si>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</si>
  <si>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</si>
  <si>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</si>
  <si>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</si>
  <si>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</si>
  <si>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</si>
  <si>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</si>
  <si>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</si>
  <si>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</si>
  <si>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</si>
  <si>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</si>
  <si>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</si>
  <si>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</si>
  <si>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</si>
  <si>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</si>
  <si>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</si>
  <si>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</si>
  <si>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</si>
  <si>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</si>
  <si>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</si>
  <si>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</si>
  <si>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</si>
  <si>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</si>
  <si>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</si>
  <si>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</si>
  <si>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</si>
  <si>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</si>
  <si>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</si>
  <si>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</si>
  <si>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</si>
  <si>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</si>
  <si>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</si>
  <si>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</si>
  <si>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</si>
  <si>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</si>
  <si>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</si>
  <si>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</si>
  <si>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</si>
  <si>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</si>
  <si>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</si>
  <si>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</si>
  <si>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</si>
  <si>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</si>
  <si>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</si>
  <si>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</si>
  <si>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</si>
  <si>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</si>
  <si>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</si>
  <si>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</si>
  <si>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</si>
  <si>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</si>
  <si>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</si>
  <si>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</si>
  <si>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</si>
  <si>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</si>
  <si>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</si>
  <si>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</si>
  <si>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</si>
  <si>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</si>
  <si>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</si>
  <si>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</si>
  <si>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</si>
  <si>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</si>
  <si>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</si>
  <si>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</si>
  <si>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</si>
  <si>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</si>
  <si>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</si>
  <si>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</si>
  <si>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</si>
  <si>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</si>
  <si>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</si>
  <si>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</si>
  <si>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</si>
  <si>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</si>
  <si>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</si>
  <si>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</si>
  <si>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</si>
  <si>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</si>
  <si>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</si>
  <si>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</si>
  <si>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</si>
  <si>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</si>
  <si>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</si>
  <si>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</si>
  <si>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</si>
  <si>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</si>
  <si>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</si>
  <si>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</si>
  <si>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</si>
  <si>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</si>
  <si>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</si>
  <si>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</si>
  <si>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</si>
  <si>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</si>
  <si>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</si>
  <si>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</si>
  <si>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</si>
  <si>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</si>
  <si>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</si>
  <si>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</si>
  <si>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</si>
  <si>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</si>
  <si>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</si>
  <si>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</si>
  <si>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</si>
  <si>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</si>
  <si>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</si>
  <si>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r>
      <t>　本県では、熊本北部流域下水道、球磨川上流流域下水道及び八代北部流域下水道の３つの流域下水道事業を行っている。
①収益的収支比率：県と関係市町村との協定に基づき、収支の均衡を維持するため、負担金を調整してきた結果、総費用に対する総収益の割合は99％でありほぼ均衡している。地方債の償還には資本的収入（市町村の負担金、一般会計からの繰入金）を充てているため、収益的収支比率は７０％前後となる。
④企業債残高対事業規模比率：過去5年間は大規模な建設改良事案がなく、建設改良に係る新規起債額が年償還額を下回っているため比率は低下傾向にあり、全国平均値及び類似団体平均値を下回る状況。
⑥汚水処理原価：汚水処理水量（有収水量）は</t>
    </r>
    <r>
      <rPr>
        <sz val="10"/>
        <rFont val="ＭＳ ゴシック"/>
        <family val="3"/>
        <charset val="128"/>
      </rPr>
      <t>全体としては</t>
    </r>
    <r>
      <rPr>
        <sz val="10"/>
        <color theme="1"/>
        <rFont val="ＭＳ ゴシック"/>
        <family val="3"/>
        <charset val="128"/>
      </rPr>
      <t>増加しているが、あわせて汚水処理費も増加傾向にあり、類似団体平均値と全国平均値を上回る状況。
⑦施設利用率：処理区域の拡大見込みと、高度処理化を含む改築更新工事の実施を見据えた施設整備を実施した結果、当初計画に対して50～60％の利用率で推移し、全国平均値及び類似団体平均値を下回る状況。
⑧水洗化率：率は上昇傾向にある。今後も率100％を目指し、引き続き接続率の向上を図る。</t>
    </r>
    <rPh sb="82" eb="84">
      <t>シュウシ</t>
    </rPh>
    <rPh sb="85" eb="87">
      <t>キンコウ</t>
    </rPh>
    <rPh sb="108" eb="109">
      <t>ソウ</t>
    </rPh>
    <rPh sb="109" eb="111">
      <t>ヒヨウ</t>
    </rPh>
    <rPh sb="112" eb="113">
      <t>タイ</t>
    </rPh>
    <rPh sb="115" eb="118">
      <t>ソウシュウエキ</t>
    </rPh>
    <rPh sb="119" eb="121">
      <t>ワリアイ</t>
    </rPh>
    <rPh sb="130" eb="132">
      <t>キンコウ</t>
    </rPh>
    <rPh sb="137" eb="140">
      <t>チホウサイ</t>
    </rPh>
    <rPh sb="141" eb="143">
      <t>ショウカン</t>
    </rPh>
    <rPh sb="145" eb="148">
      <t>シホンテキ</t>
    </rPh>
    <rPh sb="148" eb="150">
      <t>シュウニュウ</t>
    </rPh>
    <rPh sb="151" eb="154">
      <t>シチョウソン</t>
    </rPh>
    <rPh sb="155" eb="158">
      <t>フタンキン</t>
    </rPh>
    <rPh sb="159" eb="161">
      <t>イッパン</t>
    </rPh>
    <rPh sb="161" eb="163">
      <t>カイケイ</t>
    </rPh>
    <rPh sb="166" eb="169">
      <t>クリイレキン</t>
    </rPh>
    <rPh sb="171" eb="172">
      <t>ア</t>
    </rPh>
    <rPh sb="179" eb="181">
      <t>シュウエキ</t>
    </rPh>
    <rPh sb="181" eb="182">
      <t>テキ</t>
    </rPh>
    <rPh sb="182" eb="184">
      <t>シュウシ</t>
    </rPh>
    <rPh sb="184" eb="186">
      <t>ヒリツ</t>
    </rPh>
    <rPh sb="190" eb="192">
      <t>ゼンゴ</t>
    </rPh>
    <rPh sb="313" eb="315">
      <t>ゼンタイ</t>
    </rPh>
    <phoneticPr fontId="4"/>
  </si>
  <si>
    <r>
      <t>　本県の３つの流域下水道で最初に供用を開始した施設は平成元年であり比較的新しい状況。
　</t>
    </r>
    <r>
      <rPr>
        <sz val="10"/>
        <rFont val="ＭＳ ゴシック"/>
        <family val="3"/>
        <charset val="128"/>
      </rPr>
      <t>電気機械設備について、下水道施設全体の中長期的な施設状態を予測しながら維持管理、改築を一体的に捉えて計画的・効率的に管理するストックマネジメント計画に基づき、点検・調査による状況の把握を行い、予防保全型管理により改築更新を実施していく。</t>
    </r>
    <rPh sb="55" eb="58">
      <t>ゲスイドウ</t>
    </rPh>
    <rPh sb="58" eb="62">
      <t>シセツゼンタイ</t>
    </rPh>
    <rPh sb="63" eb="67">
      <t>チュウチョウキテキ</t>
    </rPh>
    <phoneticPr fontId="4"/>
  </si>
  <si>
    <r>
      <t>　流域下水道は、公共下水道の流域下水道への編入、処理区域の拡大及び接続率の向上といった流入水量増加要因はあるものの、将来的には処理区域内における人口減少等による流入水量の減少が懸念されている。
　加えて、施設の修繕、改築及び更新に係る費用が新たに発生するなど厳しい環境になることが予想される。
　下水道は、住民生活と周辺環境の保全の面で必要不可欠な社会基盤であり、今後も持続的に下水道サービスを提供する必要があるため、広域化の検討、経費の節減及び建設改良投資の平準化等による経営基盤の強化に努める。
　</t>
    </r>
    <r>
      <rPr>
        <sz val="10"/>
        <rFont val="ＭＳ ゴシック"/>
        <family val="3"/>
        <charset val="128"/>
      </rPr>
      <t>その一環として、令和2年度から地方公営企業会計を導入するとともに経営戦略を策定し、経営の健全性・効率性の見える化及び財政マネジメントの向上を図っていく。</t>
    </r>
    <rPh sb="253" eb="255">
      <t>イッカン</t>
    </rPh>
    <rPh sb="259" eb="261">
      <t>レイワ</t>
    </rPh>
    <rPh sb="262" eb="264">
      <t>ネンド</t>
    </rPh>
    <rPh sb="266" eb="274">
      <t>チホウコウエイキギョウカイケイ</t>
    </rPh>
    <rPh sb="275" eb="277">
      <t>ドウニュウ</t>
    </rPh>
    <rPh sb="283" eb="287">
      <t>ケイエイセンリャク</t>
    </rPh>
    <rPh sb="288" eb="290">
      <t>サクテイ</t>
    </rPh>
    <rPh sb="307" eb="308">
      <t>オヨ</t>
    </rPh>
    <rPh sb="309" eb="311">
      <t>ザイセイ</t>
    </rPh>
    <rPh sb="318" eb="320">
      <t>コウジョウ</t>
    </rPh>
    <rPh sb="321" eb="32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</si>
</sst>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0.05</c:v>
                </c:pt>
                <c:pt idx="1">
                  <c:v>0.01</c:v>
                </c:pt>
                <c:pt idx="2">
                  <c:v>0.01</c:v>
                </c:pt>
                <c:pt idx="3">
                  <c:v>1.37</c:v>
                </c:pt>
                <c:pt idx="4">
                  <c:v>0.04</c:v>
                </c:pt>
              </c:numCache>
            </c:numRef>
          </c:val>
          <c:extLst>
            <c:ext xmlns:c16="http://schemas.microsoft.com/office/drawing/2014/chart" uri="{C3380CC4-5D6E-409C-BE32-E72D297353CC}">
              <c16:uniqueId val="{00000000-2064-43DF-AA0B-266EC4633E2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0.08</c:v>
                </c:pt>
                <c:pt idx="2">
                  <c:v>0.12</c:v>
                </c:pt>
                <c:pt idx="3">
                  <c:v>0.05</c:v>
                </c:pt>
                <c:pt idx="4">
                  <c:v>7.0000000000000007E-2</c:v>
                </c:pt>
              </c:numCache>
            </c:numRef>
          </c:val>
          <c:smooth val="0"/>
          <c:extLst>
            <c:ext xmlns:c16="http://schemas.microsoft.com/office/drawing/2014/chart" uri="{C3380CC4-5D6E-409C-BE32-E72D297353CC}">
              <c16:uniqueId val="{00000001-2064-43DF-AA0B-266EC4633E2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56.35</c:v>
                </c:pt>
                <c:pt idx="1">
                  <c:v>56.73</c:v>
                </c:pt>
                <c:pt idx="2">
                  <c:v>61.74</c:v>
                </c:pt>
                <c:pt idx="3">
                  <c:v>60.96</c:v>
                </c:pt>
                <c:pt idx="4">
                  <c:v>61.42</c:v>
                </c:pt>
              </c:numCache>
            </c:numRef>
          </c:val>
          <c:extLst>
            <c:ext xmlns:c16="http://schemas.microsoft.com/office/drawing/2014/chart" uri="{C3380CC4-5D6E-409C-BE32-E72D297353CC}">
              <c16:uniqueId val="{00000000-E6A8-4837-A6AA-A8A2BF349C7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64.09</c:v>
                </c:pt>
                <c:pt idx="1">
                  <c:v>64.62</c:v>
                </c:pt>
                <c:pt idx="2">
                  <c:v>63.73</c:v>
                </c:pt>
                <c:pt idx="3">
                  <c:v>66.11</c:v>
                </c:pt>
                <c:pt idx="4">
                  <c:v>67.209999999999994</c:v>
                </c:pt>
              </c:numCache>
            </c:numRef>
          </c:val>
          <c:smooth val="0"/>
          <c:extLst>
            <c:ext xmlns:c16="http://schemas.microsoft.com/office/drawing/2014/chart" uri="{C3380CC4-5D6E-409C-BE32-E72D297353CC}">
              <c16:uniqueId val="{00000001-E6A8-4837-A6AA-A8A2BF349C7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91.27</c:v>
                </c:pt>
                <c:pt idx="1">
                  <c:v>91.66</c:v>
                </c:pt>
                <c:pt idx="2">
                  <c:v>92.18</c:v>
                </c:pt>
                <c:pt idx="3">
                  <c:v>92.38</c:v>
                </c:pt>
                <c:pt idx="4">
                  <c:v>93.16</c:v>
                </c:pt>
              </c:numCache>
            </c:numRef>
          </c:val>
          <c:extLst>
            <c:ext xmlns:c16="http://schemas.microsoft.com/office/drawing/2014/chart" uri="{C3380CC4-5D6E-409C-BE32-E72D297353CC}">
              <c16:uniqueId val="{00000000-7D2C-4E1E-8C31-4DD03E46B3B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88.15</c:v>
                </c:pt>
                <c:pt idx="1">
                  <c:v>87.82</c:v>
                </c:pt>
                <c:pt idx="2">
                  <c:v>88.21</c:v>
                </c:pt>
                <c:pt idx="3">
                  <c:v>92.98</c:v>
                </c:pt>
                <c:pt idx="4">
                  <c:v>93.21</c:v>
                </c:pt>
              </c:numCache>
            </c:numRef>
          </c:val>
          <c:smooth val="0"/>
          <c:extLst>
            <c:ext xmlns:c16="http://schemas.microsoft.com/office/drawing/2014/chart" uri="{C3380CC4-5D6E-409C-BE32-E72D297353CC}">
              <c16:uniqueId val="{00000001-7D2C-4E1E-8C31-4DD03E46B3B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71.06</c:v>
                </c:pt>
                <c:pt idx="1">
                  <c:v>77.14</c:v>
                </c:pt>
                <c:pt idx="2">
                  <c:v>69.400000000000006</c:v>
                </c:pt>
                <c:pt idx="3">
                  <c:v>71.41</c:v>
                </c:pt>
                <c:pt idx="4">
                  <c:v>71.73</c:v>
                </c:pt>
              </c:numCache>
            </c:numRef>
          </c:val>
          <c:extLst>
            <c:ext xmlns:c16="http://schemas.microsoft.com/office/drawing/2014/chart" uri="{C3380CC4-5D6E-409C-BE32-E72D297353CC}">
              <c16:uniqueId val="{00000000-8920-4243-850F-B230C7E3AEF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20-4243-850F-B230C7E3AEF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D8-4D5A-8D52-371718A9BE6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D8-4D5A-8D52-371718A9BE6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63-4E21-95B2-BD98A14004D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63-4E21-95B2-BD98A14004D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B7-47F6-B8A5-42DB9AF3304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B7-47F6-B8A5-42DB9AF3304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54-44AD-BD72-1195D98312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54-44AD-BD72-1195D98312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267.58</c:v>
                </c:pt>
                <c:pt idx="1">
                  <c:v>231.54</c:v>
                </c:pt>
                <c:pt idx="2">
                  <c:v>262.64999999999998</c:v>
                </c:pt>
                <c:pt idx="3">
                  <c:v>238</c:v>
                </c:pt>
                <c:pt idx="4">
                  <c:v>228.54</c:v>
                </c:pt>
              </c:numCache>
            </c:numRef>
          </c:val>
          <c:extLst>
            <c:ext xmlns:c16="http://schemas.microsoft.com/office/drawing/2014/chart" uri="{C3380CC4-5D6E-409C-BE32-E72D297353CC}">
              <c16:uniqueId val="{00000000-D4A5-455E-9B9F-1E8FADDF3A6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336.16</c:v>
                </c:pt>
                <c:pt idx="1">
                  <c:v>309.07</c:v>
                </c:pt>
                <c:pt idx="2">
                  <c:v>323.37</c:v>
                </c:pt>
                <c:pt idx="3">
                  <c:v>290.94</c:v>
                </c:pt>
                <c:pt idx="4">
                  <c:v>287.39</c:v>
                </c:pt>
              </c:numCache>
            </c:numRef>
          </c:val>
          <c:smooth val="0"/>
          <c:extLst>
            <c:ext xmlns:c16="http://schemas.microsoft.com/office/drawing/2014/chart" uri="{C3380CC4-5D6E-409C-BE32-E72D297353CC}">
              <c16:uniqueId val="{00000001-D4A5-455E-9B9F-1E8FADDF3A6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FC-4B2D-8DD0-9D8C9F345A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FFC-4B2D-8DD0-9D8C9F345A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67.510000000000005</c:v>
                </c:pt>
                <c:pt idx="1">
                  <c:v>63.26</c:v>
                </c:pt>
                <c:pt idx="2">
                  <c:v>66.19</c:v>
                </c:pt>
                <c:pt idx="3">
                  <c:v>61.91</c:v>
                </c:pt>
                <c:pt idx="4">
                  <c:v>61.24</c:v>
                </c:pt>
              </c:numCache>
            </c:numRef>
          </c:val>
          <c:extLst>
            <c:ext xmlns:c16="http://schemas.microsoft.com/office/drawing/2014/chart" uri="{C3380CC4-5D6E-409C-BE32-E72D297353CC}">
              <c16:uniqueId val="{00000000-40C3-4154-B356-AADBB5B2AAE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86.54</c:v>
                </c:pt>
                <c:pt idx="1">
                  <c:v>81.91</c:v>
                </c:pt>
                <c:pt idx="2">
                  <c:v>74.59</c:v>
                </c:pt>
                <c:pt idx="3">
                  <c:v>55.61</c:v>
                </c:pt>
                <c:pt idx="4">
                  <c:v>50.64</c:v>
                </c:pt>
              </c:numCache>
            </c:numRef>
          </c:val>
          <c:smooth val="0"/>
          <c:extLst>
            <c:ext xmlns:c16="http://schemas.microsoft.com/office/drawing/2014/chart" uri="{C3380CC4-5D6E-409C-BE32-E72D297353CC}">
              <c16:uniqueId val="{00000001-40C3-4154-B356-AADBB5B2AAE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1769880</v>
      </c>
      <c r="AM8" s="69"/>
      <c r="AN8" s="69"/>
      <c r="AO8" s="69"/>
      <c r="AP8" s="69"/>
      <c r="AQ8" s="69"/>
      <c r="AR8" s="69"/>
      <c r="AS8" s="69"/>
      <c r="AT8" s="68">
        <f>データ!T6</f>
        <v>7409.45</v>
      </c>
      <c r="AU8" s="68"/>
      <c r="AV8" s="68"/>
      <c r="AW8" s="68"/>
      <c r="AX8" s="68"/>
      <c r="AY8" s="68"/>
      <c r="AZ8" s="68"/>
      <c r="BA8" s="68"/>
      <c r="BB8" s="68">
        <f>データ!U6</f>
        <v>238.87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29.17</v>
      </c>
      <c r="Q10" s="68"/>
      <c r="R10" s="68"/>
      <c r="S10" s="68"/>
      <c r="T10" s="68"/>
      <c r="U10" s="68"/>
      <c r="V10" s="68"/>
      <c r="W10" s="68">
        <f>データ!Q6</f>
        <v>100</v>
      </c>
      <c r="X10" s="68"/>
      <c r="Y10" s="68"/>
      <c r="Z10" s="68"/>
      <c r="AA10" s="68"/>
      <c r="AB10" s="68"/>
      <c r="AC10" s="68"/>
      <c r="AD10" s="69">
        <f>データ!R6</f>
        <v>0</v>
      </c>
      <c r="AE10" s="69"/>
      <c r="AF10" s="69"/>
      <c r="AG10" s="69"/>
      <c r="AH10" s="69"/>
      <c r="AI10" s="69"/>
      <c r="AJ10" s="69"/>
      <c r="AK10" s="2"/>
      <c r="AL10" s="69">
        <f>データ!V6</f>
        <v>269355</v>
      </c>
      <c r="AM10" s="69"/>
      <c r="AN10" s="69"/>
      <c r="AO10" s="69"/>
      <c r="AP10" s="69"/>
      <c r="AQ10" s="69"/>
      <c r="AR10" s="69"/>
      <c r="AS10" s="69"/>
      <c r="AT10" s="68">
        <f>データ!W6</f>
        <v>68.069999999999993</v>
      </c>
      <c r="AU10" s="68"/>
      <c r="AV10" s="68"/>
      <c r="AW10" s="68"/>
      <c r="AX10" s="68"/>
      <c r="AY10" s="68"/>
      <c r="AZ10" s="68"/>
      <c r="BA10" s="68"/>
      <c r="BB10" s="68">
        <f>データ!X6</f>
        <v>3957.03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【291.40】</v>
      </c>
      <c r="I86" s="26" t="str">
        <f>データ!CA6</f>
        <v>【0.00】</v>
      </c>
      <c r="J86" s="26" t="str">
        <f>データ!CL6</f>
        <v>【51.39】</v>
      </c>
      <c r="K86" s="26" t="str">
        <f>データ!CW6</f>
        <v>【66.94】</v>
      </c>
      <c r="L86" s="26" t="str">
        <f>データ!DH6</f>
        <v>【93.03】</v>
      </c>
      <c r="M86" s="26" t="s">
        <v>45</v>
      </c>
      <c r="N86" s="26" t="s">
        <v>43</v>
      </c>
      <c r="O86" s="26" t="str">
        <f>データ!EO6</f>
        <v>【0.09】</v>
      </c>
    </row>
  </sheetData>
  <sheetProtection algorithmName="SHA-512" hashValue="lgqGM2tprQBqtgUnr8XP8rZCJTa8J87F9g4I1iAn9+BGDvUSHhHR7n9PHHY2ycgRZrOvUFa2NHKTKSHQF/j4jg==" saltValue="OSnp8F0XKTy85siUJb3F7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430005</v>
      </c>
      <c r="D6" s="33">
        <f t="shared" si="3"/>
        <v>47</v>
      </c>
      <c r="E6" s="33">
        <f t="shared" si="3"/>
        <v>17</v>
      </c>
      <c r="F6" s="33">
        <f t="shared" si="3"/>
        <v>3</v>
      </c>
      <c r="G6" s="33">
        <f t="shared" si="3"/>
        <v>0</v>
      </c>
      <c r="H6" s="33" t="str">
        <f t="shared" si="3"/>
        <v>熊本県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29.17</v>
      </c>
      <c r="Q6" s="34">
        <f t="shared" si="3"/>
        <v>100</v>
      </c>
      <c r="R6" s="34">
        <f t="shared" si="3"/>
        <v>0</v>
      </c>
      <c r="S6" s="34">
        <f t="shared" si="3"/>
        <v>1769880</v>
      </c>
      <c r="T6" s="34">
        <f t="shared" si="3"/>
        <v>7409.45</v>
      </c>
      <c r="U6" s="34">
        <f t="shared" si="3"/>
        <v>238.87</v>
      </c>
      <c r="V6" s="34">
        <f t="shared" si="3"/>
        <v>269355</v>
      </c>
      <c r="W6" s="34">
        <f t="shared" si="3"/>
        <v>68.069999999999993</v>
      </c>
      <c r="X6" s="34">
        <f t="shared" si="3"/>
        <v>3957.03</v>
      </c>
      <c r="Y6" s="35">
        <f>IF(Y7="",NA(),Y7)</f>
        <v>71.06</v>
      </c>
      <c r="Z6" s="35">
        <f t="shared" ref="Z6:AH6" si="4">IF(Z7="",NA(),Z7)</f>
        <v>77.14</v>
      </c>
      <c r="AA6" s="35">
        <f t="shared" si="4"/>
        <v>69.400000000000006</v>
      </c>
      <c r="AB6" s="35">
        <f t="shared" si="4"/>
        <v>71.41</v>
      </c>
      <c r="AC6" s="35">
        <f t="shared" si="4"/>
        <v>71.73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267.58</v>
      </c>
      <c r="BG6" s="35">
        <f t="shared" ref="BG6:BO6" si="7">IF(BG7="",NA(),BG7)</f>
        <v>231.54</v>
      </c>
      <c r="BH6" s="35">
        <f t="shared" si="7"/>
        <v>262.64999999999998</v>
      </c>
      <c r="BI6" s="35">
        <f t="shared" si="7"/>
        <v>238</v>
      </c>
      <c r="BJ6" s="35">
        <f t="shared" si="7"/>
        <v>228.54</v>
      </c>
      <c r="BK6" s="35">
        <f t="shared" si="7"/>
        <v>336.16</v>
      </c>
      <c r="BL6" s="35">
        <f t="shared" si="7"/>
        <v>309.07</v>
      </c>
      <c r="BM6" s="35">
        <f t="shared" si="7"/>
        <v>323.37</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67.510000000000005</v>
      </c>
      <c r="CC6" s="35">
        <f t="shared" ref="CC6:CK6" si="9">IF(CC7="",NA(),CC7)</f>
        <v>63.26</v>
      </c>
      <c r="CD6" s="35">
        <f t="shared" si="9"/>
        <v>66.19</v>
      </c>
      <c r="CE6" s="35">
        <f t="shared" si="9"/>
        <v>61.91</v>
      </c>
      <c r="CF6" s="35">
        <f t="shared" si="9"/>
        <v>61.24</v>
      </c>
      <c r="CG6" s="35">
        <f t="shared" si="9"/>
        <v>86.54</v>
      </c>
      <c r="CH6" s="35">
        <f t="shared" si="9"/>
        <v>81.91</v>
      </c>
      <c r="CI6" s="35">
        <f t="shared" si="9"/>
        <v>74.59</v>
      </c>
      <c r="CJ6" s="35">
        <f t="shared" si="9"/>
        <v>55.61</v>
      </c>
      <c r="CK6" s="35">
        <f t="shared" si="9"/>
        <v>50.64</v>
      </c>
      <c r="CL6" s="34" t="str">
        <f>IF(CL7="","",IF(CL7="-","【-】","【"&amp;SUBSTITUTE(TEXT(CL7,"#,##0.00"),"-","△")&amp;"】"))</f>
        <v>【51.39】</v>
      </c>
      <c r="CM6" s="35">
        <f>IF(CM7="",NA(),CM7)</f>
        <v>56.35</v>
      </c>
      <c r="CN6" s="35">
        <f t="shared" ref="CN6:CV6" si="10">IF(CN7="",NA(),CN7)</f>
        <v>56.73</v>
      </c>
      <c r="CO6" s="35">
        <f t="shared" si="10"/>
        <v>61.74</v>
      </c>
      <c r="CP6" s="35">
        <f t="shared" si="10"/>
        <v>60.96</v>
      </c>
      <c r="CQ6" s="35">
        <f t="shared" si="10"/>
        <v>61.42</v>
      </c>
      <c r="CR6" s="35">
        <f t="shared" si="10"/>
        <v>64.09</v>
      </c>
      <c r="CS6" s="35">
        <f t="shared" si="10"/>
        <v>64.62</v>
      </c>
      <c r="CT6" s="35">
        <f t="shared" si="10"/>
        <v>63.73</v>
      </c>
      <c r="CU6" s="35">
        <f t="shared" si="10"/>
        <v>66.11</v>
      </c>
      <c r="CV6" s="35">
        <f t="shared" si="10"/>
        <v>67.209999999999994</v>
      </c>
      <c r="CW6" s="34" t="str">
        <f>IF(CW7="","",IF(CW7="-","【-】","【"&amp;SUBSTITUTE(TEXT(CW7,"#,##0.00"),"-","△")&amp;"】"))</f>
        <v>【66.94】</v>
      </c>
      <c r="CX6" s="35">
        <f>IF(CX7="",NA(),CX7)</f>
        <v>91.27</v>
      </c>
      <c r="CY6" s="35">
        <f t="shared" ref="CY6:DG6" si="11">IF(CY7="",NA(),CY7)</f>
        <v>91.66</v>
      </c>
      <c r="CZ6" s="35">
        <f t="shared" si="11"/>
        <v>92.18</v>
      </c>
      <c r="DA6" s="35">
        <f t="shared" si="11"/>
        <v>92.38</v>
      </c>
      <c r="DB6" s="35">
        <f t="shared" si="11"/>
        <v>93.16</v>
      </c>
      <c r="DC6" s="35">
        <f t="shared" si="11"/>
        <v>88.15</v>
      </c>
      <c r="DD6" s="35">
        <f t="shared" si="11"/>
        <v>87.82</v>
      </c>
      <c r="DE6" s="35">
        <f t="shared" si="11"/>
        <v>88.21</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0.05</v>
      </c>
      <c r="EF6" s="35">
        <f t="shared" ref="EF6:EN6" si="14">IF(EF7="",NA(),EF7)</f>
        <v>0.01</v>
      </c>
      <c r="EG6" s="35">
        <f t="shared" si="14"/>
        <v>0.01</v>
      </c>
      <c r="EH6" s="35">
        <f t="shared" si="14"/>
        <v>1.37</v>
      </c>
      <c r="EI6" s="35">
        <f t="shared" si="14"/>
        <v>0.04</v>
      </c>
      <c r="EJ6" s="35">
        <f t="shared" si="14"/>
        <v>0.06</v>
      </c>
      <c r="EK6" s="35">
        <f t="shared" si="14"/>
        <v>0.08</v>
      </c>
      <c r="EL6" s="35">
        <f t="shared" si="14"/>
        <v>0.12</v>
      </c>
      <c r="EM6" s="35">
        <f t="shared" si="14"/>
        <v>0.05</v>
      </c>
      <c r="EN6" s="35">
        <f t="shared" si="14"/>
        <v>7.0000000000000007E-2</v>
      </c>
      <c r="EO6" s="34" t="str">
        <f>IF(EO7="","",IF(EO7="-","【-】","【"&amp;SUBSTITUTE(TEXT(EO7,"#,##0.00"),"-","△")&amp;"】"))</f>
        <v>【0.09】</v>
      </c>
    </row>
    <row r="7" spans="1:145" s="36" customFormat="1" x14ac:dyDescent="0.15">
      <c r="A7" s="28"/>
      <c r="B7" s="37">
        <v>2019</v>
      </c>
      <c r="C7" s="37">
        <v>430005</v>
      </c>
      <c r="D7" s="37">
        <v>47</v>
      </c>
      <c r="E7" s="37">
        <v>17</v>
      </c>
      <c r="F7" s="37">
        <v>3</v>
      </c>
      <c r="G7" s="37">
        <v>0</v>
      </c>
      <c r="H7" s="37" t="s">
        <v>99</v>
      </c>
      <c r="I7" s="37" t="s">
        <v>100</v>
      </c>
      <c r="J7" s="37" t="s">
        <v>101</v>
      </c>
      <c r="K7" s="37" t="s">
        <v>102</v>
      </c>
      <c r="L7" s="37" t="s">
        <v>103</v>
      </c>
      <c r="M7" s="37" t="s">
        <v>104</v>
      </c>
      <c r="N7" s="38" t="s">
        <v>105</v>
      </c>
      <c r="O7" s="38" t="s">
        <v>106</v>
      </c>
      <c r="P7" s="38">
        <v>29.17</v>
      </c>
      <c r="Q7" s="38">
        <v>100</v>
      </c>
      <c r="R7" s="38">
        <v>0</v>
      </c>
      <c r="S7" s="38">
        <v>1769880</v>
      </c>
      <c r="T7" s="38">
        <v>7409.45</v>
      </c>
      <c r="U7" s="38">
        <v>238.87</v>
      </c>
      <c r="V7" s="38">
        <v>269355</v>
      </c>
      <c r="W7" s="38">
        <v>68.069999999999993</v>
      </c>
      <c r="X7" s="38">
        <v>3957.03</v>
      </c>
      <c r="Y7" s="38">
        <v>71.06</v>
      </c>
      <c r="Z7" s="38">
        <v>77.14</v>
      </c>
      <c r="AA7" s="38">
        <v>69.400000000000006</v>
      </c>
      <c r="AB7" s="38">
        <v>71.41</v>
      </c>
      <c r="AC7" s="38">
        <v>71.73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267.58</v>
      </c>
      <c r="BG7" s="38">
        <v>231.54</v>
      </c>
      <c r="BH7" s="38">
        <v>262.64999999999998</v>
      </c>
      <c r="BI7" s="38">
        <v>238</v>
      </c>
      <c r="BJ7" s="38">
        <v>228.54</v>
      </c>
      <c r="BK7" s="38">
        <v>336.16</v>
      </c>
      <c r="BL7" s="38">
        <v>309.07</v>
      </c>
      <c r="BM7" s="38">
        <v>323.37</v>
      </c>
      <c r="BN7" s="38">
        <v>290.94</v>
      </c>
      <c r="BO7" s="38">
        <v>287.39</v>
      </c>
      <c r="BP7" s="38">
        <v>291.39999999999998</v>
      </c>
      <c r="BQ7" s="38">
        <v>0</v>
      </c>
      <c r="BR7" s="38">
        <v>0</v>
      </c>
      <c r="BS7" s="38">
        <v>0</v>
      </c>
      <c r="BT7" s="38">
        <v>0</v>
      </c>
      <c r="BU7" s="38">
        <v>0</v>
      </c>
      <c r="BV7" s="38">
        <v>0</v>
      </c>
      <c r="BW7" s="38">
        <v>0</v>
      </c>
      <c r="BX7" s="38">
        <v>0</v>
      </c>
      <c r="BY7" s="38">
        <v>0</v>
      </c>
      <c r="BZ7" s="38">
        <v>0</v>
      </c>
      <c r="CA7" s="38">
        <v>0</v>
      </c>
      <c r="CB7" s="38">
        <v>67.510000000000005</v>
      </c>
      <c r="CC7" s="38">
        <v>63.26</v>
      </c>
      <c r="CD7" s="38">
        <v>66.19</v>
      </c>
      <c r="CE7" s="38">
        <v>61.91</v>
      </c>
      <c r="CF7" s="38">
        <v>61.24</v>
      </c>
      <c r="CG7" s="38">
        <v>86.54</v>
      </c>
      <c r="CH7" s="38">
        <v>81.91</v>
      </c>
      <c r="CI7" s="38">
        <v>74.59</v>
      </c>
      <c r="CJ7" s="38">
        <v>55.61</v>
      </c>
      <c r="CK7" s="38">
        <v>50.64</v>
      </c>
      <c r="CL7" s="38">
        <v>51.39</v>
      </c>
      <c r="CM7" s="38">
        <v>56.35</v>
      </c>
      <c r="CN7" s="38">
        <v>56.73</v>
      </c>
      <c r="CO7" s="38">
        <v>61.74</v>
      </c>
      <c r="CP7" s="38">
        <v>60.96</v>
      </c>
      <c r="CQ7" s="38">
        <v>61.42</v>
      </c>
      <c r="CR7" s="38">
        <v>64.09</v>
      </c>
      <c r="CS7" s="38">
        <v>64.62</v>
      </c>
      <c r="CT7" s="38">
        <v>63.73</v>
      </c>
      <c r="CU7" s="38">
        <v>66.11</v>
      </c>
      <c r="CV7" s="38">
        <v>67.209999999999994</v>
      </c>
      <c r="CW7" s="38">
        <v>66.94</v>
      </c>
      <c r="CX7" s="38">
        <v>91.27</v>
      </c>
      <c r="CY7" s="38">
        <v>91.66</v>
      </c>
      <c r="CZ7" s="38">
        <v>92.18</v>
      </c>
      <c r="DA7" s="38">
        <v>92.38</v>
      </c>
      <c r="DB7" s="38">
        <v>93.16</v>
      </c>
      <c r="DC7" s="38">
        <v>88.15</v>
      </c>
      <c r="DD7" s="38">
        <v>87.82</v>
      </c>
      <c r="DE7" s="38">
        <v>88.21</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0.05</v>
      </c>
      <c r="EF7" s="38">
        <v>0.01</v>
      </c>
      <c r="EG7" s="38">
        <v>0.01</v>
      </c>
      <c r="EH7" s="38">
        <v>1.37</v>
      </c>
      <c r="EI7" s="38">
        <v>0.04</v>
      </c>
      <c r="EJ7" s="38">
        <v>0.06</v>
      </c>
      <c r="EK7" s="38">
        <v>0.08</v>
      </c>
      <c r="EL7" s="38">
        <v>0.12</v>
      </c>
      <c r="EM7" s="38">
        <v>0.05</v>
      </c>
      <c r="EN7" s="38">
        <v>7.0000000000000007E-2</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115</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2021-01-20T06:58:35Z</cp:lastPrinted>
  <dcterms:created xsi:type="dcterms:W3CDTF">2020-12-04T02:51:02Z</dcterms:created>
  <dcterms:modified xsi:type="dcterms:W3CDTF">2021-01-21T07:08:34Z</dcterms:modified>
  <cp:category/>
</cp:coreProperties>
</file>