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20DB59\share\R7\07_眞鍋（茶屋道）\09_畜産統計\R7_畜産統計（R6.10月～）\07 HP公表\"/>
    </mc:Choice>
  </mc:AlternateContent>
  <xr:revisionPtr revIDLastSave="0" documentId="8_{5554E761-43CE-4498-B939-12D59E966190}" xr6:coauthVersionLast="47" xr6:coauthVersionMax="47" xr10:uidLastSave="{00000000-0000-0000-0000-000000000000}"/>
  <bookViews>
    <workbookView xWindow="-120" yWindow="-120" windowWidth="29040" windowHeight="15720" tabRatio="832" firstSheet="5" activeTab="17" xr2:uid="{00000000-000D-0000-FFFF-FFFF00000000}"/>
  </bookViews>
  <sheets>
    <sheet name="調査概要" sheetId="17" r:id="rId1"/>
    <sheet name="頭羽群数・戸数推移" sheetId="18" r:id="rId2"/>
    <sheet name="乳用牛" sheetId="1" r:id="rId3"/>
    <sheet name="肉用牛１" sheetId="2" r:id="rId4"/>
    <sheet name="Sheet1" sheetId="29" state="hidden" r:id="rId5"/>
    <sheet name="肉用牛２" sheetId="3" r:id="rId6"/>
    <sheet name="肉用牛３" sheetId="4" r:id="rId7"/>
    <sheet name="肉用牛４（乳肉）" sheetId="5" r:id="rId8"/>
    <sheet name="肉用牛５（乳肉）" sheetId="6" r:id="rId9"/>
    <sheet name="肉用牛６（乳肉）" sheetId="7" r:id="rId10"/>
    <sheet name="豚その１" sheetId="20" r:id="rId11"/>
    <sheet name="豚その２" sheetId="21" r:id="rId12"/>
    <sheet name="採卵鶏･ﾌﾞﾛｲﾗｰ" sheetId="22" r:id="rId13"/>
    <sheet name="馬緬羊山羊蜜蜂" sheetId="23" r:id="rId14"/>
    <sheet name="飼料作物" sheetId="24" r:id="rId15"/>
    <sheet name="機械器具" sheetId="25" r:id="rId16"/>
    <sheet name="放牧" sheetId="26" r:id="rId17"/>
    <sheet name="市町村（乳・肉・豚・馬）" sheetId="27" r:id="rId18"/>
    <sheet name="市町村（鶏・蜂・飼料作・サイロ）" sheetId="28" r:id="rId19"/>
  </sheets>
  <externalReferences>
    <externalReference r:id="rId20"/>
    <externalReference r:id="rId21"/>
  </externalReferences>
  <definedNames>
    <definedName name="END_MNU">#REF!</definedName>
    <definedName name="FILE_OUT">#REF!</definedName>
    <definedName name="MENU_1">#REF!</definedName>
    <definedName name="PRE_MNU">#REF!</definedName>
    <definedName name="PRIN_MNU">#REF!</definedName>
    <definedName name="_xlnm.Print_Area" localSheetId="15">機械器具!$A$1:$BD$73</definedName>
    <definedName name="_xlnm.Print_Area" localSheetId="12">採卵鶏･ﾌﾞﾛｲﾗｰ!$A$1:$AF$72</definedName>
    <definedName name="_xlnm.Print_Area" localSheetId="18">'市町村（鶏・蜂・飼料作・サイロ）'!$A$1:$N$68</definedName>
    <definedName name="_xlnm.Print_Area" localSheetId="17">'市町村（乳・肉・豚・馬）'!$A$1:$AE$70</definedName>
    <definedName name="_xlnm.Print_Area" localSheetId="14">飼料作物!$A$1:$AJ$73</definedName>
    <definedName name="_xlnm.Print_Area" localSheetId="0">調査概要!$A$1:$L$28</definedName>
    <definedName name="_xlnm.Print_Area" localSheetId="1">頭羽群数・戸数推移!$A$1:$Y$66</definedName>
    <definedName name="_xlnm.Print_Area" localSheetId="10">豚その１!$A$1:$AE$72</definedName>
    <definedName name="_xlnm.Print_Area" localSheetId="11">豚その２!$A$1:$AH$72</definedName>
    <definedName name="_xlnm.Print_Area" localSheetId="3">肉用牛１!$A$1:$AB$71</definedName>
    <definedName name="_xlnm.Print_Area" localSheetId="5">肉用牛２!$A$1:$AI$72</definedName>
    <definedName name="_xlnm.Print_Area" localSheetId="6">肉用牛３!$A$1:$AD$72</definedName>
    <definedName name="_xlnm.Print_Area" localSheetId="7">'肉用牛４（乳肉）'!$A$1:$AB$71</definedName>
    <definedName name="_xlnm.Print_Area" localSheetId="8">'肉用牛５（乳肉）'!$A$1:$AI$72</definedName>
    <definedName name="_xlnm.Print_Area" localSheetId="9">'肉用牛６（乳肉）'!$A$1:$AD$72</definedName>
    <definedName name="_xlnm.Print_Area" localSheetId="13">馬緬羊山羊蜜蜂!$A$1:$U$72</definedName>
    <definedName name="_xlnm.Print_Area" localSheetId="16">放牧!$A$1:$AE$73</definedName>
    <definedName name="一貫繁殖まとめ" localSheetId="17">#REF!</definedName>
    <definedName name="一貫繁殖まとめ" localSheetId="0">[1]一貫・繁殖!#REF!</definedName>
    <definedName name="一貫繁殖まとめ">#REF!</definedName>
    <definedName name="一貫肥育まとめ" localSheetId="17">#REF!</definedName>
    <definedName name="一貫肥育まとめ" localSheetId="0">[1]一貫・肥育!#REF!</definedName>
    <definedName name="一貫肥育まとめ">#REF!</definedName>
    <definedName name="鶏まとめ" localSheetId="12">採卵鶏･ﾌﾞﾛｲﾗｰ!$E$1:$AD$2</definedName>
    <definedName name="鶏まとめ" localSheetId="17">#REF!</definedName>
    <definedName name="鶏まとめ" localSheetId="0">[1]鶏!#REF!</definedName>
    <definedName name="鶏まとめ" localSheetId="13">馬緬羊山羊蜜蜂!$E$1:$S$2</definedName>
    <definedName name="鶏まとめ">#REF!</definedName>
    <definedName name="施設等まとめ">#REF!</definedName>
    <definedName name="飼料作まとめ" localSheetId="18">[2]飼料作物!#REF!</definedName>
    <definedName name="飼料作まとめ" localSheetId="17">#REF!</definedName>
    <definedName name="飼料作まとめ" localSheetId="14">飼料作物!#REF!</definedName>
    <definedName name="飼料作まとめ" localSheetId="16">[2]飼料作物!#REF!</definedName>
    <definedName name="飼料作まとめ">#REF!</definedName>
    <definedName name="所属">#REF!</definedName>
    <definedName name="豚まとめ">#REF!</definedName>
    <definedName name="馬等まとめ" localSheetId="17">#REF!</definedName>
    <definedName name="馬等まとめ" localSheetId="0">[1]馬・綿羊・山羊!#REF!</definedName>
    <definedName name="馬等まとめ">#REF!</definedName>
    <definedName name="繁殖まとめ" localSheetId="17">#REF!</definedName>
    <definedName name="繁殖まとめ" localSheetId="0">[1]繁殖経営!#REF!</definedName>
    <definedName name="繁殖まとめ">#REF!</definedName>
    <definedName name="肥育まとめ" localSheetId="17">#REF!</definedName>
    <definedName name="肥育まとめ" localSheetId="0">[1]肥育経営!#REF!</definedName>
    <definedName name="肥育まとめ">#REF!</definedName>
    <definedName name="酪農まとめ" localSheetId="17">#REF!</definedName>
    <definedName name="酪農まとめ" localSheetId="0">[1]酪農経営!#REF!</definedName>
    <definedName name="酪農まとめ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7" i="27" l="1"/>
  <c r="T13" i="27"/>
  <c r="T31" i="27"/>
  <c r="E60" i="20" l="1"/>
  <c r="T61" i="21"/>
  <c r="L29" i="28" l="1"/>
  <c r="G24" i="28"/>
  <c r="M66" i="2"/>
  <c r="J66" i="2"/>
  <c r="T66" i="26"/>
  <c r="F20" i="17"/>
  <c r="D63" i="18"/>
  <c r="N29" i="28" l="1"/>
  <c r="N61" i="28"/>
  <c r="AF62" i="24"/>
  <c r="N63" i="24" l="1"/>
  <c r="T62" i="26" l="1"/>
  <c r="J33" i="27" l="1"/>
  <c r="J32" i="27"/>
  <c r="J27" i="27"/>
  <c r="M65" i="2" l="1"/>
  <c r="L65" i="2"/>
  <c r="J65" i="2"/>
  <c r="J59" i="27"/>
  <c r="J56" i="27"/>
  <c r="J64" i="27"/>
  <c r="J37" i="27"/>
  <c r="L60" i="20"/>
  <c r="L66" i="2"/>
  <c r="L70" i="2"/>
  <c r="J70" i="2"/>
  <c r="J71" i="2"/>
  <c r="M60" i="2" l="1"/>
  <c r="L60" i="2"/>
  <c r="K60" i="2"/>
  <c r="M71" i="2" l="1"/>
  <c r="M70" i="2"/>
  <c r="V61" i="4" l="1"/>
  <c r="Y65" i="2" l="1"/>
  <c r="AG63" i="1" l="1"/>
  <c r="E62" i="1"/>
  <c r="G60" i="21"/>
  <c r="I60" i="21"/>
  <c r="K60" i="21"/>
  <c r="S60" i="20"/>
  <c r="Q60" i="20"/>
  <c r="O60" i="20"/>
  <c r="G61" i="23"/>
  <c r="H61" i="23"/>
  <c r="I61" i="23"/>
  <c r="J60" i="20" l="1"/>
  <c r="H60" i="20"/>
  <c r="V61" i="7"/>
  <c r="K61" i="23"/>
  <c r="N64" i="24"/>
  <c r="N65" i="24"/>
  <c r="N66" i="24"/>
  <c r="N67" i="24"/>
  <c r="N68" i="24"/>
  <c r="N69" i="24"/>
  <c r="N70" i="24"/>
  <c r="N71" i="24"/>
  <c r="N72" i="24"/>
  <c r="N73" i="24"/>
  <c r="AF62" i="6"/>
  <c r="AF63" i="6"/>
  <c r="AF64" i="6"/>
  <c r="AF65" i="6"/>
  <c r="AF66" i="6"/>
  <c r="AF67" i="6"/>
  <c r="AF68" i="6"/>
  <c r="AF69" i="6"/>
  <c r="AF70" i="6"/>
  <c r="AF71" i="6"/>
  <c r="AF72" i="6"/>
  <c r="L46" i="28"/>
  <c r="H46" i="28"/>
  <c r="V63" i="24" l="1"/>
  <c r="F63" i="27" l="1"/>
  <c r="AG68" i="1" l="1"/>
  <c r="AG66" i="1" l="1"/>
  <c r="Y61" i="2" l="1"/>
  <c r="U71" i="22"/>
  <c r="U70" i="22"/>
  <c r="U69" i="22"/>
  <c r="U68" i="22"/>
  <c r="U67" i="22"/>
  <c r="U66" i="22"/>
  <c r="U65" i="22"/>
  <c r="U64" i="22"/>
  <c r="U63" i="22"/>
  <c r="U62" i="22"/>
  <c r="U72" i="22"/>
  <c r="AC63" i="22"/>
  <c r="AC64" i="22"/>
  <c r="AC65" i="22"/>
  <c r="AC66" i="22"/>
  <c r="AC67" i="22"/>
  <c r="AC68" i="22"/>
  <c r="AC69" i="22"/>
  <c r="AC70" i="22"/>
  <c r="AC71" i="22"/>
  <c r="AC72" i="22"/>
  <c r="AC62" i="22"/>
  <c r="AB62" i="20"/>
  <c r="AB63" i="20"/>
  <c r="AB64" i="20"/>
  <c r="AB65" i="20"/>
  <c r="AB66" i="20"/>
  <c r="AB67" i="20"/>
  <c r="AB68" i="20"/>
  <c r="AB69" i="20"/>
  <c r="AB70" i="20"/>
  <c r="AB71" i="20"/>
  <c r="AB61" i="20"/>
  <c r="U61" i="22" l="1"/>
  <c r="J64" i="18" s="1"/>
  <c r="E25" i="17" s="1"/>
  <c r="AB60" i="20"/>
  <c r="V60" i="21"/>
  <c r="V70" i="18"/>
  <c r="G63" i="18"/>
  <c r="F63" i="18"/>
  <c r="AB60" i="26"/>
  <c r="AA60" i="26"/>
  <c r="Z60" i="26"/>
  <c r="Y60" i="26"/>
  <c r="X60" i="26"/>
  <c r="W60" i="26"/>
  <c r="V60" i="26"/>
  <c r="U60" i="26"/>
  <c r="S60" i="26"/>
  <c r="R60" i="26"/>
  <c r="Q60" i="26"/>
  <c r="P60" i="26"/>
  <c r="O60" i="26"/>
  <c r="N60" i="26"/>
  <c r="M60" i="26"/>
  <c r="K60" i="26"/>
  <c r="J60" i="26"/>
  <c r="I60" i="26"/>
  <c r="H60" i="26"/>
  <c r="G60" i="26"/>
  <c r="F60" i="26"/>
  <c r="E60" i="26"/>
  <c r="AH61" i="25"/>
  <c r="AF61" i="25"/>
  <c r="AD61" i="25"/>
  <c r="AC61" i="25"/>
  <c r="AA61" i="25"/>
  <c r="Z61" i="25"/>
  <c r="Y61" i="25"/>
  <c r="X61" i="25"/>
  <c r="W61" i="25"/>
  <c r="V61" i="25"/>
  <c r="U61" i="25"/>
  <c r="T61" i="25"/>
  <c r="S61" i="25"/>
  <c r="R61" i="25"/>
  <c r="Q61" i="25"/>
  <c r="P61" i="25"/>
  <c r="O61" i="25"/>
  <c r="N61" i="25"/>
  <c r="M61" i="25"/>
  <c r="L61" i="25"/>
  <c r="K61" i="25"/>
  <c r="F61" i="25"/>
  <c r="E61" i="25"/>
  <c r="J61" i="25"/>
  <c r="I61" i="25"/>
  <c r="H61" i="25"/>
  <c r="G61" i="25"/>
  <c r="V64" i="24"/>
  <c r="V65" i="24"/>
  <c r="V66" i="24"/>
  <c r="V67" i="24"/>
  <c r="V69" i="24"/>
  <c r="V70" i="24"/>
  <c r="V71" i="24"/>
  <c r="V72" i="24"/>
  <c r="E62" i="24"/>
  <c r="H62" i="24"/>
  <c r="G62" i="24"/>
  <c r="F62" i="24"/>
  <c r="AE62" i="24"/>
  <c r="K62" i="24"/>
  <c r="L62" i="24"/>
  <c r="M62" i="24"/>
  <c r="O62" i="24"/>
  <c r="P62" i="24"/>
  <c r="Q62" i="24"/>
  <c r="R62" i="24"/>
  <c r="U62" i="24"/>
  <c r="R61" i="23"/>
  <c r="V64" i="18" s="1"/>
  <c r="H28" i="17" s="1"/>
  <c r="Q61" i="23"/>
  <c r="U64" i="18" s="1"/>
  <c r="E28" i="17" s="1"/>
  <c r="P61" i="23"/>
  <c r="T64" i="18" s="1"/>
  <c r="O61" i="23"/>
  <c r="S64" i="18" s="1"/>
  <c r="N61" i="23"/>
  <c r="R64" i="18" s="1"/>
  <c r="M61" i="23"/>
  <c r="Q64" i="18" s="1"/>
  <c r="J61" i="23"/>
  <c r="F61" i="23"/>
  <c r="P64" i="18" s="1"/>
  <c r="H27" i="17" s="1"/>
  <c r="E61" i="23"/>
  <c r="O64" i="18" s="1"/>
  <c r="E27" i="17" s="1"/>
  <c r="AC61" i="22"/>
  <c r="M64" i="18" s="1"/>
  <c r="E26" i="17" s="1"/>
  <c r="AB61" i="22"/>
  <c r="AA61" i="22"/>
  <c r="Z61" i="22"/>
  <c r="Y61" i="22"/>
  <c r="X61" i="22"/>
  <c r="W61" i="22"/>
  <c r="V61" i="22"/>
  <c r="N64" i="18" s="1"/>
  <c r="H26" i="17" s="1"/>
  <c r="T61" i="22"/>
  <c r="R61" i="22"/>
  <c r="Q61" i="22"/>
  <c r="P61" i="22"/>
  <c r="N61" i="22"/>
  <c r="L61" i="22"/>
  <c r="J61" i="22"/>
  <c r="I61" i="22"/>
  <c r="F61" i="22"/>
  <c r="K64" i="18" s="1"/>
  <c r="H25" i="17" s="1"/>
  <c r="E61" i="22"/>
  <c r="L64" i="18" s="1"/>
  <c r="S61" i="22"/>
  <c r="O61" i="22"/>
  <c r="M61" i="22"/>
  <c r="AA60" i="21"/>
  <c r="AB60" i="21"/>
  <c r="AC60" i="21"/>
  <c r="Z60" i="21"/>
  <c r="U60" i="21"/>
  <c r="P60" i="21"/>
  <c r="Q60" i="21"/>
  <c r="R60" i="21"/>
  <c r="S60" i="21"/>
  <c r="O60" i="21"/>
  <c r="M60" i="21"/>
  <c r="L60" i="21"/>
  <c r="E60" i="21"/>
  <c r="Y60" i="21"/>
  <c r="X60" i="21"/>
  <c r="W60" i="21"/>
  <c r="N60" i="21"/>
  <c r="AA60" i="20"/>
  <c r="Y60" i="20"/>
  <c r="X60" i="20"/>
  <c r="W60" i="20"/>
  <c r="V60" i="20"/>
  <c r="T60" i="20"/>
  <c r="M60" i="20"/>
  <c r="F60" i="20"/>
  <c r="H64" i="18"/>
  <c r="E24" i="17" s="1"/>
  <c r="Z60" i="20"/>
  <c r="U60" i="20"/>
  <c r="X61" i="7"/>
  <c r="Y61" i="7"/>
  <c r="Z61" i="7"/>
  <c r="AA61" i="7"/>
  <c r="U61" i="7"/>
  <c r="F61" i="7"/>
  <c r="G61" i="7"/>
  <c r="H61" i="7"/>
  <c r="I61" i="7"/>
  <c r="J61" i="7"/>
  <c r="K61" i="7"/>
  <c r="L61" i="7"/>
  <c r="M61" i="7"/>
  <c r="N61" i="7"/>
  <c r="O61" i="7"/>
  <c r="P61" i="7"/>
  <c r="E61" i="7"/>
  <c r="E61" i="6"/>
  <c r="X62" i="1"/>
  <c r="Y62" i="1"/>
  <c r="Z62" i="1"/>
  <c r="AA62" i="1"/>
  <c r="AB62" i="1"/>
  <c r="AC62" i="1"/>
  <c r="AD62" i="1"/>
  <c r="AE62" i="1"/>
  <c r="AF62" i="1"/>
  <c r="W62" i="1"/>
  <c r="E64" i="18" s="1"/>
  <c r="H20" i="17" s="1"/>
  <c r="F62" i="1"/>
  <c r="G62" i="1"/>
  <c r="H62" i="1"/>
  <c r="I62" i="1"/>
  <c r="J62" i="1"/>
  <c r="N62" i="1"/>
  <c r="O62" i="1"/>
  <c r="P62" i="1"/>
  <c r="I64" i="18" l="1"/>
  <c r="H24" i="17" s="1"/>
  <c r="T62" i="21"/>
  <c r="T63" i="21"/>
  <c r="T64" i="21"/>
  <c r="T65" i="21"/>
  <c r="T66" i="21"/>
  <c r="T67" i="21"/>
  <c r="T68" i="21"/>
  <c r="T69" i="21"/>
  <c r="T70" i="21"/>
  <c r="T71" i="21"/>
  <c r="AD62" i="21"/>
  <c r="AD63" i="21"/>
  <c r="AD64" i="21"/>
  <c r="AD65" i="21"/>
  <c r="AD66" i="21"/>
  <c r="AD67" i="21"/>
  <c r="AD68" i="21"/>
  <c r="AD69" i="21"/>
  <c r="AD70" i="21"/>
  <c r="AD71" i="21"/>
  <c r="AD61" i="21"/>
  <c r="U63" i="3"/>
  <c r="U64" i="3"/>
  <c r="U65" i="3"/>
  <c r="U66" i="3"/>
  <c r="U67" i="3"/>
  <c r="U68" i="3"/>
  <c r="U69" i="3"/>
  <c r="U70" i="3"/>
  <c r="U71" i="3"/>
  <c r="U72" i="3"/>
  <c r="U62" i="3"/>
  <c r="T60" i="21" l="1"/>
  <c r="AD60" i="21"/>
  <c r="AG64" i="1"/>
  <c r="AG65" i="1"/>
  <c r="AG67" i="1"/>
  <c r="AG69" i="1"/>
  <c r="AG70" i="1"/>
  <c r="AG71" i="1"/>
  <c r="AG72" i="1"/>
  <c r="AG73" i="1"/>
  <c r="AG62" i="1" l="1"/>
  <c r="D64" i="18"/>
  <c r="E20" i="17" s="1"/>
  <c r="K20" i="17" s="1"/>
  <c r="U63" i="6"/>
  <c r="U64" i="6"/>
  <c r="U65" i="6"/>
  <c r="U66" i="6"/>
  <c r="U67" i="6"/>
  <c r="U68" i="6"/>
  <c r="U69" i="6"/>
  <c r="U70" i="6"/>
  <c r="U71" i="6"/>
  <c r="U72" i="6"/>
  <c r="U62" i="6"/>
  <c r="Y62" i="5"/>
  <c r="Y63" i="5"/>
  <c r="Y64" i="5"/>
  <c r="Y65" i="5"/>
  <c r="Y66" i="5"/>
  <c r="Y67" i="5"/>
  <c r="Y68" i="5"/>
  <c r="Y69" i="5"/>
  <c r="Y70" i="5"/>
  <c r="Y71" i="5"/>
  <c r="Y61" i="5"/>
  <c r="Y70" i="2"/>
  <c r="Y71" i="2"/>
  <c r="Y69" i="2"/>
  <c r="Y68" i="2"/>
  <c r="Y67" i="2"/>
  <c r="Y66" i="2"/>
  <c r="Y64" i="2"/>
  <c r="Y63" i="2"/>
  <c r="Y62" i="2"/>
  <c r="AF63" i="3"/>
  <c r="AF64" i="3"/>
  <c r="AF65" i="3"/>
  <c r="AF66" i="3"/>
  <c r="AF67" i="3"/>
  <c r="AF68" i="3"/>
  <c r="AF69" i="3"/>
  <c r="AF70" i="3"/>
  <c r="AF71" i="3"/>
  <c r="AF72" i="3"/>
  <c r="AF62" i="3"/>
  <c r="E24" i="27" l="1"/>
  <c r="L62" i="26" l="1"/>
  <c r="T61" i="26" l="1"/>
  <c r="L61" i="26"/>
  <c r="L63" i="18" l="1"/>
  <c r="L66" i="26" l="1"/>
  <c r="Y61" i="4" l="1"/>
  <c r="H60" i="2" l="1"/>
  <c r="G20" i="17" l="1"/>
  <c r="H63" i="18" l="1"/>
  <c r="E22" i="28" l="1"/>
  <c r="G29" i="28" l="1"/>
  <c r="H29" i="28"/>
  <c r="L64" i="26" l="1"/>
  <c r="T67" i="26" l="1"/>
  <c r="T71" i="26" l="1"/>
  <c r="T70" i="26"/>
  <c r="T69" i="26"/>
  <c r="T68" i="26"/>
  <c r="T65" i="26"/>
  <c r="T64" i="26"/>
  <c r="T63" i="26"/>
  <c r="L71" i="26"/>
  <c r="L70" i="26"/>
  <c r="L69" i="26"/>
  <c r="L68" i="26"/>
  <c r="L67" i="26"/>
  <c r="L65" i="26"/>
  <c r="L63" i="26"/>
  <c r="L60" i="26" l="1"/>
  <c r="T60" i="26"/>
  <c r="N62" i="24" l="1"/>
  <c r="W65" i="24"/>
  <c r="E60" i="2" l="1"/>
  <c r="Y60" i="2"/>
  <c r="X60" i="2"/>
  <c r="W60" i="2"/>
  <c r="V60" i="2"/>
  <c r="V59" i="2" s="1"/>
  <c r="U60" i="2"/>
  <c r="T60" i="2"/>
  <c r="S60" i="2"/>
  <c r="R60" i="2"/>
  <c r="Q60" i="2"/>
  <c r="Q59" i="2" s="1"/>
  <c r="P60" i="2"/>
  <c r="O60" i="2"/>
  <c r="N60" i="2"/>
  <c r="J60" i="2"/>
  <c r="I60" i="2"/>
  <c r="G60" i="2"/>
  <c r="F60" i="2"/>
  <c r="G64" i="18" s="1"/>
  <c r="H21" i="17" s="1"/>
  <c r="H23" i="17" l="1"/>
  <c r="F64" i="18"/>
  <c r="E21" i="17" s="1"/>
  <c r="M15" i="28"/>
  <c r="V63" i="18" l="1"/>
  <c r="U63" i="18"/>
  <c r="T63" i="18"/>
  <c r="S63" i="18"/>
  <c r="R63" i="18"/>
  <c r="Q63" i="18"/>
  <c r="P63" i="18"/>
  <c r="O63" i="18"/>
  <c r="AA73" i="24" l="1"/>
  <c r="AA72" i="24"/>
  <c r="AA71" i="24"/>
  <c r="AA70" i="24"/>
  <c r="AA69" i="24"/>
  <c r="AA67" i="24"/>
  <c r="AA66" i="24"/>
  <c r="AB66" i="24" s="1"/>
  <c r="AA65" i="24"/>
  <c r="AB65" i="24" s="1"/>
  <c r="AA64" i="24"/>
  <c r="AA63" i="24"/>
  <c r="W70" i="24"/>
  <c r="W67" i="24"/>
  <c r="AB72" i="24" l="1"/>
  <c r="AB71" i="24"/>
  <c r="AB69" i="24"/>
  <c r="AB64" i="24"/>
  <c r="W64" i="24"/>
  <c r="W71" i="24"/>
  <c r="W69" i="24"/>
  <c r="W72" i="24"/>
  <c r="AB70" i="24"/>
  <c r="W68" i="24"/>
  <c r="AB67" i="24"/>
  <c r="W66" i="24"/>
  <c r="W63" i="24"/>
  <c r="AB63" i="24"/>
  <c r="J60" i="25"/>
  <c r="I60" i="25"/>
  <c r="H60" i="25"/>
  <c r="G60" i="25"/>
  <c r="Y59" i="21"/>
  <c r="X59" i="21"/>
  <c r="W59" i="21"/>
  <c r="N59" i="21"/>
  <c r="Z59" i="20" l="1"/>
  <c r="U59" i="20"/>
  <c r="I63" i="18"/>
  <c r="AF61" i="6"/>
  <c r="AE61" i="6"/>
  <c r="AD61" i="6"/>
  <c r="AC61" i="6"/>
  <c r="AB61" i="6"/>
  <c r="AA61" i="6"/>
  <c r="Z61" i="6"/>
  <c r="Y61" i="6"/>
  <c r="X61" i="6"/>
  <c r="W61" i="6"/>
  <c r="V61" i="6"/>
  <c r="U61" i="6"/>
  <c r="T61" i="6"/>
  <c r="S61" i="6"/>
  <c r="R61" i="6"/>
  <c r="R60" i="6" s="1"/>
  <c r="Q61" i="6"/>
  <c r="P61" i="6"/>
  <c r="O61" i="6"/>
  <c r="N61" i="6"/>
  <c r="M61" i="6"/>
  <c r="M60" i="6" s="1"/>
  <c r="L61" i="6"/>
  <c r="K61" i="6"/>
  <c r="J61" i="6"/>
  <c r="I61" i="6"/>
  <c r="H61" i="6"/>
  <c r="G61" i="6"/>
  <c r="F61" i="6"/>
  <c r="Y60" i="5" l="1"/>
  <c r="X60" i="5"/>
  <c r="W60" i="5"/>
  <c r="V60" i="5"/>
  <c r="V59" i="5" s="1"/>
  <c r="U60" i="5"/>
  <c r="T60" i="5"/>
  <c r="S60" i="5"/>
  <c r="R60" i="5"/>
  <c r="Q60" i="5"/>
  <c r="Q59" i="5" s="1"/>
  <c r="P60" i="5"/>
  <c r="O60" i="5"/>
  <c r="N60" i="5"/>
  <c r="M60" i="5"/>
  <c r="L60" i="5"/>
  <c r="K60" i="5"/>
  <c r="J60" i="5"/>
  <c r="I60" i="5"/>
  <c r="H60" i="5"/>
  <c r="G60" i="5"/>
  <c r="F60" i="5"/>
  <c r="E60" i="5"/>
  <c r="AA61" i="4" l="1"/>
  <c r="Z61" i="4"/>
  <c r="X61" i="4"/>
  <c r="U61" i="4"/>
  <c r="P61" i="4"/>
  <c r="O61" i="4"/>
  <c r="N61" i="4"/>
  <c r="M61" i="4"/>
  <c r="L61" i="4"/>
  <c r="K61" i="4"/>
  <c r="J61" i="4"/>
  <c r="I61" i="4"/>
  <c r="H61" i="4"/>
  <c r="G61" i="4"/>
  <c r="F61" i="4"/>
  <c r="E61" i="4"/>
  <c r="AF61" i="3"/>
  <c r="AE61" i="3"/>
  <c r="AD61" i="3"/>
  <c r="AC61" i="3"/>
  <c r="AB61" i="3"/>
  <c r="AA61" i="3"/>
  <c r="Z61" i="3"/>
  <c r="Y61" i="3"/>
  <c r="X61" i="3"/>
  <c r="W61" i="3"/>
  <c r="V61" i="3"/>
  <c r="T61" i="3"/>
  <c r="S61" i="3"/>
  <c r="R61" i="3"/>
  <c r="P61" i="3"/>
  <c r="O61" i="3"/>
  <c r="N61" i="3"/>
  <c r="M61" i="3"/>
  <c r="M60" i="3" s="1"/>
  <c r="L61" i="3"/>
  <c r="K61" i="3"/>
  <c r="J61" i="3"/>
  <c r="I61" i="3"/>
  <c r="H61" i="3"/>
  <c r="G61" i="3"/>
  <c r="F61" i="3"/>
  <c r="E61" i="3"/>
  <c r="U61" i="3" l="1"/>
  <c r="M63" i="18" l="1"/>
  <c r="N63" i="18"/>
  <c r="J63" i="18"/>
  <c r="S60" i="22"/>
  <c r="O60" i="22"/>
  <c r="M60" i="22"/>
  <c r="K63" i="18"/>
  <c r="E63" i="18" l="1"/>
  <c r="I37" i="28" l="1"/>
  <c r="J27" i="17" l="1"/>
  <c r="K28" i="17"/>
  <c r="K21" i="17" l="1"/>
  <c r="K24" i="17"/>
  <c r="K25" i="17"/>
  <c r="K26" i="17"/>
  <c r="K27" i="17"/>
  <c r="J21" i="17"/>
  <c r="J23" i="17"/>
  <c r="J24" i="17"/>
  <c r="J25" i="17"/>
  <c r="J26" i="17"/>
  <c r="J28" i="17"/>
  <c r="J20" i="17"/>
  <c r="G21" i="17"/>
  <c r="G24" i="17"/>
  <c r="G25" i="17"/>
  <c r="G26" i="17"/>
  <c r="G27" i="17"/>
  <c r="G28" i="17"/>
  <c r="J15" i="28" l="1"/>
  <c r="J24" i="28"/>
  <c r="J29" i="28"/>
  <c r="J37" i="28"/>
  <c r="J43" i="28"/>
  <c r="J46" i="28"/>
  <c r="J50" i="28"/>
  <c r="J61" i="28"/>
  <c r="J65" i="28"/>
  <c r="N65" i="28"/>
  <c r="M65" i="28"/>
  <c r="M43" i="28"/>
  <c r="M37" i="28"/>
  <c r="M29" i="28"/>
  <c r="M22" i="28"/>
  <c r="U63" i="27" l="1"/>
  <c r="D13" i="27"/>
  <c r="E13" i="27"/>
  <c r="F13" i="27"/>
  <c r="G13" i="27"/>
  <c r="H13" i="27"/>
  <c r="I13" i="27"/>
  <c r="J13" i="27"/>
  <c r="K13" i="27"/>
  <c r="L13" i="27"/>
  <c r="M13" i="27"/>
  <c r="N13" i="27"/>
  <c r="O13" i="27"/>
  <c r="P13" i="27"/>
  <c r="Q13" i="27"/>
  <c r="R13" i="27"/>
  <c r="S13" i="27"/>
  <c r="U13" i="27"/>
  <c r="V13" i="27"/>
  <c r="W13" i="27"/>
  <c r="X13" i="27"/>
  <c r="Y13" i="27"/>
  <c r="Z13" i="27"/>
  <c r="AA13" i="27"/>
  <c r="AB13" i="27"/>
  <c r="C13" i="27"/>
  <c r="C67" i="27"/>
  <c r="D67" i="27"/>
  <c r="E67" i="27"/>
  <c r="F67" i="27"/>
  <c r="C63" i="27"/>
  <c r="D63" i="27"/>
  <c r="E63" i="27"/>
  <c r="C52" i="27"/>
  <c r="D52" i="27"/>
  <c r="E52" i="27"/>
  <c r="F52" i="27"/>
  <c r="C48" i="27"/>
  <c r="D48" i="27"/>
  <c r="E48" i="27"/>
  <c r="F48" i="27"/>
  <c r="C45" i="27"/>
  <c r="D45" i="27"/>
  <c r="E45" i="27"/>
  <c r="F45" i="27"/>
  <c r="C39" i="27"/>
  <c r="D39" i="27"/>
  <c r="E39" i="27"/>
  <c r="F39" i="27"/>
  <c r="D31" i="27"/>
  <c r="E31" i="27"/>
  <c r="F31" i="27"/>
  <c r="G31" i="27"/>
  <c r="H31" i="27"/>
  <c r="I31" i="27"/>
  <c r="J31" i="27"/>
  <c r="K31" i="27"/>
  <c r="L31" i="27"/>
  <c r="M31" i="27"/>
  <c r="N31" i="27"/>
  <c r="O31" i="27"/>
  <c r="M11" i="28" l="1"/>
  <c r="N11" i="28"/>
  <c r="N66" i="28" s="1"/>
  <c r="N15" i="28"/>
  <c r="N22" i="28"/>
  <c r="M24" i="28"/>
  <c r="N24" i="28"/>
  <c r="N37" i="28"/>
  <c r="N43" i="28"/>
  <c r="M46" i="28"/>
  <c r="N46" i="28"/>
  <c r="M50" i="28"/>
  <c r="N50" i="28"/>
  <c r="M61" i="28"/>
  <c r="D65" i="28"/>
  <c r="E65" i="28"/>
  <c r="F65" i="28"/>
  <c r="G65" i="28"/>
  <c r="H65" i="28"/>
  <c r="I65" i="28"/>
  <c r="K65" i="28"/>
  <c r="C65" i="28"/>
  <c r="D61" i="28"/>
  <c r="E61" i="28"/>
  <c r="F61" i="28"/>
  <c r="G61" i="28"/>
  <c r="H61" i="28"/>
  <c r="I61" i="28"/>
  <c r="K61" i="28"/>
  <c r="C61" i="28"/>
  <c r="D50" i="28"/>
  <c r="E50" i="28"/>
  <c r="F50" i="28"/>
  <c r="G50" i="28"/>
  <c r="H50" i="28"/>
  <c r="I50" i="28"/>
  <c r="K50" i="28"/>
  <c r="C50" i="28"/>
  <c r="D46" i="28"/>
  <c r="E46" i="28"/>
  <c r="F46" i="28"/>
  <c r="G46" i="28"/>
  <c r="I46" i="28"/>
  <c r="K46" i="28"/>
  <c r="C46" i="28"/>
  <c r="D43" i="28"/>
  <c r="E43" i="28"/>
  <c r="F43" i="28"/>
  <c r="G43" i="28"/>
  <c r="H43" i="28"/>
  <c r="I43" i="28"/>
  <c r="K43" i="28"/>
  <c r="C43" i="28"/>
  <c r="D37" i="28"/>
  <c r="E37" i="28"/>
  <c r="F37" i="28"/>
  <c r="G37" i="28"/>
  <c r="H37" i="28"/>
  <c r="K37" i="28"/>
  <c r="L37" i="28" s="1"/>
  <c r="C37" i="28"/>
  <c r="D29" i="28"/>
  <c r="E29" i="28"/>
  <c r="F29" i="28"/>
  <c r="I29" i="28"/>
  <c r="K29" i="28"/>
  <c r="C29" i="28"/>
  <c r="D24" i="28"/>
  <c r="E24" i="28"/>
  <c r="F24" i="28"/>
  <c r="H24" i="28"/>
  <c r="I24" i="28"/>
  <c r="L24" i="28" s="1"/>
  <c r="K24" i="28"/>
  <c r="C24" i="28"/>
  <c r="D22" i="28"/>
  <c r="F22" i="28"/>
  <c r="G22" i="28"/>
  <c r="H22" i="28"/>
  <c r="I22" i="28"/>
  <c r="J22" i="28"/>
  <c r="K22" i="28"/>
  <c r="C22" i="28"/>
  <c r="D15" i="28"/>
  <c r="E15" i="28"/>
  <c r="F15" i="28"/>
  <c r="G15" i="28"/>
  <c r="H15" i="28"/>
  <c r="I15" i="28"/>
  <c r="K15" i="28"/>
  <c r="C15" i="28"/>
  <c r="D11" i="28"/>
  <c r="E11" i="28"/>
  <c r="F11" i="28"/>
  <c r="G11" i="28"/>
  <c r="H11" i="28"/>
  <c r="I11" i="28"/>
  <c r="J11" i="28"/>
  <c r="K11" i="28"/>
  <c r="C11" i="28"/>
  <c r="L61" i="28" l="1"/>
  <c r="L22" i="28"/>
  <c r="L15" i="28"/>
  <c r="L11" i="28"/>
  <c r="L65" i="28"/>
  <c r="L43" i="28"/>
  <c r="M66" i="28"/>
  <c r="F66" i="28"/>
  <c r="J66" i="28"/>
  <c r="H66" i="28"/>
  <c r="G66" i="28"/>
  <c r="E66" i="28"/>
  <c r="L50" i="28"/>
  <c r="K66" i="28"/>
  <c r="I66" i="28"/>
  <c r="C66" i="28"/>
  <c r="D66" i="28"/>
  <c r="H67" i="27"/>
  <c r="I67" i="27"/>
  <c r="J67" i="27"/>
  <c r="K67" i="27"/>
  <c r="L67" i="27"/>
  <c r="M67" i="27"/>
  <c r="N67" i="27"/>
  <c r="O67" i="27"/>
  <c r="P67" i="27"/>
  <c r="Q67" i="27"/>
  <c r="R67" i="27"/>
  <c r="S67" i="27"/>
  <c r="T67" i="27"/>
  <c r="U67" i="27"/>
  <c r="V67" i="27"/>
  <c r="W67" i="27"/>
  <c r="X67" i="27"/>
  <c r="Y67" i="27"/>
  <c r="Z67" i="27"/>
  <c r="AA67" i="27"/>
  <c r="AB67" i="27"/>
  <c r="G67" i="27"/>
  <c r="H63" i="27"/>
  <c r="I63" i="27"/>
  <c r="J63" i="27"/>
  <c r="K63" i="27"/>
  <c r="L63" i="27"/>
  <c r="M63" i="27"/>
  <c r="N63" i="27"/>
  <c r="O63" i="27"/>
  <c r="P63" i="27"/>
  <c r="Q63" i="27"/>
  <c r="S63" i="27"/>
  <c r="T63" i="27"/>
  <c r="V63" i="27"/>
  <c r="W63" i="27"/>
  <c r="X63" i="27"/>
  <c r="Y63" i="27"/>
  <c r="Z63" i="27"/>
  <c r="AA63" i="27"/>
  <c r="AB63" i="27"/>
  <c r="G63" i="27"/>
  <c r="H52" i="27"/>
  <c r="I52" i="27"/>
  <c r="J52" i="27"/>
  <c r="K52" i="27"/>
  <c r="L52" i="27"/>
  <c r="M52" i="27"/>
  <c r="N52" i="27"/>
  <c r="O52" i="27"/>
  <c r="P52" i="27"/>
  <c r="Q52" i="27"/>
  <c r="S52" i="27"/>
  <c r="T52" i="27"/>
  <c r="U52" i="27"/>
  <c r="V52" i="27"/>
  <c r="W52" i="27"/>
  <c r="X52" i="27"/>
  <c r="Y52" i="27"/>
  <c r="Z52" i="27"/>
  <c r="AA52" i="27"/>
  <c r="AB52" i="27"/>
  <c r="G52" i="27"/>
  <c r="H48" i="27"/>
  <c r="I48" i="27"/>
  <c r="J48" i="27"/>
  <c r="K48" i="27"/>
  <c r="L48" i="27"/>
  <c r="M48" i="27"/>
  <c r="N48" i="27"/>
  <c r="O48" i="27"/>
  <c r="P48" i="27"/>
  <c r="Q48" i="27"/>
  <c r="S48" i="27"/>
  <c r="T48" i="27"/>
  <c r="U48" i="27"/>
  <c r="V48" i="27"/>
  <c r="W48" i="27"/>
  <c r="X48" i="27"/>
  <c r="Y48" i="27"/>
  <c r="Z48" i="27"/>
  <c r="AA48" i="27"/>
  <c r="AB48" i="27"/>
  <c r="G48" i="27"/>
  <c r="H45" i="27"/>
  <c r="I45" i="27"/>
  <c r="J45" i="27"/>
  <c r="K45" i="27"/>
  <c r="L45" i="27"/>
  <c r="M45" i="27"/>
  <c r="N45" i="27"/>
  <c r="O45" i="27"/>
  <c r="P45" i="27"/>
  <c r="Q45" i="27"/>
  <c r="S45" i="27"/>
  <c r="T45" i="27"/>
  <c r="U45" i="27"/>
  <c r="V45" i="27"/>
  <c r="W45" i="27"/>
  <c r="X45" i="27"/>
  <c r="Y45" i="27"/>
  <c r="Z45" i="27"/>
  <c r="AA45" i="27"/>
  <c r="AB45" i="27"/>
  <c r="G45" i="27"/>
  <c r="H39" i="27"/>
  <c r="I39" i="27"/>
  <c r="J39" i="27"/>
  <c r="K39" i="27"/>
  <c r="L39" i="27"/>
  <c r="M39" i="27"/>
  <c r="N39" i="27"/>
  <c r="O39" i="27"/>
  <c r="P39" i="27"/>
  <c r="Q39" i="27"/>
  <c r="S39" i="27"/>
  <c r="T39" i="27"/>
  <c r="U39" i="27"/>
  <c r="V39" i="27"/>
  <c r="W39" i="27"/>
  <c r="X39" i="27"/>
  <c r="Y39" i="27"/>
  <c r="Z39" i="27"/>
  <c r="AA39" i="27"/>
  <c r="AB39" i="27"/>
  <c r="G39" i="27"/>
  <c r="P31" i="27"/>
  <c r="Q31" i="27"/>
  <c r="S31" i="27"/>
  <c r="U31" i="27"/>
  <c r="V31" i="27"/>
  <c r="W31" i="27"/>
  <c r="X31" i="27"/>
  <c r="Y31" i="27"/>
  <c r="Z31" i="27"/>
  <c r="AA31" i="27"/>
  <c r="AB31" i="27"/>
  <c r="C31" i="27"/>
  <c r="D26" i="27"/>
  <c r="G26" i="27"/>
  <c r="H26" i="27"/>
  <c r="I26" i="27"/>
  <c r="J26" i="27"/>
  <c r="K26" i="27"/>
  <c r="L26" i="27"/>
  <c r="M26" i="27"/>
  <c r="N26" i="27"/>
  <c r="O26" i="27"/>
  <c r="P26" i="27"/>
  <c r="Q26" i="27"/>
  <c r="S26" i="27"/>
  <c r="T26" i="27"/>
  <c r="U26" i="27"/>
  <c r="V26" i="27"/>
  <c r="W26" i="27"/>
  <c r="X26" i="27"/>
  <c r="Y26" i="27"/>
  <c r="Z26" i="27"/>
  <c r="AA26" i="27"/>
  <c r="AB26" i="27"/>
  <c r="C26" i="27"/>
  <c r="G24" i="27"/>
  <c r="H24" i="27"/>
  <c r="I24" i="27"/>
  <c r="J24" i="27"/>
  <c r="K24" i="27"/>
  <c r="L24" i="27"/>
  <c r="M24" i="27"/>
  <c r="N24" i="27"/>
  <c r="O24" i="27"/>
  <c r="P24" i="27"/>
  <c r="Q24" i="27"/>
  <c r="S24" i="27"/>
  <c r="T24" i="27"/>
  <c r="U24" i="27"/>
  <c r="V24" i="27"/>
  <c r="W24" i="27"/>
  <c r="X24" i="27"/>
  <c r="Y24" i="27"/>
  <c r="Z24" i="27"/>
  <c r="AA24" i="27"/>
  <c r="AB24" i="27"/>
  <c r="F24" i="27"/>
  <c r="N17" i="27"/>
  <c r="D17" i="27"/>
  <c r="E17" i="27"/>
  <c r="F17" i="27"/>
  <c r="G17" i="27"/>
  <c r="H17" i="27"/>
  <c r="I17" i="27"/>
  <c r="J17" i="27"/>
  <c r="K17" i="27"/>
  <c r="L17" i="27"/>
  <c r="M17" i="27"/>
  <c r="O17" i="27"/>
  <c r="P17" i="27"/>
  <c r="Q17" i="27"/>
  <c r="S17" i="27"/>
  <c r="U17" i="27"/>
  <c r="V17" i="27"/>
  <c r="W17" i="27"/>
  <c r="X17" i="27"/>
  <c r="Y17" i="27"/>
  <c r="Z17" i="27"/>
  <c r="AA17" i="27"/>
  <c r="AB17" i="27"/>
  <c r="C17" i="27"/>
  <c r="D24" i="27"/>
  <c r="C24" i="27"/>
  <c r="R17" i="27" l="1"/>
  <c r="R63" i="27"/>
  <c r="R39" i="27"/>
  <c r="R31" i="27"/>
  <c r="C68" i="27"/>
  <c r="F68" i="27"/>
  <c r="R26" i="27"/>
  <c r="D68" i="27"/>
  <c r="L66" i="28"/>
  <c r="L68" i="27"/>
  <c r="H68" i="27"/>
  <c r="E68" i="27"/>
  <c r="I68" i="27"/>
  <c r="V68" i="27"/>
  <c r="R52" i="27"/>
  <c r="R48" i="27"/>
  <c r="R45" i="27"/>
  <c r="AA68" i="27"/>
  <c r="AB68" i="27"/>
  <c r="X68" i="27"/>
  <c r="T68" i="27"/>
  <c r="Z68" i="27"/>
  <c r="Y68" i="27"/>
  <c r="R24" i="27"/>
  <c r="W68" i="27"/>
  <c r="S68" i="27"/>
  <c r="U68" i="27"/>
  <c r="O68" i="27"/>
  <c r="G68" i="27"/>
  <c r="K68" i="27"/>
  <c r="N68" i="27"/>
  <c r="M68" i="27"/>
  <c r="J68" i="27"/>
  <c r="Q68" i="27"/>
  <c r="P68" i="27"/>
  <c r="R68" i="27" l="1"/>
  <c r="V73" i="24"/>
  <c r="AB73" i="24" s="1"/>
  <c r="V62" i="24" l="1"/>
  <c r="W73" i="24"/>
  <c r="W62" i="24" s="1"/>
  <c r="Z62" i="24" l="1"/>
  <c r="AA68" i="24"/>
  <c r="AB68" i="24" s="1"/>
  <c r="AB62" i="24" s="1"/>
  <c r="AA62" i="24" l="1"/>
</calcChain>
</file>

<file path=xl/sharedStrings.xml><?xml version="1.0" encoding="utf-8"?>
<sst xmlns="http://schemas.openxmlformats.org/spreadsheetml/2006/main" count="6333" uniqueCount="858">
  <si>
    <t>11年</t>
  </si>
  <si>
    <t>　１　　乳用牛</t>
    <rPh sb="4" eb="5">
      <t>チチ</t>
    </rPh>
    <rPh sb="5" eb="6">
      <t>ヨウ</t>
    </rPh>
    <rPh sb="6" eb="7">
      <t>ウシ</t>
    </rPh>
    <phoneticPr fontId="20"/>
  </si>
  <si>
    <t>区分</t>
    <rPh sb="0" eb="2">
      <t>クブン</t>
    </rPh>
    <phoneticPr fontId="20"/>
  </si>
  <si>
    <t>ホルスタイン</t>
    <phoneticPr fontId="20"/>
  </si>
  <si>
    <t>ジャージー</t>
    <phoneticPr fontId="20"/>
  </si>
  <si>
    <t>エアシャー</t>
    <phoneticPr fontId="20"/>
  </si>
  <si>
    <t>ガンジー</t>
    <phoneticPr fontId="20"/>
  </si>
  <si>
    <t>その他</t>
    <rPh sb="2" eb="3">
      <t>タ</t>
    </rPh>
    <phoneticPr fontId="20"/>
  </si>
  <si>
    <t>合計</t>
    <rPh sb="0" eb="2">
      <t>ゴウケイ</t>
    </rPh>
    <phoneticPr fontId="20"/>
  </si>
  <si>
    <t>飼養規模</t>
    <rPh sb="0" eb="2">
      <t>シヨウ</t>
    </rPh>
    <rPh sb="2" eb="4">
      <t>キボ</t>
    </rPh>
    <phoneticPr fontId="20"/>
  </si>
  <si>
    <t>肥育仕向</t>
    <rPh sb="0" eb="2">
      <t>ヒイク</t>
    </rPh>
    <rPh sb="2" eb="4">
      <t>シムケ</t>
    </rPh>
    <phoneticPr fontId="20"/>
  </si>
  <si>
    <t>年次</t>
    <rPh sb="0" eb="2">
      <t>ネンジ</t>
    </rPh>
    <phoneticPr fontId="20"/>
  </si>
  <si>
    <t>子畜及び
未経産牛のみ</t>
    <rPh sb="0" eb="1">
      <t>コ</t>
    </rPh>
    <rPh sb="1" eb="2">
      <t>チク</t>
    </rPh>
    <rPh sb="2" eb="3">
      <t>オヨ</t>
    </rPh>
    <rPh sb="5" eb="6">
      <t>ミ</t>
    </rPh>
    <rPh sb="6" eb="7">
      <t>ケイ</t>
    </rPh>
    <rPh sb="7" eb="8">
      <t>サン</t>
    </rPh>
    <rPh sb="8" eb="9">
      <t>ギュウ</t>
    </rPh>
    <phoneticPr fontId="20"/>
  </si>
  <si>
    <t>経産牛</t>
    <rPh sb="0" eb="1">
      <t>ケイ</t>
    </rPh>
    <rPh sb="1" eb="2">
      <t>サン</t>
    </rPh>
    <rPh sb="2" eb="3">
      <t>ギュウ</t>
    </rPh>
    <phoneticPr fontId="20"/>
  </si>
  <si>
    <t>計</t>
    <rPh sb="0" eb="1">
      <t>ケイ</t>
    </rPh>
    <phoneticPr fontId="20"/>
  </si>
  <si>
    <t>飼養頭数</t>
    <rPh sb="0" eb="2">
      <t>シヨウ</t>
    </rPh>
    <rPh sb="2" eb="4">
      <t>トウスウ</t>
    </rPh>
    <phoneticPr fontId="20"/>
  </si>
  <si>
    <t>飼養戸数</t>
    <rPh sb="0" eb="2">
      <t>シヨウ</t>
    </rPh>
    <rPh sb="2" eb="4">
      <t>コスウ</t>
    </rPh>
    <phoneticPr fontId="20"/>
  </si>
  <si>
    <t>～</t>
    <phoneticPr fontId="20"/>
  </si>
  <si>
    <t>うち
交雑種</t>
    <rPh sb="3" eb="5">
      <t>コウザツ</t>
    </rPh>
    <rPh sb="5" eb="6">
      <t>シュ</t>
    </rPh>
    <phoneticPr fontId="20"/>
  </si>
  <si>
    <t>うち
肉専用種</t>
    <rPh sb="3" eb="6">
      <t>ニクセンヨウ</t>
    </rPh>
    <rPh sb="6" eb="7">
      <t>シュ</t>
    </rPh>
    <phoneticPr fontId="20"/>
  </si>
  <si>
    <t>～</t>
    <phoneticPr fontId="20"/>
  </si>
  <si>
    <t>頭</t>
    <rPh sb="0" eb="1">
      <t>トウ</t>
    </rPh>
    <phoneticPr fontId="20"/>
  </si>
  <si>
    <t>戸</t>
    <rPh sb="0" eb="1">
      <t>コ</t>
    </rPh>
    <phoneticPr fontId="20"/>
  </si>
  <si>
    <t>昭和</t>
    <rPh sb="0" eb="2">
      <t>ショウワ</t>
    </rPh>
    <phoneticPr fontId="20"/>
  </si>
  <si>
    <t>48年</t>
    <rPh sb="2" eb="3">
      <t>ネン</t>
    </rPh>
    <phoneticPr fontId="20"/>
  </si>
  <si>
    <t>49年</t>
    <rPh sb="2" eb="3">
      <t>ネン</t>
    </rPh>
    <phoneticPr fontId="20"/>
  </si>
  <si>
    <t>50年</t>
    <rPh sb="2" eb="3">
      <t>ネン</t>
    </rPh>
    <phoneticPr fontId="20"/>
  </si>
  <si>
    <t>51年</t>
    <rPh sb="2" eb="3">
      <t>ネン</t>
    </rPh>
    <phoneticPr fontId="20"/>
  </si>
  <si>
    <t>52年</t>
    <rPh sb="2" eb="3">
      <t>ネン</t>
    </rPh>
    <phoneticPr fontId="20"/>
  </si>
  <si>
    <t>53年</t>
    <rPh sb="2" eb="3">
      <t>ネン</t>
    </rPh>
    <phoneticPr fontId="20"/>
  </si>
  <si>
    <t>54年</t>
    <rPh sb="2" eb="3">
      <t>ネン</t>
    </rPh>
    <phoneticPr fontId="20"/>
  </si>
  <si>
    <t>55年</t>
    <rPh sb="2" eb="3">
      <t>ネン</t>
    </rPh>
    <phoneticPr fontId="20"/>
  </si>
  <si>
    <t>56年</t>
    <rPh sb="2" eb="3">
      <t>ネン</t>
    </rPh>
    <phoneticPr fontId="20"/>
  </si>
  <si>
    <t>57年</t>
    <rPh sb="2" eb="3">
      <t>ネン</t>
    </rPh>
    <phoneticPr fontId="20"/>
  </si>
  <si>
    <t>58年</t>
    <rPh sb="2" eb="3">
      <t>ネン</t>
    </rPh>
    <phoneticPr fontId="20"/>
  </si>
  <si>
    <t>59年</t>
    <rPh sb="2" eb="3">
      <t>ネン</t>
    </rPh>
    <phoneticPr fontId="20"/>
  </si>
  <si>
    <t>60年</t>
    <rPh sb="2" eb="3">
      <t>ネン</t>
    </rPh>
    <phoneticPr fontId="20"/>
  </si>
  <si>
    <t>61年</t>
    <rPh sb="2" eb="3">
      <t>ネン</t>
    </rPh>
    <phoneticPr fontId="20"/>
  </si>
  <si>
    <t>62年</t>
    <rPh sb="2" eb="3">
      <t>ネン</t>
    </rPh>
    <phoneticPr fontId="20"/>
  </si>
  <si>
    <t>63年</t>
    <rPh sb="2" eb="3">
      <t>ネン</t>
    </rPh>
    <phoneticPr fontId="20"/>
  </si>
  <si>
    <t>平成</t>
    <rPh sb="0" eb="2">
      <t>ヘイセイ</t>
    </rPh>
    <phoneticPr fontId="20"/>
  </si>
  <si>
    <t>元年</t>
    <rPh sb="0" eb="2">
      <t>ガンネン</t>
    </rPh>
    <phoneticPr fontId="20"/>
  </si>
  <si>
    <t>2年</t>
    <rPh sb="1" eb="2">
      <t>ネン</t>
    </rPh>
    <phoneticPr fontId="20"/>
  </si>
  <si>
    <t>3年</t>
    <rPh sb="1" eb="2">
      <t>ネン</t>
    </rPh>
    <phoneticPr fontId="20"/>
  </si>
  <si>
    <t>4年</t>
    <rPh sb="1" eb="2">
      <t>ネン</t>
    </rPh>
    <phoneticPr fontId="20"/>
  </si>
  <si>
    <t>5年</t>
    <rPh sb="1" eb="2">
      <t>ネン</t>
    </rPh>
    <phoneticPr fontId="20"/>
  </si>
  <si>
    <t>6年</t>
    <rPh sb="1" eb="2">
      <t>ネン</t>
    </rPh>
    <phoneticPr fontId="20"/>
  </si>
  <si>
    <t>7年</t>
    <rPh sb="1" eb="2">
      <t>ネン</t>
    </rPh>
    <phoneticPr fontId="20"/>
  </si>
  <si>
    <t>8年</t>
    <rPh sb="1" eb="2">
      <t>ネン</t>
    </rPh>
    <phoneticPr fontId="20"/>
  </si>
  <si>
    <t>9年</t>
    <rPh sb="1" eb="2">
      <t>ネン</t>
    </rPh>
    <phoneticPr fontId="20"/>
  </si>
  <si>
    <t>10年</t>
    <rPh sb="2" eb="3">
      <t>ネン</t>
    </rPh>
    <phoneticPr fontId="20"/>
  </si>
  <si>
    <t>12年</t>
    <phoneticPr fontId="20"/>
  </si>
  <si>
    <t>13年</t>
    <phoneticPr fontId="20"/>
  </si>
  <si>
    <t>13年</t>
    <rPh sb="2" eb="3">
      <t>ネン</t>
    </rPh>
    <phoneticPr fontId="20"/>
  </si>
  <si>
    <r>
      <t>1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</t>
    </r>
    <phoneticPr fontId="20"/>
  </si>
  <si>
    <t>14年</t>
    <rPh sb="2" eb="3">
      <t>ネン</t>
    </rPh>
    <phoneticPr fontId="20"/>
  </si>
  <si>
    <r>
      <t>1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phoneticPr fontId="20"/>
  </si>
  <si>
    <r>
      <t>1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</si>
  <si>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１6年</t>
    <rPh sb="2" eb="3">
      <t>ネン</t>
    </rPh>
    <phoneticPr fontId="20"/>
  </si>
  <si>
    <t>17年</t>
    <rPh sb="2" eb="3">
      <t>ネン</t>
    </rPh>
    <phoneticPr fontId="20"/>
  </si>
  <si>
    <t>熊本</t>
    <rPh sb="0" eb="2">
      <t>クマモト</t>
    </rPh>
    <phoneticPr fontId="20"/>
  </si>
  <si>
    <t>宇城</t>
    <rPh sb="0" eb="1">
      <t>ウ</t>
    </rPh>
    <rPh sb="1" eb="2">
      <t>シロ</t>
    </rPh>
    <phoneticPr fontId="20"/>
  </si>
  <si>
    <t>玉名</t>
    <rPh sb="0" eb="2">
      <t>タマナ</t>
    </rPh>
    <phoneticPr fontId="20"/>
  </si>
  <si>
    <t>鹿本</t>
    <rPh sb="0" eb="2">
      <t>カモト</t>
    </rPh>
    <phoneticPr fontId="20"/>
  </si>
  <si>
    <t>菊池</t>
    <rPh sb="0" eb="2">
      <t>キクチ</t>
    </rPh>
    <phoneticPr fontId="20"/>
  </si>
  <si>
    <t>阿蘇</t>
    <rPh sb="0" eb="2">
      <t>アソ</t>
    </rPh>
    <phoneticPr fontId="20"/>
  </si>
  <si>
    <t>上益城</t>
    <rPh sb="0" eb="3">
      <t>カミマシキ</t>
    </rPh>
    <phoneticPr fontId="20"/>
  </si>
  <si>
    <t>八代</t>
    <rPh sb="0" eb="2">
      <t>ヤツシロ</t>
    </rPh>
    <phoneticPr fontId="20"/>
  </si>
  <si>
    <t>芦北</t>
    <rPh sb="0" eb="2">
      <t>アシキタ</t>
    </rPh>
    <phoneticPr fontId="20"/>
  </si>
  <si>
    <t>球磨</t>
    <rPh sb="0" eb="2">
      <t>クマ</t>
    </rPh>
    <phoneticPr fontId="20"/>
  </si>
  <si>
    <t>天草</t>
    <rPh sb="0" eb="2">
      <t>アマクサ</t>
    </rPh>
    <phoneticPr fontId="20"/>
  </si>
  <si>
    <t>～</t>
  </si>
  <si>
    <t>品種別内訳</t>
  </si>
  <si>
    <t>頭</t>
  </si>
  <si>
    <t>戸</t>
  </si>
  <si>
    <t>数</t>
  </si>
  <si>
    <t>区分</t>
  </si>
  <si>
    <t>総飼養戸数</t>
  </si>
  <si>
    <t>総飼養頭数</t>
  </si>
  <si>
    <t>繁殖経営</t>
  </si>
  <si>
    <t>年次</t>
  </si>
  <si>
    <t>飼養頭数</t>
  </si>
  <si>
    <t>飼養規模</t>
  </si>
  <si>
    <t>年間
子牛
生産
頭数</t>
  </si>
  <si>
    <t>肥育牛</t>
  </si>
  <si>
    <t>子畜のみ</t>
  </si>
  <si>
    <t>計　あ</t>
  </si>
  <si>
    <t>あ＋い＋う</t>
  </si>
  <si>
    <t>Ａ＋Ｂ＋Ｃ</t>
  </si>
  <si>
    <t>Ａ</t>
  </si>
  <si>
    <t>12年</t>
  </si>
  <si>
    <t>繁殖・肥育一貫経営</t>
  </si>
  <si>
    <t>肥育経営</t>
  </si>
  <si>
    <t>飼養頭数Ｂ</t>
  </si>
  <si>
    <t>飼養頭数Ｃ</t>
  </si>
  <si>
    <t>計　　い</t>
  </si>
  <si>
    <t>計　　う</t>
  </si>
  <si>
    <t>褐毛和種</t>
  </si>
  <si>
    <t>黒毛和種</t>
  </si>
  <si>
    <t>乳用おす</t>
  </si>
  <si>
    <t>乳用めす</t>
  </si>
  <si>
    <t>交雑種</t>
  </si>
  <si>
    <t>その他</t>
  </si>
  <si>
    <t>繁殖牛</t>
  </si>
  <si>
    <t>総飼養戸数</t>
    <rPh sb="0" eb="1">
      <t>ソウ</t>
    </rPh>
    <rPh sb="1" eb="3">
      <t>シヨウ</t>
    </rPh>
    <rPh sb="3" eb="5">
      <t>コスウ</t>
    </rPh>
    <phoneticPr fontId="20"/>
  </si>
  <si>
    <t>総飼養頭数</t>
    <rPh sb="0" eb="1">
      <t>ソウ</t>
    </rPh>
    <rPh sb="1" eb="3">
      <t>シヨウ</t>
    </rPh>
    <rPh sb="3" eb="5">
      <t>トウスウ</t>
    </rPh>
    <phoneticPr fontId="20"/>
  </si>
  <si>
    <t>繁殖経営</t>
    <rPh sb="0" eb="2">
      <t>ハンショク</t>
    </rPh>
    <rPh sb="2" eb="4">
      <t>ケイエイ</t>
    </rPh>
    <phoneticPr fontId="20"/>
  </si>
  <si>
    <t>肥育牛</t>
    <rPh sb="0" eb="3">
      <t>ヒイクギュウ</t>
    </rPh>
    <phoneticPr fontId="20"/>
  </si>
  <si>
    <t>年間
子牛
生産
頭数</t>
    <rPh sb="0" eb="2">
      <t>ネンカン</t>
    </rPh>
    <rPh sb="3" eb="5">
      <t>コウシ</t>
    </rPh>
    <rPh sb="6" eb="8">
      <t>セイサン</t>
    </rPh>
    <rPh sb="9" eb="11">
      <t>トウスウ</t>
    </rPh>
    <phoneticPr fontId="20"/>
  </si>
  <si>
    <t>子畜のみ</t>
    <rPh sb="0" eb="1">
      <t>コ</t>
    </rPh>
    <rPh sb="1" eb="2">
      <t>チク</t>
    </rPh>
    <phoneticPr fontId="20"/>
  </si>
  <si>
    <t>計　あ</t>
    <rPh sb="0" eb="1">
      <t>ケイ</t>
    </rPh>
    <phoneticPr fontId="20"/>
  </si>
  <si>
    <t>～</t>
    <phoneticPr fontId="20"/>
  </si>
  <si>
    <t>あ＋い＋う</t>
    <phoneticPr fontId="20"/>
  </si>
  <si>
    <t>Ａ＋Ｂ＋Ｃ</t>
    <phoneticPr fontId="20"/>
  </si>
  <si>
    <t>Ａ</t>
    <phoneticPr fontId="20"/>
  </si>
  <si>
    <t>15年</t>
    <rPh sb="2" eb="3">
      <t>ネン</t>
    </rPh>
    <phoneticPr fontId="20"/>
  </si>
  <si>
    <t>18年</t>
    <rPh sb="2" eb="3">
      <t>ネン</t>
    </rPh>
    <phoneticPr fontId="20"/>
  </si>
  <si>
    <t>１9年</t>
    <rPh sb="2" eb="3">
      <t>ネン</t>
    </rPh>
    <phoneticPr fontId="20"/>
  </si>
  <si>
    <t>20年</t>
    <rPh sb="2" eb="3">
      <t>ネン</t>
    </rPh>
    <phoneticPr fontId="20"/>
  </si>
  <si>
    <t>21年</t>
    <rPh sb="2" eb="3">
      <t>ネン</t>
    </rPh>
    <phoneticPr fontId="20"/>
  </si>
  <si>
    <t>　　　　　繁殖・肥育一貫経営</t>
    <rPh sb="5" eb="7">
      <t>ハンショク</t>
    </rPh>
    <rPh sb="8" eb="10">
      <t>ヒイク</t>
    </rPh>
    <rPh sb="10" eb="12">
      <t>イッカン</t>
    </rPh>
    <rPh sb="12" eb="14">
      <t>ケイエイ</t>
    </rPh>
    <phoneticPr fontId="20"/>
  </si>
  <si>
    <t>肥育経営</t>
    <rPh sb="0" eb="2">
      <t>ヒイク</t>
    </rPh>
    <rPh sb="2" eb="4">
      <t>ケイエイ</t>
    </rPh>
    <phoneticPr fontId="20"/>
  </si>
  <si>
    <t>飼養頭数Ｂ</t>
    <rPh sb="0" eb="2">
      <t>シヨウ</t>
    </rPh>
    <rPh sb="2" eb="4">
      <t>トウスウ</t>
    </rPh>
    <phoneticPr fontId="20"/>
  </si>
  <si>
    <t>飼養頭数Ｃ</t>
    <rPh sb="0" eb="2">
      <t>シヨウ</t>
    </rPh>
    <rPh sb="2" eb="4">
      <t>トウスウ</t>
    </rPh>
    <phoneticPr fontId="20"/>
  </si>
  <si>
    <t>計　　い</t>
    <rPh sb="0" eb="1">
      <t>ケイ</t>
    </rPh>
    <phoneticPr fontId="20"/>
  </si>
  <si>
    <t>計　　う</t>
    <rPh sb="0" eb="1">
      <t>ケイ</t>
    </rPh>
    <phoneticPr fontId="20"/>
  </si>
  <si>
    <t>～</t>
    <phoneticPr fontId="20"/>
  </si>
  <si>
    <t>16年</t>
    <rPh sb="2" eb="3">
      <t>ネン</t>
    </rPh>
    <phoneticPr fontId="20"/>
  </si>
  <si>
    <r>
      <t>1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</si>
  <si>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19年</t>
    <rPh sb="2" eb="3">
      <t>ネン</t>
    </rPh>
    <phoneticPr fontId="20"/>
  </si>
  <si>
    <t>区分</t>
    <rPh sb="0" eb="1">
      <t>ク</t>
    </rPh>
    <rPh sb="1" eb="2">
      <t>ブン</t>
    </rPh>
    <phoneticPr fontId="20"/>
  </si>
  <si>
    <t>褐毛和種</t>
    <rPh sb="0" eb="2">
      <t>カツモウ</t>
    </rPh>
    <rPh sb="2" eb="3">
      <t>ワ</t>
    </rPh>
    <rPh sb="3" eb="4">
      <t>シュ</t>
    </rPh>
    <phoneticPr fontId="20"/>
  </si>
  <si>
    <t>黒毛和種</t>
    <rPh sb="0" eb="2">
      <t>クロゲ</t>
    </rPh>
    <rPh sb="2" eb="3">
      <t>ワ</t>
    </rPh>
    <rPh sb="3" eb="4">
      <t>シュ</t>
    </rPh>
    <phoneticPr fontId="20"/>
  </si>
  <si>
    <t>乳用おす</t>
    <rPh sb="0" eb="2">
      <t>ニュウヨウ</t>
    </rPh>
    <phoneticPr fontId="20"/>
  </si>
  <si>
    <t>乳用めす</t>
    <rPh sb="0" eb="2">
      <t>ニュウヨウ</t>
    </rPh>
    <phoneticPr fontId="20"/>
  </si>
  <si>
    <t>乳用種</t>
    <rPh sb="0" eb="2">
      <t>ニュウヨウ</t>
    </rPh>
    <rPh sb="2" eb="3">
      <t>シュ</t>
    </rPh>
    <phoneticPr fontId="20"/>
  </si>
  <si>
    <t>交雑種</t>
    <rPh sb="0" eb="2">
      <t>コウザツ</t>
    </rPh>
    <rPh sb="2" eb="3">
      <t>シュ</t>
    </rPh>
    <phoneticPr fontId="20"/>
  </si>
  <si>
    <t>繁殖牛</t>
    <rPh sb="0" eb="2">
      <t>ハンショク</t>
    </rPh>
    <rPh sb="2" eb="3">
      <t>ギュウ</t>
    </rPh>
    <phoneticPr fontId="20"/>
  </si>
  <si>
    <t>肥育牛</t>
    <rPh sb="0" eb="2">
      <t>ヒイク</t>
    </rPh>
    <rPh sb="2" eb="3">
      <t>ウシ</t>
    </rPh>
    <phoneticPr fontId="20"/>
  </si>
  <si>
    <t>め</t>
    <phoneticPr fontId="20"/>
  </si>
  <si>
    <t>す</t>
    <phoneticPr fontId="20"/>
  </si>
  <si>
    <t>数</t>
    <rPh sb="0" eb="1">
      <t>スウ</t>
    </rPh>
    <phoneticPr fontId="20"/>
  </si>
  <si>
    <t>～</t>
    <phoneticPr fontId="20"/>
  </si>
  <si>
    <t>め</t>
    <phoneticPr fontId="20"/>
  </si>
  <si>
    <r>
      <t>2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</si>
  <si>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計</t>
  </si>
  <si>
    <t>飼養戸数</t>
    <rPh sb="0" eb="2">
      <t>シヨウ</t>
    </rPh>
    <rPh sb="2" eb="4">
      <t>コスウ</t>
    </rPh>
    <phoneticPr fontId="30"/>
  </si>
  <si>
    <t>その他</t>
    <rPh sb="0" eb="3">
      <t>ソノタ</t>
    </rPh>
    <phoneticPr fontId="30"/>
  </si>
  <si>
    <t>乳用牛</t>
    <rPh sb="0" eb="3">
      <t>ニュウヨウギュウ</t>
    </rPh>
    <phoneticPr fontId="20"/>
  </si>
  <si>
    <t>肉用牛</t>
    <rPh sb="0" eb="3">
      <t>ニクヨウギュウ</t>
    </rPh>
    <phoneticPr fontId="20"/>
  </si>
  <si>
    <t>豚</t>
    <rPh sb="0" eb="1">
      <t>ブタ</t>
    </rPh>
    <phoneticPr fontId="20"/>
  </si>
  <si>
    <t>馬</t>
    <rPh sb="0" eb="1">
      <t>ウマ</t>
    </rPh>
    <phoneticPr fontId="20"/>
  </si>
  <si>
    <t>戸数</t>
    <rPh sb="0" eb="2">
      <t>コスウ</t>
    </rPh>
    <phoneticPr fontId="20"/>
  </si>
  <si>
    <t>飼養羽数</t>
    <rPh sb="0" eb="2">
      <t>シヨウ</t>
    </rPh>
    <rPh sb="2" eb="3">
      <t>ワ</t>
    </rPh>
    <rPh sb="3" eb="4">
      <t>スウ</t>
    </rPh>
    <phoneticPr fontId="20"/>
  </si>
  <si>
    <t>-</t>
  </si>
  <si>
    <t>-</t>
    <phoneticPr fontId="20"/>
  </si>
  <si>
    <t>（２）</t>
  </si>
  <si>
    <t>（３）</t>
  </si>
  <si>
    <t>（４）</t>
  </si>
  <si>
    <t>（５）</t>
  </si>
  <si>
    <t>（６）</t>
  </si>
  <si>
    <t>（７）</t>
  </si>
  <si>
    <t>Ⅰ　調査結果の概要</t>
    <rPh sb="2" eb="4">
      <t>チョウサ</t>
    </rPh>
    <rPh sb="4" eb="6">
      <t>ケッカ</t>
    </rPh>
    <rPh sb="7" eb="9">
      <t>ガイヨウ</t>
    </rPh>
    <phoneticPr fontId="20"/>
  </si>
  <si>
    <t>１　要旨</t>
    <rPh sb="2" eb="4">
      <t>ヨウシ</t>
    </rPh>
    <phoneticPr fontId="20"/>
  </si>
  <si>
    <t>（１）</t>
    <phoneticPr fontId="20"/>
  </si>
  <si>
    <t>（８）</t>
    <phoneticPr fontId="20"/>
  </si>
  <si>
    <t>畜　種</t>
    <rPh sb="0" eb="1">
      <t>チク</t>
    </rPh>
    <rPh sb="2" eb="3">
      <t>シュ</t>
    </rPh>
    <phoneticPr fontId="20"/>
  </si>
  <si>
    <t>飼養頭羽群数</t>
    <rPh sb="0" eb="2">
      <t>シヨウ</t>
    </rPh>
    <rPh sb="2" eb="3">
      <t>アタマ</t>
    </rPh>
    <rPh sb="3" eb="4">
      <t>バネ</t>
    </rPh>
    <rPh sb="4" eb="5">
      <t>グン</t>
    </rPh>
    <rPh sb="5" eb="6">
      <t>カズ</t>
    </rPh>
    <phoneticPr fontId="20"/>
  </si>
  <si>
    <t>１戸当たり飼養頭羽群数</t>
    <rPh sb="1" eb="2">
      <t>コ</t>
    </rPh>
    <rPh sb="2" eb="3">
      <t>ア</t>
    </rPh>
    <rPh sb="5" eb="7">
      <t>シヨウ</t>
    </rPh>
    <rPh sb="7" eb="8">
      <t>トウ</t>
    </rPh>
    <rPh sb="8" eb="9">
      <t>バネ</t>
    </rPh>
    <rPh sb="9" eb="10">
      <t>グン</t>
    </rPh>
    <rPh sb="10" eb="11">
      <t>カズ</t>
    </rPh>
    <phoneticPr fontId="20"/>
  </si>
  <si>
    <t>前年</t>
    <rPh sb="0" eb="2">
      <t>ゼンネン</t>
    </rPh>
    <phoneticPr fontId="20"/>
  </si>
  <si>
    <t>対前年比</t>
    <rPh sb="0" eb="1">
      <t>タイ</t>
    </rPh>
    <rPh sb="1" eb="4">
      <t>ゼンネンヒ</t>
    </rPh>
    <phoneticPr fontId="20"/>
  </si>
  <si>
    <t>採卵鶏</t>
    <rPh sb="0" eb="2">
      <t>サイラン</t>
    </rPh>
    <rPh sb="2" eb="3">
      <t>ケイ</t>
    </rPh>
    <phoneticPr fontId="20"/>
  </si>
  <si>
    <t>ブロイラー</t>
    <phoneticPr fontId="20"/>
  </si>
  <si>
    <t>項目</t>
    <rPh sb="0" eb="2">
      <t>コウモク</t>
    </rPh>
    <phoneticPr fontId="20"/>
  </si>
  <si>
    <t>種鶏</t>
    <rPh sb="0" eb="1">
      <t>シュ</t>
    </rPh>
    <rPh sb="1" eb="2">
      <t>ケイ</t>
    </rPh>
    <phoneticPr fontId="20"/>
  </si>
  <si>
    <t>ブロイラー</t>
    <phoneticPr fontId="20"/>
  </si>
  <si>
    <t>めん羊</t>
    <rPh sb="2" eb="3">
      <t>ヨウ</t>
    </rPh>
    <phoneticPr fontId="20"/>
  </si>
  <si>
    <t>山羊</t>
    <rPh sb="0" eb="2">
      <t>ヤギ</t>
    </rPh>
    <phoneticPr fontId="20"/>
  </si>
  <si>
    <t>飼養羽数</t>
    <rPh sb="0" eb="2">
      <t>シヨウ</t>
    </rPh>
    <rPh sb="2" eb="3">
      <t>ハ</t>
    </rPh>
    <rPh sb="3" eb="4">
      <t>トウスウ</t>
    </rPh>
    <phoneticPr fontId="20"/>
  </si>
  <si>
    <t>(969,478)</t>
    <phoneticPr fontId="20"/>
  </si>
  <si>
    <r>
      <t>品</t>
    </r>
    <r>
      <rPr>
        <sz val="11"/>
        <rFont val="ＭＳ Ｐゴシック"/>
        <family val="3"/>
        <charset val="128"/>
      </rPr>
      <t xml:space="preserve"> 　　  </t>
    </r>
    <r>
      <rPr>
        <sz val="11"/>
        <rFont val="ＭＳ Ｐゴシック"/>
        <family val="3"/>
        <charset val="128"/>
      </rPr>
      <t xml:space="preserve"> 種</t>
    </r>
    <r>
      <rPr>
        <sz val="11"/>
        <rFont val="ＭＳ Ｐゴシック"/>
        <family val="3"/>
        <charset val="128"/>
      </rPr>
      <t xml:space="preserve">  　　  </t>
    </r>
    <r>
      <rPr>
        <sz val="11"/>
        <rFont val="ＭＳ Ｐゴシック"/>
        <family val="3"/>
        <charset val="128"/>
      </rPr>
      <t>別</t>
    </r>
    <r>
      <rPr>
        <sz val="11"/>
        <rFont val="ＭＳ Ｐゴシック"/>
        <family val="3"/>
        <charset val="128"/>
      </rPr>
      <t xml:space="preserve">  　　  </t>
    </r>
    <r>
      <rPr>
        <sz val="11"/>
        <rFont val="ＭＳ Ｐゴシック"/>
        <family val="3"/>
        <charset val="128"/>
      </rPr>
      <t>内</t>
    </r>
    <r>
      <rPr>
        <sz val="11"/>
        <rFont val="ＭＳ Ｐゴシック"/>
        <family val="3"/>
        <charset val="128"/>
      </rPr>
      <t xml:space="preserve"> 　　   </t>
    </r>
    <r>
      <rPr>
        <sz val="11"/>
        <rFont val="ＭＳ Ｐゴシック"/>
        <family val="3"/>
        <charset val="128"/>
      </rPr>
      <t>訳</t>
    </r>
    <phoneticPr fontId="20"/>
  </si>
  <si>
    <r>
      <t>2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</si>
  <si>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去</t>
    <rPh sb="0" eb="1">
      <t>キョ</t>
    </rPh>
    <phoneticPr fontId="20"/>
  </si>
  <si>
    <t>勢</t>
    <rPh sb="0" eb="1">
      <t>イキオ</t>
    </rPh>
    <phoneticPr fontId="20"/>
  </si>
  <si>
    <t>去</t>
    <rPh sb="0" eb="1">
      <t>サ</t>
    </rPh>
    <phoneticPr fontId="20"/>
  </si>
  <si>
    <t>地　域　振　興　局　別</t>
    <rPh sb="0" eb="1">
      <t>チ</t>
    </rPh>
    <rPh sb="2" eb="3">
      <t>イキ</t>
    </rPh>
    <rPh sb="4" eb="5">
      <t>オサム</t>
    </rPh>
    <rPh sb="6" eb="7">
      <t>キョウ</t>
    </rPh>
    <rPh sb="8" eb="9">
      <t>キョク</t>
    </rPh>
    <rPh sb="10" eb="11">
      <t>ベツ</t>
    </rPh>
    <phoneticPr fontId="20"/>
  </si>
  <si>
    <t>ブラウンスイス</t>
    <phoneticPr fontId="20"/>
  </si>
  <si>
    <t>22年</t>
    <rPh sb="2" eb="3">
      <t>ネン</t>
    </rPh>
    <phoneticPr fontId="20"/>
  </si>
  <si>
    <t>飼養群数</t>
    <rPh sb="0" eb="2">
      <t>シヨウ</t>
    </rPh>
    <rPh sb="2" eb="3">
      <t>グン</t>
    </rPh>
    <rPh sb="3" eb="4">
      <t>スウ</t>
    </rPh>
    <phoneticPr fontId="20"/>
  </si>
  <si>
    <t>Ⅱ　地域振興局別畜産統計</t>
    <rPh sb="2" eb="4">
      <t>チイキ</t>
    </rPh>
    <rPh sb="4" eb="6">
      <t>シンコウ</t>
    </rPh>
    <rPh sb="6" eb="8">
      <t>キョクベツ</t>
    </rPh>
    <rPh sb="8" eb="10">
      <t>チクサン</t>
    </rPh>
    <rPh sb="10" eb="12">
      <t>トウケイ</t>
    </rPh>
    <phoneticPr fontId="20"/>
  </si>
  <si>
    <t>-</t>
    <phoneticPr fontId="20"/>
  </si>
  <si>
    <t>頭</t>
    <phoneticPr fontId="20"/>
  </si>
  <si>
    <t>15年</t>
    <phoneticPr fontId="20"/>
  </si>
  <si>
    <t>-</t>
    <phoneticPr fontId="20"/>
  </si>
  <si>
    <r>
      <t>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</si>
  <si>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</si>
  <si>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23年</t>
    <rPh sb="2" eb="3">
      <t>ネン</t>
    </rPh>
    <phoneticPr fontId="20"/>
  </si>
  <si>
    <t>24年</t>
    <rPh sb="2" eb="3">
      <t>ネン</t>
    </rPh>
    <phoneticPr fontId="20"/>
  </si>
  <si>
    <t>一貫経営</t>
    <rPh sb="0" eb="2">
      <t>イッカン</t>
    </rPh>
    <rPh sb="2" eb="4">
      <t>ケイエイ</t>
    </rPh>
    <phoneticPr fontId="20"/>
  </si>
  <si>
    <t>-</t>
    <phoneticPr fontId="20"/>
  </si>
  <si>
    <t>総</t>
    <rPh sb="0" eb="1">
      <t>ソウ</t>
    </rPh>
    <phoneticPr fontId="20"/>
  </si>
  <si>
    <t>飼</t>
    <rPh sb="0" eb="1">
      <t>シヨウ</t>
    </rPh>
    <phoneticPr fontId="20"/>
  </si>
  <si>
    <t>飼</t>
    <rPh sb="0" eb="1">
      <t>シイク</t>
    </rPh>
    <phoneticPr fontId="20"/>
  </si>
  <si>
    <t>養</t>
    <rPh sb="0" eb="1">
      <t>シヨウ</t>
    </rPh>
    <phoneticPr fontId="20"/>
  </si>
  <si>
    <t>養</t>
    <rPh sb="0" eb="1">
      <t>ヨウシ</t>
    </rPh>
    <phoneticPr fontId="20"/>
  </si>
  <si>
    <t>11年</t>
    <rPh sb="2" eb="3">
      <t>ネン</t>
    </rPh>
    <phoneticPr fontId="20"/>
  </si>
  <si>
    <t>12年</t>
    <rPh sb="2" eb="3">
      <t>ネン</t>
    </rPh>
    <phoneticPr fontId="20"/>
  </si>
  <si>
    <t>飼</t>
  </si>
  <si>
    <t>養</t>
  </si>
  <si>
    <t>内容</t>
    <rPh sb="0" eb="2">
      <t>ナイヨウ</t>
    </rPh>
    <phoneticPr fontId="20"/>
  </si>
  <si>
    <t xml:space="preserve">繁殖成畜飼養規模   </t>
    <rPh sb="0" eb="2">
      <t>ハンショク</t>
    </rPh>
    <rPh sb="2" eb="3">
      <t>セイ</t>
    </rPh>
    <rPh sb="3" eb="4">
      <t>チク</t>
    </rPh>
    <rPh sb="4" eb="6">
      <t>シヨウ</t>
    </rPh>
    <rPh sb="6" eb="8">
      <t>キボ</t>
    </rPh>
    <phoneticPr fontId="20"/>
  </si>
  <si>
    <t>肥育豚</t>
    <rPh sb="0" eb="2">
      <t>ヒイク</t>
    </rPh>
    <rPh sb="2" eb="3">
      <t>ブタ</t>
    </rPh>
    <phoneticPr fontId="20"/>
  </si>
  <si>
    <t>採卵鶏</t>
  </si>
  <si>
    <t>1001</t>
  </si>
  <si>
    <t>3001</t>
  </si>
  <si>
    <t>5001</t>
  </si>
  <si>
    <t>10001</t>
  </si>
  <si>
    <t>30001</t>
  </si>
  <si>
    <t>時</t>
  </si>
  <si>
    <t xml:space="preserve"> 1</t>
  </si>
  <si>
    <t>50001</t>
  </si>
  <si>
    <t>羽</t>
  </si>
  <si>
    <t>1000</t>
  </si>
  <si>
    <t>3000</t>
  </si>
  <si>
    <t>5000</t>
  </si>
  <si>
    <t>10000</t>
  </si>
  <si>
    <t>30000</t>
  </si>
  <si>
    <t>50000</t>
  </si>
  <si>
    <t>－</t>
  </si>
  <si>
    <t>　４　　採卵鶏・ブロイラー</t>
    <rPh sb="4" eb="6">
      <t>サイラン</t>
    </rPh>
    <rPh sb="6" eb="7">
      <t>ケイ</t>
    </rPh>
    <phoneticPr fontId="30"/>
  </si>
  <si>
    <t>区分</t>
    <rPh sb="0" eb="2">
      <t>クブン</t>
    </rPh>
    <phoneticPr fontId="30"/>
  </si>
  <si>
    <t>常</t>
    <rPh sb="0" eb="1">
      <t>ジョウジ</t>
    </rPh>
    <phoneticPr fontId="30"/>
  </si>
  <si>
    <t>羽</t>
    <rPh sb="0" eb="1">
      <t>ハ</t>
    </rPh>
    <phoneticPr fontId="30"/>
  </si>
  <si>
    <t>戸</t>
    <rPh sb="0" eb="1">
      <t>コ</t>
    </rPh>
    <phoneticPr fontId="30"/>
  </si>
  <si>
    <t>馬</t>
    <rPh sb="0" eb="1">
      <t>ウマ</t>
    </rPh>
    <phoneticPr fontId="30"/>
  </si>
  <si>
    <t>めん羊</t>
    <rPh sb="2" eb="3">
      <t>ヨウ</t>
    </rPh>
    <phoneticPr fontId="30"/>
  </si>
  <si>
    <t>山羊</t>
    <rPh sb="0" eb="2">
      <t>ヤギ</t>
    </rPh>
    <phoneticPr fontId="30"/>
  </si>
  <si>
    <t>総飼養頭数</t>
    <rPh sb="0" eb="1">
      <t>ソウ</t>
    </rPh>
    <rPh sb="1" eb="3">
      <t>シヨウ</t>
    </rPh>
    <rPh sb="3" eb="5">
      <t>トウスウ</t>
    </rPh>
    <phoneticPr fontId="30"/>
  </si>
  <si>
    <t>軽種馬</t>
    <rPh sb="0" eb="2">
      <t>ケイシュ</t>
    </rPh>
    <rPh sb="2" eb="3">
      <t>バ</t>
    </rPh>
    <phoneticPr fontId="30"/>
  </si>
  <si>
    <t>農用馬</t>
    <rPh sb="0" eb="3">
      <t>ノウヨウバ</t>
    </rPh>
    <phoneticPr fontId="30"/>
  </si>
  <si>
    <t>肥育馬</t>
    <rPh sb="0" eb="2">
      <t>ヒイク</t>
    </rPh>
    <rPh sb="2" eb="3">
      <t>バ</t>
    </rPh>
    <phoneticPr fontId="30"/>
  </si>
  <si>
    <t>その他</t>
    <rPh sb="2" eb="3">
      <t>タ</t>
    </rPh>
    <phoneticPr fontId="30"/>
  </si>
  <si>
    <t>飼養頭数</t>
    <rPh sb="0" eb="2">
      <t>シヨウ</t>
    </rPh>
    <rPh sb="2" eb="4">
      <t>トウスウ</t>
    </rPh>
    <phoneticPr fontId="30"/>
  </si>
  <si>
    <t>群数</t>
    <rPh sb="0" eb="1">
      <t>ムレ</t>
    </rPh>
    <rPh sb="1" eb="2">
      <t>スウ</t>
    </rPh>
    <phoneticPr fontId="30"/>
  </si>
  <si>
    <t>子馬</t>
    <rPh sb="0" eb="2">
      <t>コウマ</t>
    </rPh>
    <phoneticPr fontId="30"/>
  </si>
  <si>
    <t>小格馬</t>
    <rPh sb="0" eb="1">
      <t>ショウ</t>
    </rPh>
    <rPh sb="1" eb="2">
      <t>カク</t>
    </rPh>
    <rPh sb="2" eb="3">
      <t>バ</t>
    </rPh>
    <phoneticPr fontId="30"/>
  </si>
  <si>
    <t>乗用馬</t>
    <rPh sb="0" eb="2">
      <t>ジョウヨウ</t>
    </rPh>
    <rPh sb="2" eb="3">
      <t>バ</t>
    </rPh>
    <phoneticPr fontId="30"/>
  </si>
  <si>
    <t>頭</t>
    <rPh sb="0" eb="1">
      <t>トウ</t>
    </rPh>
    <phoneticPr fontId="30"/>
  </si>
  <si>
    <t>群</t>
    <rPh sb="0" eb="1">
      <t>グン</t>
    </rPh>
    <phoneticPr fontId="30"/>
  </si>
  <si>
    <t>合
計
①＋②
＋③</t>
    <rPh sb="0" eb="1">
      <t>ゴウ</t>
    </rPh>
    <rPh sb="2" eb="3">
      <t>ケイ</t>
    </rPh>
    <phoneticPr fontId="20"/>
  </si>
  <si>
    <t>自然草地</t>
    <rPh sb="0" eb="2">
      <t>シゼン</t>
    </rPh>
    <rPh sb="2" eb="3">
      <t>ソウ</t>
    </rPh>
    <rPh sb="3" eb="4">
      <t>チ</t>
    </rPh>
    <phoneticPr fontId="20"/>
  </si>
  <si>
    <t>ha</t>
  </si>
  <si>
    <t>　６　　飼料作物作付面積・サイロ</t>
    <rPh sb="8" eb="10">
      <t>サクツケ</t>
    </rPh>
    <rPh sb="10" eb="12">
      <t>メンセキ</t>
    </rPh>
    <phoneticPr fontId="30"/>
  </si>
  <si>
    <t>飼　  料　　作　　物　　面　　積　（　　延　　べ　　面　　積　　）</t>
    <phoneticPr fontId="30"/>
  </si>
  <si>
    <t>サ　　　イ　　　ロ</t>
    <phoneticPr fontId="30"/>
  </si>
  <si>
    <t>水　    　　　　田</t>
    <phoneticPr fontId="30"/>
  </si>
  <si>
    <t>畑</t>
    <phoneticPr fontId="30"/>
  </si>
  <si>
    <t xml:space="preserve">
計　
①＋②</t>
    <rPh sb="1" eb="2">
      <t>ケイ</t>
    </rPh>
    <phoneticPr fontId="30"/>
  </si>
  <si>
    <t>草　　地</t>
    <rPh sb="0" eb="1">
      <t>ソウ</t>
    </rPh>
    <rPh sb="3" eb="4">
      <t>チ</t>
    </rPh>
    <phoneticPr fontId="30"/>
  </si>
  <si>
    <t>気密サイロ</t>
    <rPh sb="0" eb="2">
      <t>キミツ</t>
    </rPh>
    <phoneticPr fontId="30"/>
  </si>
  <si>
    <t>年間詰込延本数</t>
    <rPh sb="0" eb="2">
      <t>ネンカン</t>
    </rPh>
    <rPh sb="2" eb="4">
      <t>ツメコ</t>
    </rPh>
    <rPh sb="4" eb="5">
      <t>ノ</t>
    </rPh>
    <rPh sb="5" eb="7">
      <t>ホンスウ</t>
    </rPh>
    <phoneticPr fontId="30"/>
  </si>
  <si>
    <t>トウモロコシ</t>
    <phoneticPr fontId="30"/>
  </si>
  <si>
    <t>ソルゴー</t>
    <phoneticPr fontId="30"/>
  </si>
  <si>
    <t>イタリアン
ライグラス</t>
    <phoneticPr fontId="30"/>
  </si>
  <si>
    <t>エンバク</t>
    <phoneticPr fontId="30"/>
  </si>
  <si>
    <t>レンゲ</t>
    <phoneticPr fontId="30"/>
  </si>
  <si>
    <t>飼料用稲</t>
    <rPh sb="0" eb="2">
      <t>シリョウ</t>
    </rPh>
    <rPh sb="2" eb="3">
      <t>ヨウ</t>
    </rPh>
    <rPh sb="3" eb="4">
      <t>イネ</t>
    </rPh>
    <phoneticPr fontId="30"/>
  </si>
  <si>
    <t>小計　①</t>
    <rPh sb="0" eb="2">
      <t>ショウケイ</t>
    </rPh>
    <phoneticPr fontId="30"/>
  </si>
  <si>
    <t>トウモロコシ</t>
    <phoneticPr fontId="30"/>
  </si>
  <si>
    <t>ソルゴー</t>
    <phoneticPr fontId="30"/>
  </si>
  <si>
    <t>イタリアン
ライグラス</t>
    <phoneticPr fontId="30"/>
  </si>
  <si>
    <t>エンバク</t>
    <phoneticPr fontId="30"/>
  </si>
  <si>
    <t>レンゲ</t>
    <phoneticPr fontId="30"/>
  </si>
  <si>
    <t>小計　②</t>
    <rPh sb="0" eb="1">
      <t>ショウ</t>
    </rPh>
    <rPh sb="1" eb="2">
      <t>ケイ</t>
    </rPh>
    <phoneticPr fontId="30"/>
  </si>
  <si>
    <t>造成草地</t>
    <rPh sb="0" eb="2">
      <t>ゾウセイ</t>
    </rPh>
    <rPh sb="2" eb="3">
      <t>ソウ</t>
    </rPh>
    <rPh sb="3" eb="4">
      <t>チ</t>
    </rPh>
    <phoneticPr fontId="30"/>
  </si>
  <si>
    <t>※採草地</t>
    <rPh sb="1" eb="4">
      <t>サイソウチ</t>
    </rPh>
    <phoneticPr fontId="30"/>
  </si>
  <si>
    <t>小計　③</t>
    <rPh sb="0" eb="2">
      <t>ショウケイ</t>
    </rPh>
    <phoneticPr fontId="30"/>
  </si>
  <si>
    <t>基数</t>
    <rPh sb="0" eb="2">
      <t>キスウ</t>
    </rPh>
    <phoneticPr fontId="30"/>
  </si>
  <si>
    <t>全容量</t>
    <rPh sb="0" eb="1">
      <t>ゼン</t>
    </rPh>
    <rPh sb="1" eb="3">
      <t>ヨウリョウ</t>
    </rPh>
    <phoneticPr fontId="30"/>
  </si>
  <si>
    <t>ha</t>
    <phoneticPr fontId="30"/>
  </si>
  <si>
    <t>基</t>
    <rPh sb="0" eb="1">
      <t>キ</t>
    </rPh>
    <phoneticPr fontId="30"/>
  </si>
  <si>
    <r>
      <t>m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/>
    </r>
  </si>
  <si>
    <t>本</t>
    <rPh sb="0" eb="1">
      <t>ホン</t>
    </rPh>
    <phoneticPr fontId="30"/>
  </si>
  <si>
    <t>搾乳ロボット</t>
    <rPh sb="0" eb="2">
      <t>サクニュウ</t>
    </rPh>
    <phoneticPr fontId="20"/>
  </si>
  <si>
    <t>哺乳ロボット</t>
    <rPh sb="0" eb="2">
      <t>ホニュウ</t>
    </rPh>
    <phoneticPr fontId="20"/>
  </si>
  <si>
    <t>酪　農　畜　舎</t>
    <rPh sb="0" eb="1">
      <t>ラク</t>
    </rPh>
    <rPh sb="2" eb="3">
      <t>ノウ</t>
    </rPh>
    <rPh sb="4" eb="5">
      <t>チク</t>
    </rPh>
    <rPh sb="6" eb="7">
      <t>シャ</t>
    </rPh>
    <phoneticPr fontId="20"/>
  </si>
  <si>
    <t>糞　尿　処　理　機　械</t>
    <rPh sb="0" eb="1">
      <t>フン</t>
    </rPh>
    <rPh sb="2" eb="3">
      <t>ニョウ</t>
    </rPh>
    <rPh sb="4" eb="5">
      <t>トコロ</t>
    </rPh>
    <rPh sb="6" eb="7">
      <t>リ</t>
    </rPh>
    <rPh sb="8" eb="9">
      <t>キ</t>
    </rPh>
    <rPh sb="10" eb="11">
      <t>カイ</t>
    </rPh>
    <phoneticPr fontId="20"/>
  </si>
  <si>
    <t>飼料用機械</t>
    <rPh sb="0" eb="2">
      <t>シリョウ</t>
    </rPh>
    <rPh sb="2" eb="5">
      <t>ヨウキカイ</t>
    </rPh>
    <phoneticPr fontId="20"/>
  </si>
  <si>
    <t>その他</t>
    <rPh sb="0" eb="3">
      <t>ソノタ</t>
    </rPh>
    <phoneticPr fontId="20"/>
  </si>
  <si>
    <t>繋ぎ飼い畜舎</t>
    <rPh sb="0" eb="1">
      <t>ツナ</t>
    </rPh>
    <rPh sb="2" eb="3">
      <t>カ</t>
    </rPh>
    <rPh sb="4" eb="6">
      <t>チクシャ</t>
    </rPh>
    <phoneticPr fontId="20"/>
  </si>
  <si>
    <t>焼却処理施設</t>
  </si>
  <si>
    <t>メタン発酵施設</t>
  </si>
  <si>
    <t>固液分離機</t>
  </si>
  <si>
    <t>袋詰め機</t>
  </si>
  <si>
    <t>トウモロコシ細断型
ロールべーラー</t>
    <rPh sb="6" eb="7">
      <t>サイ</t>
    </rPh>
    <rPh sb="7" eb="8">
      <t>ダン</t>
    </rPh>
    <rPh sb="8" eb="9">
      <t>ガタ</t>
    </rPh>
    <phoneticPr fontId="20"/>
  </si>
  <si>
    <t>不耕起は種機</t>
    <rPh sb="0" eb="1">
      <t>フ</t>
    </rPh>
    <rPh sb="1" eb="2">
      <t>コウ</t>
    </rPh>
    <rPh sb="2" eb="3">
      <t>キ</t>
    </rPh>
    <rPh sb="4" eb="5">
      <t>シュ</t>
    </rPh>
    <rPh sb="5" eb="6">
      <t>キ</t>
    </rPh>
    <phoneticPr fontId="20"/>
  </si>
  <si>
    <t>定置式飼料混合
施設機械</t>
    <rPh sb="0" eb="2">
      <t>テイチ</t>
    </rPh>
    <rPh sb="2" eb="3">
      <t>シキ</t>
    </rPh>
    <rPh sb="3" eb="5">
      <t>シリョウ</t>
    </rPh>
    <rPh sb="5" eb="7">
      <t>コンゴウ</t>
    </rPh>
    <rPh sb="8" eb="10">
      <t>シセツ</t>
    </rPh>
    <rPh sb="10" eb="12">
      <t>キカイ</t>
    </rPh>
    <phoneticPr fontId="20"/>
  </si>
  <si>
    <t>自走式飼料混合機械</t>
    <rPh sb="0" eb="3">
      <t>ジソウシキ</t>
    </rPh>
    <rPh sb="3" eb="5">
      <t>シリョウ</t>
    </rPh>
    <rPh sb="5" eb="7">
      <t>コンゴウ</t>
    </rPh>
    <rPh sb="7" eb="9">
      <t>キカイ</t>
    </rPh>
    <phoneticPr fontId="20"/>
  </si>
  <si>
    <t>牽引式飼料混合機械</t>
    <rPh sb="0" eb="2">
      <t>ケンイン</t>
    </rPh>
    <rPh sb="2" eb="3">
      <t>シキ</t>
    </rPh>
    <rPh sb="3" eb="5">
      <t>シリョウ</t>
    </rPh>
    <rPh sb="5" eb="7">
      <t>コンゴウ</t>
    </rPh>
    <rPh sb="7" eb="9">
      <t>キカイ</t>
    </rPh>
    <phoneticPr fontId="20"/>
  </si>
  <si>
    <t>手掻き式</t>
    <rPh sb="0" eb="1">
      <t>テ</t>
    </rPh>
    <rPh sb="1" eb="2">
      <t>カ</t>
    </rPh>
    <rPh sb="3" eb="4">
      <t>シキ</t>
    </rPh>
    <phoneticPr fontId="20"/>
  </si>
  <si>
    <t>自然流下式</t>
    <rPh sb="0" eb="2">
      <t>シゼン</t>
    </rPh>
    <rPh sb="2" eb="4">
      <t>リュウカ</t>
    </rPh>
    <rPh sb="4" eb="5">
      <t>シキ</t>
    </rPh>
    <phoneticPr fontId="20"/>
  </si>
  <si>
    <t>１５</t>
  </si>
  <si>
    <t>施設</t>
    <rPh sb="0" eb="2">
      <t>シセツ</t>
    </rPh>
    <phoneticPr fontId="20"/>
  </si>
  <si>
    <t>台</t>
    <rPh sb="0" eb="1">
      <t>ダイ</t>
    </rPh>
    <phoneticPr fontId="20"/>
  </si>
  <si>
    <t>台</t>
  </si>
  <si>
    <r>
      <t>24年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</si>
  <si>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パーラー方式</t>
    <rPh sb="4" eb="6">
      <t>ホウシキ</t>
    </rPh>
    <phoneticPr fontId="30"/>
  </si>
  <si>
    <t>洗卵重量選別機</t>
    <rPh sb="0" eb="1">
      <t>セン</t>
    </rPh>
    <rPh sb="1" eb="2">
      <t>ラン</t>
    </rPh>
    <rPh sb="2" eb="4">
      <t>ジュウリョウ</t>
    </rPh>
    <rPh sb="4" eb="6">
      <t>センベツ</t>
    </rPh>
    <rPh sb="6" eb="7">
      <t>キ</t>
    </rPh>
    <phoneticPr fontId="30"/>
  </si>
  <si>
    <t>馬力以上</t>
    <rPh sb="0" eb="2">
      <t>バリキ</t>
    </rPh>
    <rPh sb="2" eb="4">
      <t>イジョウ</t>
    </rPh>
    <phoneticPr fontId="30"/>
  </si>
  <si>
    <t>馬力</t>
    <rPh sb="0" eb="2">
      <t>バリキ</t>
    </rPh>
    <phoneticPr fontId="30"/>
  </si>
  <si>
    <t>　８　　放牧</t>
    <rPh sb="4" eb="6">
      <t>ホウボク</t>
    </rPh>
    <phoneticPr fontId="20"/>
  </si>
  <si>
    <t>放　牧　利　用　面　積</t>
    <rPh sb="0" eb="1">
      <t>ホウ</t>
    </rPh>
    <rPh sb="2" eb="3">
      <t>マキ</t>
    </rPh>
    <rPh sb="4" eb="5">
      <t>リ</t>
    </rPh>
    <rPh sb="6" eb="7">
      <t>ヨウ</t>
    </rPh>
    <rPh sb="8" eb="9">
      <t>メン</t>
    </rPh>
    <rPh sb="10" eb="11">
      <t>セキ</t>
    </rPh>
    <phoneticPr fontId="20"/>
  </si>
  <si>
    <t>実　　施　　戸　　数</t>
    <rPh sb="0" eb="1">
      <t>ジツ</t>
    </rPh>
    <rPh sb="3" eb="4">
      <t>シ</t>
    </rPh>
    <rPh sb="6" eb="7">
      <t>ト</t>
    </rPh>
    <rPh sb="9" eb="10">
      <t>カズ</t>
    </rPh>
    <phoneticPr fontId="20"/>
  </si>
  <si>
    <t>水田</t>
  </si>
  <si>
    <t>普通畑</t>
  </si>
  <si>
    <t>樹園地</t>
  </si>
  <si>
    <t>林地等</t>
  </si>
  <si>
    <t>水田</t>
    <rPh sb="0" eb="2">
      <t>スイデン</t>
    </rPh>
    <phoneticPr fontId="20"/>
  </si>
  <si>
    <t>普通畑</t>
    <rPh sb="0" eb="2">
      <t>フツウ</t>
    </rPh>
    <rPh sb="2" eb="3">
      <t>ハタケ</t>
    </rPh>
    <phoneticPr fontId="20"/>
  </si>
  <si>
    <t>樹園地</t>
    <rPh sb="0" eb="1">
      <t>ジュ</t>
    </rPh>
    <rPh sb="1" eb="2">
      <t>エン</t>
    </rPh>
    <rPh sb="2" eb="3">
      <t>チ</t>
    </rPh>
    <phoneticPr fontId="20"/>
  </si>
  <si>
    <t>林地等</t>
    <rPh sb="0" eb="2">
      <t>リンチ</t>
    </rPh>
    <rPh sb="2" eb="3">
      <t>トウ</t>
    </rPh>
    <phoneticPr fontId="20"/>
  </si>
  <si>
    <t>放牧実施実戸数</t>
    <rPh sb="0" eb="2">
      <t>ホウボク</t>
    </rPh>
    <rPh sb="2" eb="4">
      <t>ジッシ</t>
    </rPh>
    <rPh sb="4" eb="5">
      <t>ジツ</t>
    </rPh>
    <rPh sb="5" eb="7">
      <t>コスウ</t>
    </rPh>
    <phoneticPr fontId="20"/>
  </si>
  <si>
    <t>転作田</t>
  </si>
  <si>
    <t>転作田</t>
    <rPh sb="0" eb="2">
      <t>テンサク</t>
    </rPh>
    <rPh sb="2" eb="3">
      <t>デン</t>
    </rPh>
    <phoneticPr fontId="20"/>
  </si>
  <si>
    <t>ha</t>
    <phoneticPr fontId="20"/>
  </si>
  <si>
    <t>蜜蜂</t>
  </si>
  <si>
    <t>蜜蜂</t>
    <rPh sb="0" eb="2">
      <t>ミツバチ</t>
    </rPh>
    <phoneticPr fontId="30"/>
  </si>
  <si>
    <t>　５　　馬・めん羊・山羊・蜜蜂</t>
    <rPh sb="4" eb="5">
      <t>ウマ</t>
    </rPh>
    <rPh sb="8" eb="9">
      <t>ヨウ</t>
    </rPh>
    <rPh sb="10" eb="12">
      <t>ヤギ</t>
    </rPh>
    <phoneticPr fontId="30"/>
  </si>
  <si>
    <t>蜜蜂</t>
    <rPh sb="0" eb="2">
      <t>ミツバチ</t>
    </rPh>
    <phoneticPr fontId="20"/>
  </si>
  <si>
    <t>２　家畜・家きん頭羽群数・戸数の推移</t>
    <rPh sb="2" eb="4">
      <t>カチク</t>
    </rPh>
    <rPh sb="5" eb="6">
      <t>カ</t>
    </rPh>
    <rPh sb="8" eb="9">
      <t>トウ</t>
    </rPh>
    <rPh sb="9" eb="10">
      <t>ハ</t>
    </rPh>
    <rPh sb="10" eb="11">
      <t>グン</t>
    </rPh>
    <rPh sb="11" eb="12">
      <t>スウ</t>
    </rPh>
    <rPh sb="13" eb="15">
      <t>コスウ</t>
    </rPh>
    <rPh sb="16" eb="18">
      <t>スイイ</t>
    </rPh>
    <phoneticPr fontId="20"/>
  </si>
  <si>
    <t>　７　　畜産用施設及び機械器具</t>
    <rPh sb="4" eb="6">
      <t>チクサン</t>
    </rPh>
    <rPh sb="6" eb="9">
      <t>ヨウシセツ</t>
    </rPh>
    <rPh sb="9" eb="10">
      <t>オヨ</t>
    </rPh>
    <rPh sb="11" eb="13">
      <t>キカイ</t>
    </rPh>
    <rPh sb="13" eb="15">
      <t>キグ</t>
    </rPh>
    <phoneticPr fontId="20"/>
  </si>
  <si>
    <t>コンクリート・
ブロック</t>
    <phoneticPr fontId="30"/>
  </si>
  <si>
    <t>40年</t>
    <rPh sb="2" eb="3">
      <t>ネン</t>
    </rPh>
    <phoneticPr fontId="20"/>
  </si>
  <si>
    <t>41年</t>
    <rPh sb="2" eb="3">
      <t>ネン</t>
    </rPh>
    <phoneticPr fontId="20"/>
  </si>
  <si>
    <t>42年</t>
    <rPh sb="2" eb="3">
      <t>ネン</t>
    </rPh>
    <phoneticPr fontId="20"/>
  </si>
  <si>
    <t>43年</t>
    <rPh sb="2" eb="3">
      <t>ネン</t>
    </rPh>
    <phoneticPr fontId="20"/>
  </si>
  <si>
    <t>44年</t>
    <rPh sb="2" eb="3">
      <t>ネン</t>
    </rPh>
    <phoneticPr fontId="20"/>
  </si>
  <si>
    <t>45年</t>
    <rPh sb="2" eb="3">
      <t>ネン</t>
    </rPh>
    <phoneticPr fontId="20"/>
  </si>
  <si>
    <t>46年</t>
    <rPh sb="2" eb="3">
      <t>ネン</t>
    </rPh>
    <phoneticPr fontId="20"/>
  </si>
  <si>
    <t>47年</t>
    <rPh sb="2" eb="3">
      <t>ネン</t>
    </rPh>
    <phoneticPr fontId="20"/>
  </si>
  <si>
    <t>平成元年</t>
    <rPh sb="0" eb="2">
      <t>ヘイセイ</t>
    </rPh>
    <rPh sb="2" eb="4">
      <t>ガンネン</t>
    </rPh>
    <phoneticPr fontId="20"/>
  </si>
  <si>
    <t>飼料用稲
コンバインベーラー</t>
    <rPh sb="0" eb="2">
      <t>シリョウ</t>
    </rPh>
    <rPh sb="2" eb="3">
      <t>ヨウ</t>
    </rPh>
    <rPh sb="3" eb="4">
      <t>イネ</t>
    </rPh>
    <phoneticPr fontId="20"/>
  </si>
  <si>
    <t>～</t>
    <phoneticPr fontId="20"/>
  </si>
  <si>
    <t>Ａ</t>
    <phoneticPr fontId="20"/>
  </si>
  <si>
    <t>A+B+Ｃ</t>
    <phoneticPr fontId="20"/>
  </si>
  <si>
    <t>①+⑤+⑩</t>
    <phoneticPr fontId="20"/>
  </si>
  <si>
    <t>①</t>
    <phoneticPr fontId="20"/>
  </si>
  <si>
    <t>～</t>
    <phoneticPr fontId="20"/>
  </si>
  <si>
    <t>Ｂ</t>
    <phoneticPr fontId="20"/>
  </si>
  <si>
    <t>Ｃ</t>
    <phoneticPr fontId="20"/>
  </si>
  <si>
    <t>⑤</t>
    <phoneticPr fontId="20"/>
  </si>
  <si>
    <t>⑨</t>
    <phoneticPr fontId="20"/>
  </si>
  <si>
    <t>⑩</t>
    <phoneticPr fontId="20"/>
  </si>
  <si>
    <t>種鶏</t>
    <phoneticPr fontId="30"/>
  </si>
  <si>
    <t>ブロイラー</t>
    <phoneticPr fontId="30"/>
  </si>
  <si>
    <t>内訳</t>
    <phoneticPr fontId="30"/>
  </si>
  <si>
    <t>　（種鶏を除く）</t>
    <phoneticPr fontId="30"/>
  </si>
  <si>
    <t>飼養規模</t>
    <phoneticPr fontId="30"/>
  </si>
  <si>
    <t>～</t>
    <phoneticPr fontId="30"/>
  </si>
  <si>
    <t>-</t>
    <phoneticPr fontId="30"/>
  </si>
  <si>
    <t>パイプライン
ミルカー</t>
    <phoneticPr fontId="30"/>
  </si>
  <si>
    <t>ＴＭＲ</t>
    <phoneticPr fontId="20"/>
  </si>
  <si>
    <t>ヘリンボーン</t>
    <phoneticPr fontId="30"/>
  </si>
  <si>
    <t>タンデム</t>
    <phoneticPr fontId="30"/>
  </si>
  <si>
    <t>パラレル</t>
    <phoneticPr fontId="20"/>
  </si>
  <si>
    <t>フリーストール</t>
    <phoneticPr fontId="20"/>
  </si>
  <si>
    <t>フリーバーン</t>
    <phoneticPr fontId="20"/>
  </si>
  <si>
    <t>堆積発酵処理施設
(堆肥舎）</t>
    <phoneticPr fontId="20"/>
  </si>
  <si>
    <t>強制発酵処理施設
(発酵舎）</t>
    <phoneticPr fontId="20"/>
  </si>
  <si>
    <t>天日乾燥施設
(乾燥舎）</t>
    <phoneticPr fontId="20"/>
  </si>
  <si>
    <t>液状物貯留施設
(液肥化処理施設)</t>
    <phoneticPr fontId="20"/>
  </si>
  <si>
    <t>汚水浄化処理施設
(放流施設）</t>
    <phoneticPr fontId="20"/>
  </si>
  <si>
    <t>簡易処理施設
（堆肥）</t>
    <phoneticPr fontId="20"/>
  </si>
  <si>
    <t>簡易処理施設
（液肥）</t>
    <phoneticPr fontId="20"/>
  </si>
  <si>
    <t>ショベルローダー</t>
    <phoneticPr fontId="20"/>
  </si>
  <si>
    <t>マニア
スプレッダー</t>
    <phoneticPr fontId="20"/>
  </si>
  <si>
    <t>バキュームカー</t>
    <phoneticPr fontId="20"/>
  </si>
  <si>
    <t>スクレッパー</t>
    <phoneticPr fontId="20"/>
  </si>
  <si>
    <t>トラクター</t>
    <phoneticPr fontId="20"/>
  </si>
  <si>
    <t>コーンプランター</t>
    <phoneticPr fontId="30"/>
  </si>
  <si>
    <t>ディスクモアー</t>
    <phoneticPr fontId="20"/>
  </si>
  <si>
    <t>モアコンディショナー</t>
    <phoneticPr fontId="30"/>
  </si>
  <si>
    <t>フォーレージ
ハーベスター</t>
    <phoneticPr fontId="30"/>
  </si>
  <si>
    <t>コーン
ハーベスター</t>
    <phoneticPr fontId="30"/>
  </si>
  <si>
    <t>テッダーレーキ</t>
    <phoneticPr fontId="30"/>
  </si>
  <si>
    <t>ヘイベーラー</t>
    <phoneticPr fontId="30"/>
  </si>
  <si>
    <t>ロールベーラー</t>
    <phoneticPr fontId="30"/>
  </si>
  <si>
    <t>ベールラッパー</t>
    <phoneticPr fontId="30"/>
  </si>
  <si>
    <t>バーンクリーナー</t>
    <phoneticPr fontId="20"/>
  </si>
  <si>
    <t>３１</t>
    <phoneticPr fontId="30"/>
  </si>
  <si>
    <t>５１</t>
    <phoneticPr fontId="30"/>
  </si>
  <si>
    <t>８１</t>
    <phoneticPr fontId="30"/>
  </si>
  <si>
    <t>～</t>
    <phoneticPr fontId="30"/>
  </si>
  <si>
    <t>３０</t>
    <phoneticPr fontId="30"/>
  </si>
  <si>
    <t>５０</t>
    <phoneticPr fontId="30"/>
  </si>
  <si>
    <t>８０</t>
    <phoneticPr fontId="30"/>
  </si>
  <si>
    <t>アブレストパーラー</t>
    <phoneticPr fontId="20"/>
  </si>
  <si>
    <t>搾乳ユニット
自動搬送装置</t>
    <rPh sb="0" eb="2">
      <t>サクニュウ</t>
    </rPh>
    <rPh sb="7" eb="9">
      <t>ジドウ</t>
    </rPh>
    <rPh sb="9" eb="11">
      <t>ハンソウ</t>
    </rPh>
    <rPh sb="11" eb="13">
      <t>ソウチ</t>
    </rPh>
    <phoneticPr fontId="20"/>
  </si>
  <si>
    <r>
      <t>2</t>
    </r>
    <r>
      <rPr>
        <sz val="11"/>
        <rFont val="ＭＳ Ｐゴシック"/>
        <family val="3"/>
        <charset val="128"/>
      </rPr>
      <t>5年</t>
    </r>
    <rPh sb="2" eb="3">
      <t>ネン</t>
    </rPh>
    <phoneticPr fontId="20"/>
  </si>
  <si>
    <t>年</t>
    <rPh sb="0" eb="1">
      <t>ネン</t>
    </rPh>
    <phoneticPr fontId="20"/>
  </si>
  <si>
    <t>飼養規模（繁殖部門）</t>
    <rPh sb="7" eb="9">
      <t>ブモン</t>
    </rPh>
    <phoneticPr fontId="20"/>
  </si>
  <si>
    <t>　　　　　　　　　　　飼養規模（繁殖部門）</t>
    <rPh sb="11" eb="13">
      <t>シヨウ</t>
    </rPh>
    <rPh sb="13" eb="15">
      <t>キボ</t>
    </rPh>
    <rPh sb="16" eb="18">
      <t>ハンショク</t>
    </rPh>
    <rPh sb="18" eb="20">
      <t>ブモン</t>
    </rPh>
    <phoneticPr fontId="20"/>
  </si>
  <si>
    <t>26年</t>
    <rPh sb="2" eb="3">
      <t>ネン</t>
    </rPh>
    <phoneticPr fontId="20"/>
  </si>
  <si>
    <t>25年</t>
    <rPh sb="2" eb="3">
      <t>ネン</t>
    </rPh>
    <phoneticPr fontId="20"/>
  </si>
  <si>
    <t>リードカナリーグラス</t>
    <phoneticPr fontId="30"/>
  </si>
  <si>
    <t>牧野
（個人）</t>
    <phoneticPr fontId="20"/>
  </si>
  <si>
    <t>※牧野
(共同）</t>
    <phoneticPr fontId="20"/>
  </si>
  <si>
    <t>牧野
（個人）</t>
    <rPh sb="0" eb="1">
      <t>ボク</t>
    </rPh>
    <rPh sb="1" eb="2">
      <t>ヤ</t>
    </rPh>
    <rPh sb="4" eb="6">
      <t>コジン</t>
    </rPh>
    <phoneticPr fontId="20"/>
  </si>
  <si>
    <t>牧野
（共同）</t>
    <rPh sb="0" eb="1">
      <t>ボク</t>
    </rPh>
    <rPh sb="1" eb="2">
      <t>ヤ</t>
    </rPh>
    <rPh sb="4" eb="6">
      <t>キョウドウ</t>
    </rPh>
    <phoneticPr fontId="20"/>
  </si>
  <si>
    <t>転作田</t>
    <phoneticPr fontId="20"/>
  </si>
  <si>
    <r>
      <t>25年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</si>
  <si>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肥育牛</t>
    <rPh sb="0" eb="2">
      <t>ヒイク</t>
    </rPh>
    <rPh sb="2" eb="3">
      <t>ギュウ</t>
    </rPh>
    <phoneticPr fontId="20"/>
  </si>
  <si>
    <t>繁殖牛等</t>
    <rPh sb="0" eb="2">
      <t>ハンショク</t>
    </rPh>
    <rPh sb="2" eb="3">
      <t>ギュウ</t>
    </rPh>
    <rPh sb="3" eb="4">
      <t>トウ</t>
    </rPh>
    <phoneticPr fontId="20"/>
  </si>
  <si>
    <t>繁殖牛</t>
    <rPh sb="0" eb="2">
      <t>ハンショク</t>
    </rPh>
    <rPh sb="2" eb="3">
      <t>ギュウ</t>
    </rPh>
    <phoneticPr fontId="20"/>
  </si>
  <si>
    <r>
      <t>m</t>
    </r>
    <r>
      <rPr>
        <vertAlign val="superscript"/>
        <sz val="11"/>
        <rFont val="ＭＳ Ｐゴシック"/>
        <family val="3"/>
        <charset val="128"/>
      </rPr>
      <t>3</t>
    </r>
    <phoneticPr fontId="30"/>
  </si>
  <si>
    <r>
      <t>26年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</si>
  <si>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27年</t>
    <rPh sb="2" eb="3">
      <t>ネン</t>
    </rPh>
    <phoneticPr fontId="20"/>
  </si>
  <si>
    <t>昭和40年</t>
    <rPh sb="0" eb="2">
      <t>ショウワ</t>
    </rPh>
    <rPh sb="4" eb="5">
      <t>ネン</t>
    </rPh>
    <phoneticPr fontId="20"/>
  </si>
  <si>
    <t>規模　</t>
    <rPh sb="0" eb="2">
      <t>キボ</t>
    </rPh>
    <phoneticPr fontId="30"/>
  </si>
  <si>
    <t>飼養</t>
    <phoneticPr fontId="30"/>
  </si>
  <si>
    <t>牧　野　利　用</t>
    <rPh sb="0" eb="1">
      <t>マキ</t>
    </rPh>
    <rPh sb="2" eb="3">
      <t>ノ</t>
    </rPh>
    <rPh sb="4" eb="5">
      <t>リ</t>
    </rPh>
    <rPh sb="6" eb="7">
      <t>ヨウ</t>
    </rPh>
    <phoneticPr fontId="20"/>
  </si>
  <si>
    <t>　実　頭　数</t>
    <phoneticPr fontId="20"/>
  </si>
  <si>
    <t>合　計</t>
    <rPh sb="0" eb="1">
      <t>ゴウ</t>
    </rPh>
    <rPh sb="2" eb="3">
      <t>ケイ</t>
    </rPh>
    <phoneticPr fontId="20"/>
  </si>
  <si>
    <t>計</t>
    <phoneticPr fontId="20"/>
  </si>
  <si>
    <t>苓北町</t>
    <rPh sb="0" eb="3">
      <t>レイホクマチ</t>
    </rPh>
    <phoneticPr fontId="20"/>
  </si>
  <si>
    <t>上天草市</t>
    <rPh sb="0" eb="1">
      <t>カミ</t>
    </rPh>
    <rPh sb="1" eb="4">
      <t>アマクサシ</t>
    </rPh>
    <phoneticPr fontId="20"/>
  </si>
  <si>
    <t>天草市</t>
    <rPh sb="0" eb="3">
      <t>アマクサシ</t>
    </rPh>
    <phoneticPr fontId="20"/>
  </si>
  <si>
    <t>球磨村</t>
    <rPh sb="0" eb="2">
      <t>クマ</t>
    </rPh>
    <rPh sb="2" eb="3">
      <t>ムラ</t>
    </rPh>
    <phoneticPr fontId="20"/>
  </si>
  <si>
    <t>山江村</t>
    <rPh sb="0" eb="2">
      <t>ヤマエ</t>
    </rPh>
    <rPh sb="2" eb="3">
      <t>ムラ</t>
    </rPh>
    <phoneticPr fontId="20"/>
  </si>
  <si>
    <t>五木村</t>
    <rPh sb="0" eb="3">
      <t>イツキムラ</t>
    </rPh>
    <phoneticPr fontId="20"/>
  </si>
  <si>
    <t>相良村</t>
    <rPh sb="0" eb="2">
      <t>サガラ</t>
    </rPh>
    <rPh sb="2" eb="3">
      <t>ムラ</t>
    </rPh>
    <phoneticPr fontId="20"/>
  </si>
  <si>
    <t>水上村</t>
    <phoneticPr fontId="20"/>
  </si>
  <si>
    <t>湯前町</t>
    <rPh sb="0" eb="2">
      <t>ユノマエ</t>
    </rPh>
    <rPh sb="2" eb="3">
      <t>マチ</t>
    </rPh>
    <phoneticPr fontId="20"/>
  </si>
  <si>
    <t>多良木町</t>
    <rPh sb="0" eb="3">
      <t>タラギ</t>
    </rPh>
    <rPh sb="3" eb="4">
      <t>マチ</t>
    </rPh>
    <phoneticPr fontId="20"/>
  </si>
  <si>
    <t>あさぎり町</t>
    <rPh sb="4" eb="5">
      <t>マチ</t>
    </rPh>
    <phoneticPr fontId="20"/>
  </si>
  <si>
    <t>錦町</t>
  </si>
  <si>
    <t>人吉市</t>
  </si>
  <si>
    <t>計</t>
    <phoneticPr fontId="20"/>
  </si>
  <si>
    <t>津奈木町</t>
  </si>
  <si>
    <t>芦北町</t>
  </si>
  <si>
    <t>水俣市</t>
  </si>
  <si>
    <t>氷川町</t>
    <rPh sb="0" eb="2">
      <t>ヒカワ</t>
    </rPh>
    <rPh sb="2" eb="3">
      <t>マチ</t>
    </rPh>
    <phoneticPr fontId="20"/>
  </si>
  <si>
    <t>八代市</t>
  </si>
  <si>
    <t>山都町</t>
    <rPh sb="0" eb="1">
      <t>ヤマ</t>
    </rPh>
    <rPh sb="1" eb="2">
      <t>ト</t>
    </rPh>
    <rPh sb="2" eb="3">
      <t>マチ</t>
    </rPh>
    <phoneticPr fontId="20"/>
  </si>
  <si>
    <t>甲佐町</t>
  </si>
  <si>
    <t>益城町</t>
  </si>
  <si>
    <t>嘉島町</t>
  </si>
  <si>
    <t>御船町</t>
  </si>
  <si>
    <t>西原村</t>
  </si>
  <si>
    <t>南阿蘇村</t>
    <rPh sb="0" eb="1">
      <t>ミナミ</t>
    </rPh>
    <rPh sb="1" eb="3">
      <t>アソ</t>
    </rPh>
    <rPh sb="3" eb="4">
      <t>ムラ</t>
    </rPh>
    <phoneticPr fontId="20"/>
  </si>
  <si>
    <t>高森町</t>
  </si>
  <si>
    <t>産山村</t>
  </si>
  <si>
    <t>小国町</t>
  </si>
  <si>
    <t>南小国町</t>
  </si>
  <si>
    <t>阿蘇市</t>
    <rPh sb="0" eb="2">
      <t>アソ</t>
    </rPh>
    <rPh sb="2" eb="3">
      <t>シ</t>
    </rPh>
    <phoneticPr fontId="20"/>
  </si>
  <si>
    <t>計</t>
    <phoneticPr fontId="20"/>
  </si>
  <si>
    <t>菊陽町</t>
    <rPh sb="0" eb="3">
      <t>キクヨウマチ</t>
    </rPh>
    <phoneticPr fontId="20"/>
  </si>
  <si>
    <t>大津町</t>
    <rPh sb="0" eb="3">
      <t>オオツマチ</t>
    </rPh>
    <phoneticPr fontId="20"/>
  </si>
  <si>
    <t>合志市</t>
    <rPh sb="0" eb="2">
      <t>コウシ</t>
    </rPh>
    <rPh sb="2" eb="3">
      <t>シ</t>
    </rPh>
    <phoneticPr fontId="20"/>
  </si>
  <si>
    <t>菊池市</t>
  </si>
  <si>
    <t>山鹿市</t>
    <rPh sb="0" eb="3">
      <t>ヤマガシ</t>
    </rPh>
    <phoneticPr fontId="20"/>
  </si>
  <si>
    <t>計</t>
    <phoneticPr fontId="20"/>
  </si>
  <si>
    <t>長洲町</t>
  </si>
  <si>
    <t>南関町</t>
  </si>
  <si>
    <t>和水町</t>
    <rPh sb="0" eb="1">
      <t>ワ</t>
    </rPh>
    <phoneticPr fontId="20"/>
  </si>
  <si>
    <t>玉東町</t>
  </si>
  <si>
    <t>玉名市</t>
  </si>
  <si>
    <t>荒尾市</t>
  </si>
  <si>
    <t>美里町</t>
    <rPh sb="0" eb="2">
      <t>ミサト</t>
    </rPh>
    <rPh sb="2" eb="3">
      <t>マチ</t>
    </rPh>
    <phoneticPr fontId="20"/>
  </si>
  <si>
    <t>宇城市</t>
    <rPh sb="0" eb="1">
      <t>ウ</t>
    </rPh>
    <rPh sb="1" eb="2">
      <t>シロ</t>
    </rPh>
    <rPh sb="2" eb="3">
      <t>シ</t>
    </rPh>
    <phoneticPr fontId="20"/>
  </si>
  <si>
    <t>宇土市</t>
    <rPh sb="0" eb="3">
      <t>ウトシ</t>
    </rPh>
    <phoneticPr fontId="20"/>
  </si>
  <si>
    <t>熊本市</t>
    <rPh sb="0" eb="3">
      <t>クマモトシ</t>
    </rPh>
    <phoneticPr fontId="20"/>
  </si>
  <si>
    <t>頭数</t>
    <rPh sb="0" eb="2">
      <t>トウスウ</t>
    </rPh>
    <phoneticPr fontId="20"/>
  </si>
  <si>
    <t>経産牛</t>
    <rPh sb="0" eb="2">
      <t>ケイサン</t>
    </rPh>
    <rPh sb="2" eb="3">
      <t>ギュウ</t>
    </rPh>
    <phoneticPr fontId="20"/>
  </si>
  <si>
    <t>乳肉複合</t>
    <rPh sb="0" eb="1">
      <t>ニュウ</t>
    </rPh>
    <rPh sb="1" eb="2">
      <t>ニク</t>
    </rPh>
    <rPh sb="2" eb="4">
      <t>フクゴウ</t>
    </rPh>
    <phoneticPr fontId="20"/>
  </si>
  <si>
    <t>飼養頭数</t>
    <rPh sb="2" eb="4">
      <t>トウスウ</t>
    </rPh>
    <phoneticPr fontId="20"/>
  </si>
  <si>
    <t>飼養戸数</t>
    <rPh sb="2" eb="4">
      <t>コスウ</t>
    </rPh>
    <phoneticPr fontId="20"/>
  </si>
  <si>
    <t>肉用牛（内数として乳肉複合経営を含む）</t>
    <rPh sb="0" eb="3">
      <t>ニクヨウギュウ</t>
    </rPh>
    <rPh sb="4" eb="5">
      <t>ウチ</t>
    </rPh>
    <rPh sb="5" eb="6">
      <t>スウ</t>
    </rPh>
    <rPh sb="9" eb="10">
      <t>ニュウ</t>
    </rPh>
    <rPh sb="10" eb="11">
      <t>ニク</t>
    </rPh>
    <rPh sb="11" eb="13">
      <t>フクゴウ</t>
    </rPh>
    <rPh sb="13" eb="15">
      <t>ケイエイ</t>
    </rPh>
    <rPh sb="16" eb="17">
      <t>フク</t>
    </rPh>
    <phoneticPr fontId="20"/>
  </si>
  <si>
    <t>　１　　乳用牛・肉用牛・豚・馬</t>
    <rPh sb="4" eb="7">
      <t>ニュウヨウギュウ</t>
    </rPh>
    <rPh sb="8" eb="11">
      <t>ニクヨウギュウ</t>
    </rPh>
    <rPh sb="12" eb="13">
      <t>ブタ</t>
    </rPh>
    <rPh sb="14" eb="15">
      <t>ウマ</t>
    </rPh>
    <phoneticPr fontId="20"/>
  </si>
  <si>
    <t>Ⅲ　市町村別畜産統計</t>
    <rPh sb="2" eb="5">
      <t>シチョウソン</t>
    </rPh>
    <rPh sb="5" eb="6">
      <t>ベツ</t>
    </rPh>
    <rPh sb="6" eb="8">
      <t>チクサン</t>
    </rPh>
    <rPh sb="8" eb="10">
      <t>トウケイ</t>
    </rPh>
    <phoneticPr fontId="20"/>
  </si>
  <si>
    <t>※飼料作物の面積（水田）には、飼料用稲の面積は含まない。</t>
    <rPh sb="1" eb="3">
      <t>シリョウ</t>
    </rPh>
    <rPh sb="3" eb="5">
      <t>サクモツ</t>
    </rPh>
    <rPh sb="6" eb="8">
      <t>メンセキ</t>
    </rPh>
    <rPh sb="9" eb="11">
      <t>スイデン</t>
    </rPh>
    <rPh sb="15" eb="17">
      <t>シリョウ</t>
    </rPh>
    <rPh sb="17" eb="18">
      <t>ヨウ</t>
    </rPh>
    <rPh sb="18" eb="19">
      <t>イネ</t>
    </rPh>
    <rPh sb="20" eb="22">
      <t>メンセキ</t>
    </rPh>
    <rPh sb="23" eb="24">
      <t>フク</t>
    </rPh>
    <phoneticPr fontId="20"/>
  </si>
  <si>
    <t>※蜜蜂については「平成２５年蜜蜂飼育関係集計表（熊本県農林水産部）」による。</t>
    <rPh sb="9" eb="11">
      <t>ヘイセイ</t>
    </rPh>
    <rPh sb="13" eb="14">
      <t>ネン</t>
    </rPh>
    <rPh sb="16" eb="18">
      <t>シイク</t>
    </rPh>
    <rPh sb="18" eb="20">
      <t>カンケイ</t>
    </rPh>
    <rPh sb="20" eb="22">
      <t>シュウケイ</t>
    </rPh>
    <rPh sb="22" eb="23">
      <t>ヒョウ</t>
    </rPh>
    <rPh sb="24" eb="27">
      <t>クマモトケン</t>
    </rPh>
    <rPh sb="27" eb="29">
      <t>ノウリン</t>
    </rPh>
    <rPh sb="29" eb="31">
      <t>スイサン</t>
    </rPh>
    <rPh sb="31" eb="32">
      <t>ブ</t>
    </rPh>
    <phoneticPr fontId="30"/>
  </si>
  <si>
    <t>計</t>
    <phoneticPr fontId="20"/>
  </si>
  <si>
    <t>水上村</t>
    <phoneticPr fontId="20"/>
  </si>
  <si>
    <t>全容量</t>
    <rPh sb="0" eb="1">
      <t>ゼン</t>
    </rPh>
    <rPh sb="1" eb="3">
      <t>ヨウリョウ</t>
    </rPh>
    <phoneticPr fontId="20"/>
  </si>
  <si>
    <t>基　数</t>
    <rPh sb="0" eb="1">
      <t>モト</t>
    </rPh>
    <rPh sb="2" eb="3">
      <t>カズ</t>
    </rPh>
    <phoneticPr fontId="20"/>
  </si>
  <si>
    <t>草地</t>
    <rPh sb="0" eb="1">
      <t>ソウ</t>
    </rPh>
    <rPh sb="1" eb="2">
      <t>チ</t>
    </rPh>
    <phoneticPr fontId="20"/>
  </si>
  <si>
    <t>畑地</t>
    <rPh sb="0" eb="2">
      <t>ハタチ</t>
    </rPh>
    <phoneticPr fontId="20"/>
  </si>
  <si>
    <t>※水田</t>
    <rPh sb="1" eb="3">
      <t>スイデン</t>
    </rPh>
    <phoneticPr fontId="20"/>
  </si>
  <si>
    <t>群数</t>
    <rPh sb="0" eb="1">
      <t>グン</t>
    </rPh>
    <rPh sb="1" eb="2">
      <t>スウ</t>
    </rPh>
    <phoneticPr fontId="20"/>
  </si>
  <si>
    <t>採卵鶏</t>
    <rPh sb="0" eb="2">
      <t>サイラン</t>
    </rPh>
    <rPh sb="2" eb="3">
      <t>ニワトリ</t>
    </rPh>
    <phoneticPr fontId="20"/>
  </si>
  <si>
    <t>コンクリート・ブロックサイロ</t>
    <phoneticPr fontId="20"/>
  </si>
  <si>
    <t>ブロイラー</t>
    <phoneticPr fontId="20"/>
  </si>
  <si>
    <t>　２　　採卵鶏・ブロイラー・飼料作物・サイロ</t>
    <rPh sb="4" eb="6">
      <t>サイラン</t>
    </rPh>
    <rPh sb="6" eb="7">
      <t>ケイ</t>
    </rPh>
    <rPh sb="14" eb="16">
      <t>シリョウ</t>
    </rPh>
    <rPh sb="16" eb="18">
      <t>サクモツ</t>
    </rPh>
    <phoneticPr fontId="20"/>
  </si>
  <si>
    <t>28年</t>
    <rPh sb="2" eb="3">
      <t>ネン</t>
    </rPh>
    <phoneticPr fontId="20"/>
  </si>
  <si>
    <r>
      <t>27年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</si>
  <si>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地　域　振　興　局　別</t>
  </si>
  <si>
    <t>29年</t>
    <rPh sb="2" eb="3">
      <t>ネン</t>
    </rPh>
    <phoneticPr fontId="20"/>
  </si>
  <si>
    <t>　うち
飼料用米</t>
    <rPh sb="4" eb="7">
      <t>シリョウヨウ</t>
    </rPh>
    <rPh sb="7" eb="8">
      <t>マイ</t>
    </rPh>
    <phoneticPr fontId="30"/>
  </si>
  <si>
    <t>30年</t>
    <rPh sb="2" eb="3">
      <t>ネン</t>
    </rPh>
    <phoneticPr fontId="20"/>
  </si>
  <si>
    <t>29年</t>
    <rPh sb="2" eb="3">
      <t>ネン</t>
    </rPh>
    <phoneticPr fontId="20"/>
  </si>
  <si>
    <t>肥育牛</t>
    <phoneticPr fontId="20"/>
  </si>
  <si>
    <t>うち18か月齢以上子取り用めす牛</t>
    <rPh sb="6" eb="7">
      <t>レイ</t>
    </rPh>
    <rPh sb="9" eb="10">
      <t>コ</t>
    </rPh>
    <rPh sb="10" eb="11">
      <t>ト</t>
    </rPh>
    <rPh sb="12" eb="13">
      <t>ヨウ</t>
    </rPh>
    <phoneticPr fontId="20"/>
  </si>
  <si>
    <t>(1966年)</t>
  </si>
  <si>
    <t>(1967年)</t>
  </si>
  <si>
    <t>(1968年)</t>
  </si>
  <si>
    <t>(1969年)</t>
  </si>
  <si>
    <t>(1970年)</t>
  </si>
  <si>
    <t>(1971年)</t>
  </si>
  <si>
    <t>(1972年)</t>
  </si>
  <si>
    <t>(1973年)</t>
  </si>
  <si>
    <t>(1974年)</t>
  </si>
  <si>
    <t>(1975年)</t>
  </si>
  <si>
    <t>(1976年)</t>
  </si>
  <si>
    <t>(1977年)</t>
  </si>
  <si>
    <t>(1978年)</t>
  </si>
  <si>
    <t>(1979年)</t>
  </si>
  <si>
    <t>(1980年)</t>
  </si>
  <si>
    <t>(1981年)</t>
  </si>
  <si>
    <t>(1982年)</t>
  </si>
  <si>
    <t>(1983年)</t>
  </si>
  <si>
    <t>(1984年)</t>
  </si>
  <si>
    <t>(1985年)</t>
  </si>
  <si>
    <t>(1986年)</t>
  </si>
  <si>
    <t>(1987年)</t>
  </si>
  <si>
    <t>(1988年)</t>
  </si>
  <si>
    <t>(1989年)</t>
  </si>
  <si>
    <t>(1990年)</t>
  </si>
  <si>
    <t>(1991年)</t>
  </si>
  <si>
    <t>(1992年)</t>
  </si>
  <si>
    <t>(1993年)</t>
  </si>
  <si>
    <t>(1994年)</t>
  </si>
  <si>
    <t>(1995年)</t>
  </si>
  <si>
    <t>(1996年)</t>
  </si>
  <si>
    <t>(1997年)</t>
  </si>
  <si>
    <t>(1998年)</t>
  </si>
  <si>
    <t>(1999年)</t>
  </si>
  <si>
    <t>(2000年)</t>
  </si>
  <si>
    <t>(2001年)</t>
  </si>
  <si>
    <t>(2002年)</t>
  </si>
  <si>
    <t>(2003年)</t>
  </si>
  <si>
    <t>(2004年)</t>
  </si>
  <si>
    <t>(2005年)</t>
  </si>
  <si>
    <t>(2006年)</t>
  </si>
  <si>
    <t>(2007年)</t>
  </si>
  <si>
    <t>(2008年)</t>
  </si>
  <si>
    <t>(2009年)</t>
  </si>
  <si>
    <t>(2010年)</t>
  </si>
  <si>
    <t>(2011年)</t>
  </si>
  <si>
    <t>(2012年)</t>
  </si>
  <si>
    <t>(2013年)</t>
  </si>
  <si>
    <t>(2014年)</t>
  </si>
  <si>
    <t>(2015年)</t>
  </si>
  <si>
    <t>(2016年)</t>
  </si>
  <si>
    <t>(2017年)</t>
  </si>
  <si>
    <t>(2018年)</t>
  </si>
  <si>
    <t>(1965年)</t>
  </si>
  <si>
    <t>(1965年)</t>
    <rPh sb="5" eb="6">
      <t>ネン</t>
    </rPh>
    <phoneticPr fontId="20"/>
  </si>
  <si>
    <t>(1966年)</t>
    <rPh sb="5" eb="6">
      <t>ネン</t>
    </rPh>
    <phoneticPr fontId="20"/>
  </si>
  <si>
    <t>(1967年)</t>
    <rPh sb="5" eb="6">
      <t>ネン</t>
    </rPh>
    <phoneticPr fontId="20"/>
  </si>
  <si>
    <t>(1968年)</t>
    <rPh sb="5" eb="6">
      <t>ネン</t>
    </rPh>
    <phoneticPr fontId="20"/>
  </si>
  <si>
    <t>(1969年)</t>
    <rPh sb="5" eb="6">
      <t>ネン</t>
    </rPh>
    <phoneticPr fontId="20"/>
  </si>
  <si>
    <t>(1970年)</t>
    <rPh sb="5" eb="6">
      <t>ネン</t>
    </rPh>
    <phoneticPr fontId="20"/>
  </si>
  <si>
    <t>(1971年)</t>
    <rPh sb="5" eb="6">
      <t>ネン</t>
    </rPh>
    <phoneticPr fontId="20"/>
  </si>
  <si>
    <t>(1972年)</t>
    <rPh sb="5" eb="6">
      <t>ネン</t>
    </rPh>
    <phoneticPr fontId="20"/>
  </si>
  <si>
    <t>(1973年)</t>
    <rPh sb="5" eb="6">
      <t>ネン</t>
    </rPh>
    <phoneticPr fontId="20"/>
  </si>
  <si>
    <t>(1974年)</t>
    <rPh sb="5" eb="6">
      <t>ネン</t>
    </rPh>
    <phoneticPr fontId="20"/>
  </si>
  <si>
    <t>(1975年)</t>
    <rPh sb="5" eb="6">
      <t>ネン</t>
    </rPh>
    <phoneticPr fontId="20"/>
  </si>
  <si>
    <t>(1976年)</t>
    <rPh sb="5" eb="6">
      <t>ネン</t>
    </rPh>
    <phoneticPr fontId="20"/>
  </si>
  <si>
    <t>(1977年)</t>
    <rPh sb="5" eb="6">
      <t>ネン</t>
    </rPh>
    <phoneticPr fontId="20"/>
  </si>
  <si>
    <t>(1978年)</t>
    <rPh sb="5" eb="6">
      <t>ネン</t>
    </rPh>
    <phoneticPr fontId="20"/>
  </si>
  <si>
    <t>(1979年)</t>
    <rPh sb="5" eb="6">
      <t>ネン</t>
    </rPh>
    <phoneticPr fontId="20"/>
  </si>
  <si>
    <t>(1980年)</t>
    <rPh sb="5" eb="6">
      <t>ネン</t>
    </rPh>
    <phoneticPr fontId="20"/>
  </si>
  <si>
    <t>(1981年)</t>
    <rPh sb="5" eb="6">
      <t>ネン</t>
    </rPh>
    <phoneticPr fontId="20"/>
  </si>
  <si>
    <t>(1982年)</t>
    <rPh sb="5" eb="6">
      <t>ネン</t>
    </rPh>
    <phoneticPr fontId="20"/>
  </si>
  <si>
    <t>(1983年)</t>
    <rPh sb="5" eb="6">
      <t>ネン</t>
    </rPh>
    <phoneticPr fontId="20"/>
  </si>
  <si>
    <t>(1984年)</t>
    <rPh sb="5" eb="6">
      <t>ネン</t>
    </rPh>
    <phoneticPr fontId="20"/>
  </si>
  <si>
    <t>(1985年)</t>
    <rPh sb="5" eb="6">
      <t>ネン</t>
    </rPh>
    <phoneticPr fontId="20"/>
  </si>
  <si>
    <t>(1986年)</t>
    <rPh sb="5" eb="6">
      <t>ネン</t>
    </rPh>
    <phoneticPr fontId="20"/>
  </si>
  <si>
    <t>(1987年)</t>
    <rPh sb="5" eb="6">
      <t>ネン</t>
    </rPh>
    <phoneticPr fontId="20"/>
  </si>
  <si>
    <t>(1988年)</t>
    <rPh sb="5" eb="6">
      <t>ネン</t>
    </rPh>
    <phoneticPr fontId="20"/>
  </si>
  <si>
    <t>(1989年)</t>
    <rPh sb="5" eb="6">
      <t>ネン</t>
    </rPh>
    <phoneticPr fontId="20"/>
  </si>
  <si>
    <t>(1990年)</t>
    <rPh sb="5" eb="6">
      <t>ネン</t>
    </rPh>
    <phoneticPr fontId="20"/>
  </si>
  <si>
    <t>(1991年)</t>
    <rPh sb="5" eb="6">
      <t>ネン</t>
    </rPh>
    <phoneticPr fontId="20"/>
  </si>
  <si>
    <t>(1992年)</t>
    <rPh sb="5" eb="6">
      <t>ネン</t>
    </rPh>
    <phoneticPr fontId="20"/>
  </si>
  <si>
    <t>(1993年)</t>
    <rPh sb="5" eb="6">
      <t>ネン</t>
    </rPh>
    <phoneticPr fontId="20"/>
  </si>
  <si>
    <t>(1994年)</t>
    <rPh sb="5" eb="6">
      <t>ネン</t>
    </rPh>
    <phoneticPr fontId="20"/>
  </si>
  <si>
    <t>(1995年)</t>
    <rPh sb="5" eb="6">
      <t>ネン</t>
    </rPh>
    <phoneticPr fontId="20"/>
  </si>
  <si>
    <t>(1996年)</t>
    <rPh sb="5" eb="6">
      <t>ネン</t>
    </rPh>
    <phoneticPr fontId="20"/>
  </si>
  <si>
    <t>(1997年)</t>
    <rPh sb="5" eb="6">
      <t>ネン</t>
    </rPh>
    <phoneticPr fontId="20"/>
  </si>
  <si>
    <t>(1998年)</t>
    <rPh sb="5" eb="6">
      <t>ネン</t>
    </rPh>
    <phoneticPr fontId="20"/>
  </si>
  <si>
    <t>(1999年)</t>
    <rPh sb="5" eb="6">
      <t>ネン</t>
    </rPh>
    <phoneticPr fontId="20"/>
  </si>
  <si>
    <t>(2000年)</t>
    <rPh sb="5" eb="6">
      <t>ネン</t>
    </rPh>
    <phoneticPr fontId="20"/>
  </si>
  <si>
    <t>(2001年)</t>
    <rPh sb="5" eb="6">
      <t>ネン</t>
    </rPh>
    <phoneticPr fontId="20"/>
  </si>
  <si>
    <t>(2002年)</t>
    <rPh sb="5" eb="6">
      <t>ネン</t>
    </rPh>
    <phoneticPr fontId="20"/>
  </si>
  <si>
    <t>(2003年)</t>
    <rPh sb="5" eb="6">
      <t>ネン</t>
    </rPh>
    <phoneticPr fontId="20"/>
  </si>
  <si>
    <t>(2004年)</t>
    <rPh sb="5" eb="6">
      <t>ネン</t>
    </rPh>
    <phoneticPr fontId="20"/>
  </si>
  <si>
    <t>(2005年)</t>
    <rPh sb="5" eb="6">
      <t>ネン</t>
    </rPh>
    <phoneticPr fontId="20"/>
  </si>
  <si>
    <t>(2006年)</t>
    <rPh sb="5" eb="6">
      <t>ネン</t>
    </rPh>
    <phoneticPr fontId="20"/>
  </si>
  <si>
    <t>(2007年)</t>
    <rPh sb="5" eb="6">
      <t>ネン</t>
    </rPh>
    <phoneticPr fontId="20"/>
  </si>
  <si>
    <t>(2008年)</t>
    <rPh sb="5" eb="6">
      <t>ネン</t>
    </rPh>
    <phoneticPr fontId="20"/>
  </si>
  <si>
    <t>(2009年)</t>
    <rPh sb="5" eb="6">
      <t>ネン</t>
    </rPh>
    <phoneticPr fontId="20"/>
  </si>
  <si>
    <t>(2010年)</t>
    <rPh sb="5" eb="6">
      <t>ネン</t>
    </rPh>
    <phoneticPr fontId="20"/>
  </si>
  <si>
    <t>(2011年)</t>
    <rPh sb="5" eb="6">
      <t>ネン</t>
    </rPh>
    <phoneticPr fontId="20"/>
  </si>
  <si>
    <t>(2012年)</t>
    <rPh sb="5" eb="6">
      <t>ネン</t>
    </rPh>
    <phoneticPr fontId="20"/>
  </si>
  <si>
    <t>(2013年)</t>
    <rPh sb="5" eb="6">
      <t>ネン</t>
    </rPh>
    <phoneticPr fontId="20"/>
  </si>
  <si>
    <t>(2014年)</t>
    <rPh sb="5" eb="6">
      <t>ネン</t>
    </rPh>
    <phoneticPr fontId="20"/>
  </si>
  <si>
    <t>(2015年)</t>
    <rPh sb="5" eb="6">
      <t>ネン</t>
    </rPh>
    <phoneticPr fontId="20"/>
  </si>
  <si>
    <t>(2016年)</t>
    <rPh sb="5" eb="6">
      <t>ネン</t>
    </rPh>
    <phoneticPr fontId="20"/>
  </si>
  <si>
    <t>(2017年)</t>
    <rPh sb="5" eb="6">
      <t>ネン</t>
    </rPh>
    <phoneticPr fontId="20"/>
  </si>
  <si>
    <t>(2018年)</t>
    <rPh sb="5" eb="6">
      <t>ネン</t>
    </rPh>
    <phoneticPr fontId="20"/>
  </si>
  <si>
    <t>※平成23年(2011年)以前の調査時点は、各年の12月31日。</t>
    <rPh sb="1" eb="3">
      <t>ヘイセイ</t>
    </rPh>
    <rPh sb="5" eb="6">
      <t>ネン</t>
    </rPh>
    <rPh sb="11" eb="12">
      <t>ネン</t>
    </rPh>
    <rPh sb="13" eb="15">
      <t>イゼン</t>
    </rPh>
    <rPh sb="16" eb="18">
      <t>チョウサ</t>
    </rPh>
    <rPh sb="18" eb="20">
      <t>ジテン</t>
    </rPh>
    <rPh sb="22" eb="23">
      <t>カク</t>
    </rPh>
    <rPh sb="23" eb="24">
      <t>ネン</t>
    </rPh>
    <rPh sb="27" eb="28">
      <t>ガツ</t>
    </rPh>
    <rPh sb="30" eb="31">
      <t>ニチ</t>
    </rPh>
    <phoneticPr fontId="30"/>
  </si>
  <si>
    <t>(1974年)</t>
    <rPh sb="5" eb="6">
      <t>ネン</t>
    </rPh>
    <phoneticPr fontId="20"/>
  </si>
  <si>
    <t>(1975年)</t>
    <rPh sb="5" eb="6">
      <t>ネン</t>
    </rPh>
    <phoneticPr fontId="20"/>
  </si>
  <si>
    <t>(1976年)</t>
    <rPh sb="5" eb="6">
      <t>ネン</t>
    </rPh>
    <phoneticPr fontId="20"/>
  </si>
  <si>
    <t>(1977年)</t>
    <rPh sb="5" eb="6">
      <t>ネン</t>
    </rPh>
    <phoneticPr fontId="20"/>
  </si>
  <si>
    <t>(1978年)</t>
    <rPh sb="5" eb="6">
      <t>ネン</t>
    </rPh>
    <phoneticPr fontId="20"/>
  </si>
  <si>
    <t>(1979年)</t>
    <rPh sb="5" eb="6">
      <t>ネン</t>
    </rPh>
    <phoneticPr fontId="20"/>
  </si>
  <si>
    <t>(1980年)</t>
    <rPh sb="5" eb="6">
      <t>ネン</t>
    </rPh>
    <phoneticPr fontId="20"/>
  </si>
  <si>
    <t>(1981年)</t>
    <rPh sb="5" eb="6">
      <t>ネン</t>
    </rPh>
    <phoneticPr fontId="20"/>
  </si>
  <si>
    <t>(1982年)</t>
    <rPh sb="5" eb="6">
      <t>ネン</t>
    </rPh>
    <phoneticPr fontId="20"/>
  </si>
  <si>
    <t>(1983年)</t>
    <rPh sb="5" eb="6">
      <t>ネン</t>
    </rPh>
    <phoneticPr fontId="20"/>
  </si>
  <si>
    <t>(1984年)</t>
    <rPh sb="5" eb="6">
      <t>ネン</t>
    </rPh>
    <phoneticPr fontId="20"/>
  </si>
  <si>
    <t>(1985年)</t>
    <rPh sb="5" eb="6">
      <t>ネン</t>
    </rPh>
    <phoneticPr fontId="20"/>
  </si>
  <si>
    <t>(1986年)</t>
    <rPh sb="5" eb="6">
      <t>ネン</t>
    </rPh>
    <phoneticPr fontId="20"/>
  </si>
  <si>
    <t>(1987年)</t>
    <rPh sb="5" eb="6">
      <t>ネン</t>
    </rPh>
    <phoneticPr fontId="20"/>
  </si>
  <si>
    <t>(1988年)</t>
    <rPh sb="5" eb="6">
      <t>ネン</t>
    </rPh>
    <phoneticPr fontId="20"/>
  </si>
  <si>
    <t>(1989年)</t>
    <rPh sb="5" eb="6">
      <t>ネン</t>
    </rPh>
    <phoneticPr fontId="20"/>
  </si>
  <si>
    <t>(1990年)</t>
    <rPh sb="5" eb="6">
      <t>ネン</t>
    </rPh>
    <phoneticPr fontId="20"/>
  </si>
  <si>
    <t>(1991年)</t>
    <rPh sb="5" eb="6">
      <t>ネン</t>
    </rPh>
    <phoneticPr fontId="20"/>
  </si>
  <si>
    <t>(1992年)</t>
    <rPh sb="5" eb="6">
      <t>ネン</t>
    </rPh>
    <phoneticPr fontId="20"/>
  </si>
  <si>
    <t>(1993年)</t>
    <rPh sb="5" eb="6">
      <t>ネン</t>
    </rPh>
    <phoneticPr fontId="20"/>
  </si>
  <si>
    <t>(1994年)</t>
    <rPh sb="5" eb="6">
      <t>ネン</t>
    </rPh>
    <phoneticPr fontId="20"/>
  </si>
  <si>
    <t>(1995年)</t>
    <rPh sb="5" eb="6">
      <t>ネン</t>
    </rPh>
    <phoneticPr fontId="20"/>
  </si>
  <si>
    <t>(1996年)</t>
    <rPh sb="5" eb="6">
      <t>ネン</t>
    </rPh>
    <phoneticPr fontId="20"/>
  </si>
  <si>
    <t>(1997年)</t>
    <rPh sb="5" eb="6">
      <t>ネン</t>
    </rPh>
    <phoneticPr fontId="20"/>
  </si>
  <si>
    <t>(1998年)</t>
    <rPh sb="5" eb="6">
      <t>ネン</t>
    </rPh>
    <phoneticPr fontId="20"/>
  </si>
  <si>
    <t>(1999年)</t>
    <rPh sb="5" eb="6">
      <t>ネン</t>
    </rPh>
    <phoneticPr fontId="20"/>
  </si>
  <si>
    <t>(2000年)</t>
    <rPh sb="5" eb="6">
      <t>ネン</t>
    </rPh>
    <phoneticPr fontId="20"/>
  </si>
  <si>
    <t>(2001年)</t>
    <rPh sb="5" eb="6">
      <t>ネン</t>
    </rPh>
    <phoneticPr fontId="20"/>
  </si>
  <si>
    <t>(2002年)</t>
    <rPh sb="5" eb="6">
      <t>ネン</t>
    </rPh>
    <phoneticPr fontId="20"/>
  </si>
  <si>
    <t>(2003年)</t>
    <rPh sb="5" eb="6">
      <t>ネン</t>
    </rPh>
    <phoneticPr fontId="20"/>
  </si>
  <si>
    <t>(2004年)</t>
    <rPh sb="5" eb="6">
      <t>ネン</t>
    </rPh>
    <phoneticPr fontId="20"/>
  </si>
  <si>
    <t>(2005年)</t>
    <rPh sb="5" eb="6">
      <t>ネン</t>
    </rPh>
    <phoneticPr fontId="20"/>
  </si>
  <si>
    <t>(2006年)</t>
    <rPh sb="5" eb="6">
      <t>ネン</t>
    </rPh>
    <phoneticPr fontId="20"/>
  </si>
  <si>
    <t>(2007年)</t>
    <rPh sb="5" eb="6">
      <t>ネン</t>
    </rPh>
    <phoneticPr fontId="20"/>
  </si>
  <si>
    <t>(2008年)</t>
    <rPh sb="5" eb="6">
      <t>ネン</t>
    </rPh>
    <phoneticPr fontId="20"/>
  </si>
  <si>
    <t>(2009年)</t>
    <rPh sb="5" eb="6">
      <t>ネン</t>
    </rPh>
    <phoneticPr fontId="20"/>
  </si>
  <si>
    <t>(2010年)</t>
    <rPh sb="5" eb="6">
      <t>ネン</t>
    </rPh>
    <phoneticPr fontId="20"/>
  </si>
  <si>
    <t>(2011年)</t>
    <rPh sb="5" eb="6">
      <t>ネン</t>
    </rPh>
    <phoneticPr fontId="20"/>
  </si>
  <si>
    <t>(2012年)</t>
    <rPh sb="5" eb="6">
      <t>ネン</t>
    </rPh>
    <phoneticPr fontId="20"/>
  </si>
  <si>
    <t>(2013年)</t>
    <rPh sb="5" eb="6">
      <t>ネン</t>
    </rPh>
    <phoneticPr fontId="20"/>
  </si>
  <si>
    <t>(2014年)</t>
    <rPh sb="5" eb="6">
      <t>ネン</t>
    </rPh>
    <phoneticPr fontId="20"/>
  </si>
  <si>
    <t>(2015年)</t>
    <rPh sb="5" eb="6">
      <t>ネン</t>
    </rPh>
    <phoneticPr fontId="20"/>
  </si>
  <si>
    <t>(2016年)</t>
    <rPh sb="5" eb="6">
      <t>ネン</t>
    </rPh>
    <phoneticPr fontId="20"/>
  </si>
  <si>
    <t>(2017年)</t>
    <rPh sb="5" eb="6">
      <t>ネン</t>
    </rPh>
    <phoneticPr fontId="20"/>
  </si>
  <si>
    <t>(2018年)</t>
    <rPh sb="5" eb="6">
      <t>ネン</t>
    </rPh>
    <phoneticPr fontId="20"/>
  </si>
  <si>
    <t>(1974年)</t>
    <rPh sb="5" eb="6">
      <t>ネン</t>
    </rPh>
    <phoneticPr fontId="20"/>
  </si>
  <si>
    <t>(1975年)</t>
    <rPh sb="5" eb="6">
      <t>ネン</t>
    </rPh>
    <phoneticPr fontId="20"/>
  </si>
  <si>
    <t>(1976年)</t>
    <rPh sb="5" eb="6">
      <t>ネン</t>
    </rPh>
    <phoneticPr fontId="20"/>
  </si>
  <si>
    <t>(1977年)</t>
    <rPh sb="5" eb="6">
      <t>ネン</t>
    </rPh>
    <phoneticPr fontId="20"/>
  </si>
  <si>
    <t>(1978年)</t>
    <rPh sb="5" eb="6">
      <t>ネン</t>
    </rPh>
    <phoneticPr fontId="20"/>
  </si>
  <si>
    <t>(1979年)</t>
    <rPh sb="5" eb="6">
      <t>ネン</t>
    </rPh>
    <phoneticPr fontId="20"/>
  </si>
  <si>
    <t>(1980年)</t>
    <rPh sb="5" eb="6">
      <t>ネン</t>
    </rPh>
    <phoneticPr fontId="20"/>
  </si>
  <si>
    <t>(1981年)</t>
    <rPh sb="5" eb="6">
      <t>ネン</t>
    </rPh>
    <phoneticPr fontId="20"/>
  </si>
  <si>
    <t>(1982年)</t>
    <rPh sb="5" eb="6">
      <t>ネン</t>
    </rPh>
    <phoneticPr fontId="20"/>
  </si>
  <si>
    <t>(1983年)</t>
    <rPh sb="5" eb="6">
      <t>ネン</t>
    </rPh>
    <phoneticPr fontId="20"/>
  </si>
  <si>
    <t>(1984年)</t>
    <rPh sb="5" eb="6">
      <t>ネン</t>
    </rPh>
    <phoneticPr fontId="20"/>
  </si>
  <si>
    <t>(1985年)</t>
    <rPh sb="5" eb="6">
      <t>ネン</t>
    </rPh>
    <phoneticPr fontId="20"/>
  </si>
  <si>
    <t>(1986年)</t>
    <rPh sb="5" eb="6">
      <t>ネン</t>
    </rPh>
    <phoneticPr fontId="20"/>
  </si>
  <si>
    <t>(1987年)</t>
    <rPh sb="5" eb="6">
      <t>ネン</t>
    </rPh>
    <phoneticPr fontId="20"/>
  </si>
  <si>
    <t>(1988年)</t>
    <rPh sb="5" eb="6">
      <t>ネン</t>
    </rPh>
    <phoneticPr fontId="20"/>
  </si>
  <si>
    <t>(1989年)</t>
    <rPh sb="5" eb="6">
      <t>ネン</t>
    </rPh>
    <phoneticPr fontId="20"/>
  </si>
  <si>
    <t>(1990年)</t>
    <rPh sb="5" eb="6">
      <t>ネン</t>
    </rPh>
    <phoneticPr fontId="20"/>
  </si>
  <si>
    <t>(1991年)</t>
    <rPh sb="5" eb="6">
      <t>ネン</t>
    </rPh>
    <phoneticPr fontId="20"/>
  </si>
  <si>
    <t>(1992年)</t>
    <rPh sb="5" eb="6">
      <t>ネン</t>
    </rPh>
    <phoneticPr fontId="20"/>
  </si>
  <si>
    <t>(1993年)</t>
    <rPh sb="5" eb="6">
      <t>ネン</t>
    </rPh>
    <phoneticPr fontId="20"/>
  </si>
  <si>
    <t>(1994年)</t>
    <rPh sb="5" eb="6">
      <t>ネン</t>
    </rPh>
    <phoneticPr fontId="20"/>
  </si>
  <si>
    <t>(1995年)</t>
    <rPh sb="5" eb="6">
      <t>ネン</t>
    </rPh>
    <phoneticPr fontId="20"/>
  </si>
  <si>
    <t>(1996年)</t>
    <rPh sb="5" eb="6">
      <t>ネン</t>
    </rPh>
    <phoneticPr fontId="20"/>
  </si>
  <si>
    <t>(1997年)</t>
    <rPh sb="5" eb="6">
      <t>ネン</t>
    </rPh>
    <phoneticPr fontId="20"/>
  </si>
  <si>
    <t>(1998年)</t>
    <rPh sb="5" eb="6">
      <t>ネン</t>
    </rPh>
    <phoneticPr fontId="20"/>
  </si>
  <si>
    <t>(1999年)</t>
    <rPh sb="5" eb="6">
      <t>ネン</t>
    </rPh>
    <phoneticPr fontId="20"/>
  </si>
  <si>
    <t>(2000年)</t>
    <rPh sb="5" eb="6">
      <t>ネン</t>
    </rPh>
    <phoneticPr fontId="20"/>
  </si>
  <si>
    <t>(2001年)</t>
    <rPh sb="5" eb="6">
      <t>ネン</t>
    </rPh>
    <phoneticPr fontId="20"/>
  </si>
  <si>
    <t>(2002年)</t>
    <rPh sb="5" eb="6">
      <t>ネン</t>
    </rPh>
    <phoneticPr fontId="20"/>
  </si>
  <si>
    <t>(2003年)</t>
    <rPh sb="5" eb="6">
      <t>ネン</t>
    </rPh>
    <phoneticPr fontId="20"/>
  </si>
  <si>
    <t>(2004年)</t>
    <rPh sb="5" eb="6">
      <t>ネン</t>
    </rPh>
    <phoneticPr fontId="20"/>
  </si>
  <si>
    <t>(2005年)</t>
    <rPh sb="5" eb="6">
      <t>ネン</t>
    </rPh>
    <phoneticPr fontId="20"/>
  </si>
  <si>
    <t>(2006年)</t>
    <rPh sb="5" eb="6">
      <t>ネン</t>
    </rPh>
    <phoneticPr fontId="20"/>
  </si>
  <si>
    <t>(2007年)</t>
    <rPh sb="5" eb="6">
      <t>ネン</t>
    </rPh>
    <phoneticPr fontId="20"/>
  </si>
  <si>
    <t>(2008年)</t>
    <rPh sb="5" eb="6">
      <t>ネン</t>
    </rPh>
    <phoneticPr fontId="20"/>
  </si>
  <si>
    <t>(2009年)</t>
    <rPh sb="5" eb="6">
      <t>ネン</t>
    </rPh>
    <phoneticPr fontId="20"/>
  </si>
  <si>
    <t>(2010年)</t>
    <rPh sb="5" eb="6">
      <t>ネン</t>
    </rPh>
    <phoneticPr fontId="20"/>
  </si>
  <si>
    <t>(2011年)</t>
    <rPh sb="5" eb="6">
      <t>ネン</t>
    </rPh>
    <phoneticPr fontId="20"/>
  </si>
  <si>
    <t>(2012年)</t>
    <rPh sb="5" eb="6">
      <t>ネン</t>
    </rPh>
    <phoneticPr fontId="20"/>
  </si>
  <si>
    <t>(2013年)</t>
    <rPh sb="5" eb="6">
      <t>ネン</t>
    </rPh>
    <phoneticPr fontId="20"/>
  </si>
  <si>
    <t>(2014年)</t>
    <rPh sb="5" eb="6">
      <t>ネン</t>
    </rPh>
    <phoneticPr fontId="20"/>
  </si>
  <si>
    <t>(2015年)</t>
    <rPh sb="5" eb="6">
      <t>ネン</t>
    </rPh>
    <phoneticPr fontId="20"/>
  </si>
  <si>
    <t>(2016年)</t>
    <rPh sb="5" eb="6">
      <t>ネン</t>
    </rPh>
    <phoneticPr fontId="20"/>
  </si>
  <si>
    <t>(2017年)</t>
    <rPh sb="5" eb="6">
      <t>ネン</t>
    </rPh>
    <phoneticPr fontId="20"/>
  </si>
  <si>
    <t>(2018年)</t>
    <rPh sb="5" eb="6">
      <t>ネン</t>
    </rPh>
    <phoneticPr fontId="20"/>
  </si>
  <si>
    <t>18か月以上
の子取り用
めす牛</t>
  </si>
  <si>
    <t>18か月以上
の子取り用
めす牛</t>
    <rPh sb="4" eb="6">
      <t>イジョウ</t>
    </rPh>
    <rPh sb="8" eb="9">
      <t>コ</t>
    </rPh>
    <rPh sb="9" eb="10">
      <t>ト</t>
    </rPh>
    <rPh sb="11" eb="12">
      <t>ヨウ</t>
    </rPh>
    <rPh sb="15" eb="16">
      <t>ウシ</t>
    </rPh>
    <phoneticPr fontId="20"/>
  </si>
  <si>
    <t>６か月以上
の子取り用
めす豚</t>
    <rPh sb="3" eb="5">
      <t>イジョウ</t>
    </rPh>
    <rPh sb="7" eb="8">
      <t>コ</t>
    </rPh>
    <rPh sb="8" eb="9">
      <t>ト</t>
    </rPh>
    <rPh sb="10" eb="11">
      <t>ヨウ</t>
    </rPh>
    <rPh sb="14" eb="15">
      <t>ブタ</t>
    </rPh>
    <phoneticPr fontId="20"/>
  </si>
  <si>
    <t>６か月
以上の
種おす豚</t>
    <rPh sb="4" eb="6">
      <t>イジョウ</t>
    </rPh>
    <rPh sb="8" eb="9">
      <t>タネ</t>
    </rPh>
    <rPh sb="11" eb="12">
      <t>ブタ</t>
    </rPh>
    <phoneticPr fontId="20"/>
  </si>
  <si>
    <t>６か月
未満の
育成豚</t>
    <rPh sb="4" eb="6">
      <t>ミマン</t>
    </rPh>
    <rPh sb="8" eb="10">
      <t>イクセイ</t>
    </rPh>
    <rPh sb="10" eb="11">
      <t>ブタ</t>
    </rPh>
    <phoneticPr fontId="20"/>
  </si>
  <si>
    <t xml:space="preserve"> （６か月以上めす豚）</t>
    <rPh sb="5" eb="7">
      <t>イジョウ</t>
    </rPh>
    <rPh sb="9" eb="10">
      <t>ブタ</t>
    </rPh>
    <phoneticPr fontId="20"/>
  </si>
  <si>
    <t>※牧野（共同）については、平成20年(2008年)次以前は畜産農家の調査結果に基づく数値である。</t>
    <rPh sb="1" eb="2">
      <t>ボク</t>
    </rPh>
    <rPh sb="2" eb="3">
      <t>ヤ</t>
    </rPh>
    <rPh sb="4" eb="6">
      <t>キョウドウ</t>
    </rPh>
    <rPh sb="13" eb="15">
      <t>ヘイセイ</t>
    </rPh>
    <rPh sb="17" eb="18">
      <t>ネン</t>
    </rPh>
    <rPh sb="23" eb="24">
      <t>ネン</t>
    </rPh>
    <rPh sb="25" eb="26">
      <t>ジ</t>
    </rPh>
    <rPh sb="26" eb="28">
      <t>イゼン</t>
    </rPh>
    <rPh sb="29" eb="31">
      <t>チクサン</t>
    </rPh>
    <rPh sb="31" eb="33">
      <t>ノウカ</t>
    </rPh>
    <rPh sb="34" eb="36">
      <t>チョウサ</t>
    </rPh>
    <rPh sb="36" eb="38">
      <t>ケッカ</t>
    </rPh>
    <rPh sb="39" eb="40">
      <t>モト</t>
    </rPh>
    <rPh sb="42" eb="44">
      <t>スウチ</t>
    </rPh>
    <phoneticPr fontId="20"/>
  </si>
  <si>
    <t xml:space="preserve">   平成21年(2009年)次以降は牧野組合等共同利用組織への調査結果に基づく。</t>
    <rPh sb="13" eb="14">
      <t>ネン</t>
    </rPh>
    <phoneticPr fontId="20"/>
  </si>
  <si>
    <t>18か月
以上の
子取用
めす牛</t>
    <rPh sb="4" eb="6">
      <t>イジョウ</t>
    </rPh>
    <rPh sb="8" eb="10">
      <t>コト</t>
    </rPh>
    <rPh sb="10" eb="11">
      <t>ヨウ</t>
    </rPh>
    <rPh sb="14" eb="15">
      <t>ウシ</t>
    </rPh>
    <phoneticPr fontId="20"/>
  </si>
  <si>
    <t>14年</t>
    <phoneticPr fontId="20"/>
  </si>
  <si>
    <t>6か月未満
の子牛</t>
    <rPh sb="3" eb="5">
      <t>ミマン</t>
    </rPh>
    <rPh sb="7" eb="9">
      <t>コウシ</t>
    </rPh>
    <phoneticPr fontId="20"/>
  </si>
  <si>
    <t>6か月以上
の子牛</t>
    <rPh sb="3" eb="5">
      <t>イジョウ</t>
    </rPh>
    <rPh sb="7" eb="9">
      <t>コウシ</t>
    </rPh>
    <phoneticPr fontId="20"/>
  </si>
  <si>
    <t>8か月未満
の子牛</t>
    <rPh sb="3" eb="5">
      <t>ミマン</t>
    </rPh>
    <rPh sb="7" eb="9">
      <t>コウシ</t>
    </rPh>
    <phoneticPr fontId="20"/>
  </si>
  <si>
    <t>8か月以上
18か月未満のめす育成牛</t>
    <rPh sb="3" eb="5">
      <t>イジョウ</t>
    </rPh>
    <rPh sb="10" eb="12">
      <t>ミマン</t>
    </rPh>
    <rPh sb="15" eb="17">
      <t>イクセイ</t>
    </rPh>
    <rPh sb="17" eb="18">
      <t>ギュウ</t>
    </rPh>
    <phoneticPr fontId="20"/>
  </si>
  <si>
    <t>8か月
未満の
子牛</t>
    <rPh sb="4" eb="6">
      <t>ミマン</t>
    </rPh>
    <rPh sb="8" eb="10">
      <t>コウシ</t>
    </rPh>
    <phoneticPr fontId="20"/>
  </si>
  <si>
    <t>8か月以上
18か月未満の
めす育成牛</t>
    <rPh sb="3" eb="5">
      <t>イジョウ</t>
    </rPh>
    <rPh sb="10" eb="12">
      <t>ミマン</t>
    </rPh>
    <rPh sb="16" eb="18">
      <t>イクセイ</t>
    </rPh>
    <rPh sb="18" eb="19">
      <t>ギュウ</t>
    </rPh>
    <phoneticPr fontId="20"/>
  </si>
  <si>
    <t>8か月以上
18か月未満のめす育成牛</t>
    <phoneticPr fontId="20"/>
  </si>
  <si>
    <t>8か月未満
の子牛</t>
    <phoneticPr fontId="20"/>
  </si>
  <si>
    <t>8か月以上
18か月未満
のめす育成牛</t>
    <phoneticPr fontId="20"/>
  </si>
  <si>
    <t>8か月未満の子牛</t>
    <phoneticPr fontId="20"/>
  </si>
  <si>
    <t>6か月以上
の子取り用
めす豚</t>
    <rPh sb="3" eb="5">
      <t>イジョウ</t>
    </rPh>
    <rPh sb="7" eb="8">
      <t>コ</t>
    </rPh>
    <rPh sb="8" eb="9">
      <t>ト</t>
    </rPh>
    <rPh sb="10" eb="11">
      <t>ヨウ</t>
    </rPh>
    <rPh sb="14" eb="15">
      <t>ブタ</t>
    </rPh>
    <phoneticPr fontId="20"/>
  </si>
  <si>
    <t>6か月
以上の
種おす豚</t>
    <rPh sb="4" eb="6">
      <t>イジョウ</t>
    </rPh>
    <rPh sb="8" eb="9">
      <t>タネ</t>
    </rPh>
    <rPh sb="11" eb="12">
      <t>ブタ</t>
    </rPh>
    <phoneticPr fontId="20"/>
  </si>
  <si>
    <t>6か月
未満の
育成豚</t>
    <rPh sb="4" eb="6">
      <t>ミマン</t>
    </rPh>
    <rPh sb="8" eb="10">
      <t>イクセイ</t>
    </rPh>
    <rPh sb="10" eb="11">
      <t>ブタ</t>
    </rPh>
    <phoneticPr fontId="20"/>
  </si>
  <si>
    <t>6か月以上</t>
    <rPh sb="2" eb="5">
      <t>ゲツイジョウ</t>
    </rPh>
    <phoneticPr fontId="30"/>
  </si>
  <si>
    <t>6か月未満</t>
    <rPh sb="3" eb="5">
      <t>ミマン</t>
    </rPh>
    <phoneticPr fontId="30"/>
  </si>
  <si>
    <t>5か月以上</t>
    <phoneticPr fontId="30"/>
  </si>
  <si>
    <t>5か月未満</t>
    <phoneticPr fontId="30"/>
  </si>
  <si>
    <t>　２　　肉用牛（その１：内数として酪農経営乳肉複合部門を含む）</t>
    <rPh sb="12" eb="13">
      <t>ウチ</t>
    </rPh>
    <rPh sb="13" eb="14">
      <t>スウ</t>
    </rPh>
    <rPh sb="28" eb="29">
      <t>フク</t>
    </rPh>
    <phoneticPr fontId="20"/>
  </si>
  <si>
    <t>　２　　肉用牛（その２：内数として酪農経営乳肉複合部門を含む）</t>
    <rPh sb="4" eb="7">
      <t>ニクヨウギュウ</t>
    </rPh>
    <phoneticPr fontId="20"/>
  </si>
  <si>
    <t>　２　　肉用牛（その３：内数として酪農経営乳肉複合部門を含む）</t>
    <rPh sb="4" eb="7">
      <t>ニクヨウギュウ</t>
    </rPh>
    <phoneticPr fontId="20"/>
  </si>
  <si>
    <t>　２　　肉用牛（その４：うち酪農経営乳肉複合部門）</t>
    <rPh sb="14" eb="18">
      <t>ラクノウケイエイ</t>
    </rPh>
    <rPh sb="18" eb="19">
      <t>ニュウ</t>
    </rPh>
    <rPh sb="19" eb="20">
      <t>ニク</t>
    </rPh>
    <rPh sb="20" eb="22">
      <t>フクゴウ</t>
    </rPh>
    <rPh sb="22" eb="24">
      <t>ブモン</t>
    </rPh>
    <phoneticPr fontId="20"/>
  </si>
  <si>
    <t>　２　　肉用牛（その５：うち酪農経営乳肉複合部門）</t>
    <rPh sb="14" eb="18">
      <t>ラクノウケイエイ</t>
    </rPh>
    <rPh sb="18" eb="19">
      <t>ニュウ</t>
    </rPh>
    <rPh sb="19" eb="20">
      <t>ニク</t>
    </rPh>
    <rPh sb="20" eb="22">
      <t>フクゴウ</t>
    </rPh>
    <rPh sb="22" eb="24">
      <t>ブモン</t>
    </rPh>
    <phoneticPr fontId="20"/>
  </si>
  <si>
    <t>　２　　肉用牛（その６：うち酪農経営乳肉複合部門）</t>
    <rPh sb="14" eb="18">
      <t>ラクノウケイエイ</t>
    </rPh>
    <rPh sb="18" eb="19">
      <t>ニュウ</t>
    </rPh>
    <rPh sb="19" eb="20">
      <t>ニク</t>
    </rPh>
    <rPh sb="20" eb="22">
      <t>フクゴウ</t>
    </rPh>
    <rPh sb="22" eb="24">
      <t>ブモン</t>
    </rPh>
    <phoneticPr fontId="20"/>
  </si>
  <si>
    <t>　３　　豚（その１）</t>
    <rPh sb="4" eb="5">
      <t>ブタ</t>
    </rPh>
    <phoneticPr fontId="20"/>
  </si>
  <si>
    <t>　３　　豚（その２）</t>
    <rPh sb="4" eb="5">
      <t>ブタ</t>
    </rPh>
    <phoneticPr fontId="20"/>
  </si>
  <si>
    <t>平成14年(2002年)12月末日調査から調査方法を変更。
酪農経営における肉用牛部門は、肉用牛（その４から６）に記載。</t>
    <rPh sb="0" eb="2">
      <t>ヘイセイ</t>
    </rPh>
    <rPh sb="4" eb="5">
      <t>ネン</t>
    </rPh>
    <rPh sb="10" eb="11">
      <t>ネン</t>
    </rPh>
    <rPh sb="14" eb="15">
      <t>ガツ</t>
    </rPh>
    <rPh sb="15" eb="17">
      <t>マツジツ</t>
    </rPh>
    <rPh sb="17" eb="19">
      <t>チョウサ</t>
    </rPh>
    <rPh sb="21" eb="23">
      <t>チョウサ</t>
    </rPh>
    <rPh sb="23" eb="25">
      <t>ホウホウ</t>
    </rPh>
    <rPh sb="26" eb="28">
      <t>ヘンコウ</t>
    </rPh>
    <rPh sb="30" eb="32">
      <t>ラクノウ</t>
    </rPh>
    <rPh sb="32" eb="34">
      <t>ケイエイ</t>
    </rPh>
    <rPh sb="38" eb="40">
      <t>ニクヨウ</t>
    </rPh>
    <rPh sb="40" eb="41">
      <t>ギュウ</t>
    </rPh>
    <rPh sb="41" eb="43">
      <t>ブモン</t>
    </rPh>
    <rPh sb="45" eb="47">
      <t>ニクヨウ</t>
    </rPh>
    <rPh sb="47" eb="48">
      <t>ギュウ</t>
    </rPh>
    <rPh sb="57" eb="59">
      <t>キサイ</t>
    </rPh>
    <phoneticPr fontId="20"/>
  </si>
  <si>
    <t>(2019年)</t>
  </si>
  <si>
    <r>
      <t>2</t>
    </r>
    <r>
      <rPr>
        <sz val="11"/>
        <rFont val="ＭＳ Ｐゴシック"/>
        <family val="3"/>
        <charset val="128"/>
      </rPr>
      <t>3年</t>
    </r>
    <rPh sb="2" eb="3">
      <t>ネン</t>
    </rPh>
    <phoneticPr fontId="20"/>
  </si>
  <si>
    <t>(2019年)</t>
    <rPh sb="5" eb="6">
      <t>ネン</t>
    </rPh>
    <phoneticPr fontId="20"/>
  </si>
  <si>
    <t>令和</t>
    <rPh sb="0" eb="2">
      <t>レイワ</t>
    </rPh>
    <phoneticPr fontId="20"/>
  </si>
  <si>
    <t>元年</t>
    <rPh sb="0" eb="1">
      <t>ガン</t>
    </rPh>
    <rPh sb="1" eb="2">
      <t>ネン</t>
    </rPh>
    <phoneticPr fontId="20"/>
  </si>
  <si>
    <t>令和元年</t>
    <rPh sb="0" eb="2">
      <t>レイワ</t>
    </rPh>
    <rPh sb="2" eb="3">
      <t>ガン</t>
    </rPh>
    <rPh sb="3" eb="4">
      <t>ネン</t>
    </rPh>
    <phoneticPr fontId="20"/>
  </si>
  <si>
    <t>調査時点</t>
    <rPh sb="0" eb="2">
      <t>チョウサ</t>
    </rPh>
    <rPh sb="2" eb="4">
      <t>ジテン</t>
    </rPh>
    <phoneticPr fontId="20"/>
  </si>
  <si>
    <t xml:space="preserve"> 2年</t>
    <rPh sb="2" eb="3">
      <t>ネン</t>
    </rPh>
    <phoneticPr fontId="20"/>
  </si>
  <si>
    <t>(2020年)</t>
    <phoneticPr fontId="20"/>
  </si>
  <si>
    <t>(2020年)</t>
    <phoneticPr fontId="20"/>
  </si>
  <si>
    <t>(2020年)</t>
    <rPh sb="5" eb="6">
      <t>ネン</t>
    </rPh>
    <phoneticPr fontId="20"/>
  </si>
  <si>
    <t>飼料作物(ha)</t>
    <rPh sb="0" eb="2">
      <t>シリョウ</t>
    </rPh>
    <rPh sb="2" eb="4">
      <t>サクモツ</t>
    </rPh>
    <phoneticPr fontId="20"/>
  </si>
  <si>
    <t>2年</t>
    <rPh sb="1" eb="2">
      <t>ネン</t>
    </rPh>
    <phoneticPr fontId="20"/>
  </si>
  <si>
    <t>（2020年）</t>
    <rPh sb="5" eb="6">
      <t>ネン</t>
    </rPh>
    <phoneticPr fontId="20"/>
  </si>
  <si>
    <t>(2021年)</t>
    <phoneticPr fontId="20"/>
  </si>
  <si>
    <t>3年</t>
    <rPh sb="1" eb="2">
      <t>ネン</t>
    </rPh>
    <phoneticPr fontId="20"/>
  </si>
  <si>
    <t>（2021年）</t>
    <phoneticPr fontId="20"/>
  </si>
  <si>
    <t>（2022年）</t>
    <rPh sb="5" eb="6">
      <t>ネン</t>
    </rPh>
    <phoneticPr fontId="20"/>
  </si>
  <si>
    <t>（2021年）</t>
    <phoneticPr fontId="20"/>
  </si>
  <si>
    <t>3年</t>
    <rPh sb="1" eb="2">
      <t>ネン</t>
    </rPh>
    <phoneticPr fontId="30"/>
  </si>
  <si>
    <t>3年</t>
    <phoneticPr fontId="30"/>
  </si>
  <si>
    <t>4年</t>
    <rPh sb="1" eb="2">
      <t>ネン</t>
    </rPh>
    <phoneticPr fontId="30"/>
  </si>
  <si>
    <t>3年</t>
    <phoneticPr fontId="20"/>
  </si>
  <si>
    <t>（2021年）</t>
    <phoneticPr fontId="20"/>
  </si>
  <si>
    <t>3年</t>
    <phoneticPr fontId="30"/>
  </si>
  <si>
    <t>3年</t>
    <rPh sb="1" eb="2">
      <t>ネン</t>
    </rPh>
    <phoneticPr fontId="30"/>
  </si>
  <si>
    <t>3年</t>
    <phoneticPr fontId="30"/>
  </si>
  <si>
    <t>(2021年)</t>
    <phoneticPr fontId="30"/>
  </si>
  <si>
    <t>3年</t>
    <phoneticPr fontId="30"/>
  </si>
  <si>
    <t>3年</t>
    <phoneticPr fontId="20"/>
  </si>
  <si>
    <t>3年</t>
    <phoneticPr fontId="20"/>
  </si>
  <si>
    <t>3年</t>
    <phoneticPr fontId="20"/>
  </si>
  <si>
    <t>3年</t>
    <phoneticPr fontId="20"/>
  </si>
  <si>
    <t>3年</t>
    <phoneticPr fontId="20"/>
  </si>
  <si>
    <t>（2021年）</t>
    <phoneticPr fontId="20"/>
  </si>
  <si>
    <t>3年</t>
    <phoneticPr fontId="20"/>
  </si>
  <si>
    <t>3年</t>
    <phoneticPr fontId="20"/>
  </si>
  <si>
    <t>3年</t>
    <phoneticPr fontId="20"/>
  </si>
  <si>
    <t>3年</t>
    <phoneticPr fontId="20"/>
  </si>
  <si>
    <t>3年</t>
    <phoneticPr fontId="20"/>
  </si>
  <si>
    <t>3年</t>
    <phoneticPr fontId="20"/>
  </si>
  <si>
    <t>（2021年）</t>
    <phoneticPr fontId="20"/>
  </si>
  <si>
    <t>3年</t>
    <phoneticPr fontId="20"/>
  </si>
  <si>
    <t>(2021年)</t>
    <rPh sb="5" eb="6">
      <t>ネン</t>
    </rPh>
    <phoneticPr fontId="20"/>
  </si>
  <si>
    <t>(2022年)</t>
    <rPh sb="5" eb="6">
      <t>ネン</t>
    </rPh>
    <phoneticPr fontId="20"/>
  </si>
  <si>
    <t>3年</t>
    <phoneticPr fontId="20"/>
  </si>
  <si>
    <t>3年</t>
    <phoneticPr fontId="20"/>
  </si>
  <si>
    <t>(2022年)</t>
    <rPh sb="5" eb="6">
      <t>ネン</t>
    </rPh>
    <phoneticPr fontId="30"/>
  </si>
  <si>
    <t>(2021年)</t>
    <phoneticPr fontId="20"/>
  </si>
  <si>
    <t>4年</t>
  </si>
  <si>
    <t>4年</t>
    <rPh sb="1" eb="2">
      <t>ネン</t>
    </rPh>
    <phoneticPr fontId="20"/>
  </si>
  <si>
    <t>（2022年）</t>
    <rPh sb="5" eb="6">
      <t>ネン</t>
    </rPh>
    <phoneticPr fontId="20"/>
  </si>
  <si>
    <t>-</t>
    <phoneticPr fontId="20"/>
  </si>
  <si>
    <t>-</t>
    <phoneticPr fontId="20"/>
  </si>
  <si>
    <t>-</t>
    <phoneticPr fontId="20"/>
  </si>
  <si>
    <t>(2022年)</t>
  </si>
  <si>
    <t>(2022年)</t>
    <rPh sb="5" eb="6">
      <t>ネン</t>
    </rPh>
    <phoneticPr fontId="20"/>
  </si>
  <si>
    <t>（2023年）</t>
    <rPh sb="5" eb="6">
      <t>ネン</t>
    </rPh>
    <phoneticPr fontId="20"/>
  </si>
  <si>
    <t>(2023年)</t>
    <rPh sb="5" eb="6">
      <t>ネン</t>
    </rPh>
    <phoneticPr fontId="20"/>
  </si>
  <si>
    <t>-</t>
    <phoneticPr fontId="20"/>
  </si>
  <si>
    <t>4年</t>
    <rPh sb="1" eb="2">
      <t>ネン</t>
    </rPh>
    <phoneticPr fontId="20"/>
  </si>
  <si>
    <t>(2022年)</t>
    <rPh sb="5" eb="6">
      <t>ネン</t>
    </rPh>
    <phoneticPr fontId="20"/>
  </si>
  <si>
    <t>5年</t>
    <phoneticPr fontId="20"/>
  </si>
  <si>
    <t>5年</t>
    <rPh sb="1" eb="2">
      <t>ネン</t>
    </rPh>
    <phoneticPr fontId="30"/>
  </si>
  <si>
    <t>(2023年)</t>
    <rPh sb="5" eb="6">
      <t>ネン</t>
    </rPh>
    <phoneticPr fontId="30"/>
  </si>
  <si>
    <t>(2023年)</t>
    <phoneticPr fontId="20"/>
  </si>
  <si>
    <t>(2023年)</t>
    <phoneticPr fontId="20"/>
  </si>
  <si>
    <t>繁殖馬</t>
    <rPh sb="0" eb="2">
      <t>ハンショク</t>
    </rPh>
    <rPh sb="2" eb="3">
      <t>ウマ</t>
    </rPh>
    <phoneticPr fontId="30"/>
  </si>
  <si>
    <t>令和5年
（2023年）</t>
    <rPh sb="0" eb="2">
      <t>レイワ</t>
    </rPh>
    <rPh sb="3" eb="4">
      <t>ネン</t>
    </rPh>
    <rPh sb="10" eb="11">
      <t>ネン</t>
    </rPh>
    <phoneticPr fontId="20"/>
  </si>
  <si>
    <t>令和6年
（2024年）</t>
    <rPh sb="0" eb="2">
      <t>レイワ</t>
    </rPh>
    <rPh sb="3" eb="4">
      <t>ネン</t>
    </rPh>
    <rPh sb="10" eb="11">
      <t>ネン</t>
    </rPh>
    <phoneticPr fontId="20"/>
  </si>
  <si>
    <t>（2024年）</t>
    <rPh sb="5" eb="6">
      <t>ネン</t>
    </rPh>
    <phoneticPr fontId="20"/>
  </si>
  <si>
    <t>(2024年)</t>
    <rPh sb="5" eb="6">
      <t>ネン</t>
    </rPh>
    <phoneticPr fontId="20"/>
  </si>
  <si>
    <t>-</t>
    <phoneticPr fontId="20"/>
  </si>
  <si>
    <t>熊本</t>
    <phoneticPr fontId="20"/>
  </si>
  <si>
    <t>6年</t>
    <phoneticPr fontId="20"/>
  </si>
  <si>
    <t>6年</t>
    <rPh sb="1" eb="2">
      <t>ネン</t>
    </rPh>
    <phoneticPr fontId="30"/>
  </si>
  <si>
    <t>(2024年)</t>
    <rPh sb="5" eb="6">
      <t>ネン</t>
    </rPh>
    <phoneticPr fontId="30"/>
  </si>
  <si>
    <t>(2024年)</t>
    <phoneticPr fontId="20"/>
  </si>
  <si>
    <t>※平成24年(2012年)以降の調査時点は、各年度の2月1日。令和6年(2024年)の調査時点は、令和7年(2025年)2月1日。</t>
    <rPh sb="1" eb="3">
      <t>ヘイセイ</t>
    </rPh>
    <rPh sb="5" eb="6">
      <t>ネン</t>
    </rPh>
    <rPh sb="11" eb="12">
      <t>ネン</t>
    </rPh>
    <rPh sb="13" eb="15">
      <t>イコウ</t>
    </rPh>
    <rPh sb="16" eb="18">
      <t>チョウサ</t>
    </rPh>
    <rPh sb="18" eb="20">
      <t>ジテン</t>
    </rPh>
    <rPh sb="22" eb="25">
      <t>カクネンド</t>
    </rPh>
    <rPh sb="27" eb="28">
      <t>ガツ</t>
    </rPh>
    <rPh sb="29" eb="30">
      <t>ニチ</t>
    </rPh>
    <rPh sb="31" eb="33">
      <t>レイワ</t>
    </rPh>
    <rPh sb="34" eb="35">
      <t>ネン</t>
    </rPh>
    <rPh sb="35" eb="36">
      <t>ヘイネン</t>
    </rPh>
    <rPh sb="40" eb="41">
      <t>ネン</t>
    </rPh>
    <rPh sb="43" eb="45">
      <t>チョウサ</t>
    </rPh>
    <rPh sb="45" eb="47">
      <t>ジテン</t>
    </rPh>
    <rPh sb="49" eb="51">
      <t>レイワ</t>
    </rPh>
    <rPh sb="52" eb="53">
      <t>ネン</t>
    </rPh>
    <rPh sb="53" eb="54">
      <t>ヘイネン</t>
    </rPh>
    <rPh sb="58" eb="59">
      <t>ネン</t>
    </rPh>
    <rPh sb="61" eb="62">
      <t>ガツ</t>
    </rPh>
    <rPh sb="63" eb="64">
      <t>ニチ</t>
    </rPh>
    <phoneticPr fontId="30"/>
  </si>
  <si>
    <t>-</t>
    <phoneticPr fontId="30"/>
  </si>
  <si>
    <t>２　家畜・家きん頭羽群数、戸数の推移（昭和40年（1965年）～令和6年（2024年））</t>
    <rPh sb="2" eb="4">
      <t>カチク</t>
    </rPh>
    <rPh sb="5" eb="6">
      <t>カ</t>
    </rPh>
    <rPh sb="8" eb="9">
      <t>トウ</t>
    </rPh>
    <rPh sb="9" eb="10">
      <t>ワ</t>
    </rPh>
    <rPh sb="10" eb="11">
      <t>グン</t>
    </rPh>
    <rPh sb="11" eb="12">
      <t>スウ</t>
    </rPh>
    <rPh sb="13" eb="15">
      <t>コスウ</t>
    </rPh>
    <rPh sb="16" eb="18">
      <t>スイイ</t>
    </rPh>
    <rPh sb="19" eb="21">
      <t>ショウワ</t>
    </rPh>
    <rPh sb="23" eb="24">
      <t>ネン</t>
    </rPh>
    <rPh sb="29" eb="30">
      <t>ネン</t>
    </rPh>
    <rPh sb="32" eb="34">
      <t>レイワ</t>
    </rPh>
    <rPh sb="35" eb="36">
      <t>ネン</t>
    </rPh>
    <rPh sb="36" eb="37">
      <t>ヘイネン</t>
    </rPh>
    <rPh sb="41" eb="42">
      <t>ネン</t>
    </rPh>
    <phoneticPr fontId="20"/>
  </si>
  <si>
    <t>-</t>
    <phoneticPr fontId="20"/>
  </si>
  <si>
    <t>ブロイラーの飼養戸数は前年に比べ17.1%減少、飼養羽数は2.8％減少。</t>
    <rPh sb="6" eb="8">
      <t>シヨウ</t>
    </rPh>
    <rPh sb="8" eb="10">
      <t>コスウ</t>
    </rPh>
    <rPh sb="11" eb="13">
      <t>ゼンネン</t>
    </rPh>
    <rPh sb="14" eb="15">
      <t>クラ</t>
    </rPh>
    <rPh sb="21" eb="23">
      <t>ゲンショウ</t>
    </rPh>
    <rPh sb="24" eb="28">
      <t>シヨウハスウ</t>
    </rPh>
    <rPh sb="33" eb="35">
      <t>ゲンショウ</t>
    </rPh>
    <phoneticPr fontId="20"/>
  </si>
  <si>
    <t>蜜蜂の飼養戸数は前年に比べ2.3％増加、飼養群数は1.6％増加。</t>
    <rPh sb="3" eb="5">
      <t>シヨウ</t>
    </rPh>
    <rPh sb="5" eb="7">
      <t>コスウ</t>
    </rPh>
    <rPh sb="8" eb="10">
      <t>ゼンネン</t>
    </rPh>
    <rPh sb="11" eb="12">
      <t>クラ</t>
    </rPh>
    <rPh sb="17" eb="19">
      <t>ゾウカ</t>
    </rPh>
    <rPh sb="20" eb="22">
      <t>シヨウ</t>
    </rPh>
    <rPh sb="22" eb="23">
      <t>グン</t>
    </rPh>
    <rPh sb="23" eb="24">
      <t>スウ</t>
    </rPh>
    <rPh sb="29" eb="31">
      <t>ゾウカ</t>
    </rPh>
    <phoneticPr fontId="20"/>
  </si>
  <si>
    <t>採卵鶏の飼養戸数は前年に比べ13.9％減少、飼養羽数は12.4％減少。</t>
    <phoneticPr fontId="20"/>
  </si>
  <si>
    <t>１２か月以上のめす豚</t>
    <rPh sb="3" eb="4">
      <t>ゲツ</t>
    </rPh>
    <rPh sb="4" eb="6">
      <t>イジョウ</t>
    </rPh>
    <rPh sb="9" eb="10">
      <t>ブタ</t>
    </rPh>
    <phoneticPr fontId="20"/>
  </si>
  <si>
    <t>-</t>
    <phoneticPr fontId="20"/>
  </si>
  <si>
    <t>②＋⑥</t>
  </si>
  <si>
    <t>③＋⑦</t>
  </si>
  <si>
    <t>④+⑧+⑨+⑩</t>
  </si>
  <si>
    <t>１２か月以上のおす豚</t>
    <rPh sb="3" eb="4">
      <t>ゲツ</t>
    </rPh>
    <rPh sb="4" eb="6">
      <t>イジョウ</t>
    </rPh>
    <rPh sb="9" eb="10">
      <t>ブタ</t>
    </rPh>
    <phoneticPr fontId="20"/>
  </si>
  <si>
    <t>頭</t>
    <rPh sb="0" eb="1">
      <t>トウ</t>
    </rPh>
    <phoneticPr fontId="20"/>
  </si>
  <si>
    <t>その他</t>
    <rPh sb="2" eb="3">
      <t>タ</t>
    </rPh>
    <phoneticPr fontId="20"/>
  </si>
  <si>
    <t>②</t>
    <phoneticPr fontId="20"/>
  </si>
  <si>
    <t>１２か月以上のめす豚</t>
    <rPh sb="3" eb="4">
      <t>ゲツ</t>
    </rPh>
    <rPh sb="4" eb="6">
      <t>イジョウ</t>
    </rPh>
    <rPh sb="9" eb="10">
      <t>ブタ</t>
    </rPh>
    <phoneticPr fontId="20"/>
  </si>
  <si>
    <t>③</t>
    <phoneticPr fontId="20"/>
  </si>
  <si>
    <t>１２か月以上のおす豚</t>
    <rPh sb="3" eb="4">
      <t>ゲツ</t>
    </rPh>
    <rPh sb="4" eb="6">
      <t>イジョウ</t>
    </rPh>
    <rPh sb="9" eb="10">
      <t>ブタ</t>
    </rPh>
    <phoneticPr fontId="20"/>
  </si>
  <si>
    <t>頭</t>
    <rPh sb="0" eb="1">
      <t>トウ</t>
    </rPh>
    <phoneticPr fontId="20"/>
  </si>
  <si>
    <t>④</t>
    <phoneticPr fontId="20"/>
  </si>
  <si>
    <t>３か月以上
１２か月未満の育成豚</t>
    <rPh sb="2" eb="3">
      <t>ゲツ</t>
    </rPh>
    <rPh sb="3" eb="5">
      <t>イジョウ</t>
    </rPh>
    <rPh sb="9" eb="10">
      <t>ゲツ</t>
    </rPh>
    <rPh sb="10" eb="12">
      <t>ミマン</t>
    </rPh>
    <rPh sb="13" eb="15">
      <t>イクセイ</t>
    </rPh>
    <rPh sb="15" eb="16">
      <t>ブタ</t>
    </rPh>
    <phoneticPr fontId="20"/>
  </si>
  <si>
    <t>⑥</t>
    <phoneticPr fontId="20"/>
  </si>
  <si>
    <t>⑦</t>
    <phoneticPr fontId="20"/>
  </si>
  <si>
    <t>⑧</t>
    <phoneticPr fontId="20"/>
  </si>
  <si>
    <t>３か月以上１２か月未満の育成豚</t>
    <rPh sb="2" eb="3">
      <t>ゲツ</t>
    </rPh>
    <rPh sb="3" eb="5">
      <t>イジョウ</t>
    </rPh>
    <rPh sb="8" eb="9">
      <t>ゲツ</t>
    </rPh>
    <rPh sb="9" eb="11">
      <t>ミマン</t>
    </rPh>
    <rPh sb="12" eb="14">
      <t>イクセイ</t>
    </rPh>
    <rPh sb="14" eb="15">
      <t>ブタ</t>
    </rPh>
    <phoneticPr fontId="20"/>
  </si>
  <si>
    <t>12か月
以上の
めす豚</t>
    <rPh sb="3" eb="5">
      <t>イジョウ</t>
    </rPh>
    <rPh sb="9" eb="10">
      <t>ブタ</t>
    </rPh>
    <phoneticPr fontId="20"/>
  </si>
  <si>
    <t>※令和６年（2024年）調査から定期報告の数値を活用しているため、新たな月齢区分となっている。</t>
    <rPh sb="1" eb="3">
      <t>レイワ</t>
    </rPh>
    <rPh sb="4" eb="5">
      <t>ネン</t>
    </rPh>
    <rPh sb="10" eb="11">
      <t>ネン</t>
    </rPh>
    <rPh sb="12" eb="14">
      <t>チョウサ</t>
    </rPh>
    <rPh sb="16" eb="20">
      <t>テイキホウコク</t>
    </rPh>
    <rPh sb="21" eb="23">
      <t>スウチ</t>
    </rPh>
    <rPh sb="24" eb="26">
      <t>カツヨウ</t>
    </rPh>
    <rPh sb="33" eb="34">
      <t>アラ</t>
    </rPh>
    <rPh sb="36" eb="38">
      <t>ゲツレイ</t>
    </rPh>
    <rPh sb="38" eb="40">
      <t>クブン</t>
    </rPh>
    <phoneticPr fontId="30"/>
  </si>
  <si>
    <t>※令和６年（2024年）の調査から定期報告の数値を活用しているため、新たな月齢区分となっている。</t>
    <rPh sb="1" eb="3">
      <t>レイワ</t>
    </rPh>
    <rPh sb="4" eb="5">
      <t>ネン</t>
    </rPh>
    <rPh sb="10" eb="11">
      <t>ネン</t>
    </rPh>
    <rPh sb="13" eb="15">
      <t>チョウサ</t>
    </rPh>
    <rPh sb="17" eb="21">
      <t>テイキホウコク</t>
    </rPh>
    <rPh sb="22" eb="24">
      <t>スウチ</t>
    </rPh>
    <rPh sb="25" eb="27">
      <t>カツヨウ</t>
    </rPh>
    <rPh sb="34" eb="35">
      <t>アラ</t>
    </rPh>
    <rPh sb="37" eb="39">
      <t>ゲツレイ</t>
    </rPh>
    <rPh sb="39" eb="41">
      <t>クブン</t>
    </rPh>
    <phoneticPr fontId="30"/>
  </si>
  <si>
    <t>乳用牛の飼養戸数は前年に比べ6.8％減少、飼養頭数は4.5％減少。</t>
    <rPh sb="0" eb="3">
      <t>ニュウヨウギュウ</t>
    </rPh>
    <rPh sb="4" eb="6">
      <t>シヨウ</t>
    </rPh>
    <rPh sb="6" eb="8">
      <t>コスウ</t>
    </rPh>
    <rPh sb="9" eb="11">
      <t>ゼンネン</t>
    </rPh>
    <rPh sb="12" eb="13">
      <t>クラ</t>
    </rPh>
    <rPh sb="18" eb="20">
      <t>ゲンショウ</t>
    </rPh>
    <rPh sb="21" eb="23">
      <t>シヨウ</t>
    </rPh>
    <rPh sb="23" eb="25">
      <t>トウスウ</t>
    </rPh>
    <rPh sb="30" eb="32">
      <t>ゲンショウ</t>
    </rPh>
    <phoneticPr fontId="20"/>
  </si>
  <si>
    <t>肉用牛の飼養戸数は前年に比べ5.6％減少、飼養頭数は0.8％増加。</t>
    <rPh sb="0" eb="3">
      <t>ニクヨウギュウ</t>
    </rPh>
    <rPh sb="4" eb="6">
      <t>シヨウ</t>
    </rPh>
    <rPh sb="6" eb="8">
      <t>コスウ</t>
    </rPh>
    <rPh sb="9" eb="11">
      <t>ゼンネン</t>
    </rPh>
    <rPh sb="12" eb="13">
      <t>クラ</t>
    </rPh>
    <rPh sb="18" eb="20">
      <t>ゲンショウ</t>
    </rPh>
    <rPh sb="21" eb="23">
      <t>シヨウ</t>
    </rPh>
    <rPh sb="23" eb="25">
      <t>トウスウ</t>
    </rPh>
    <rPh sb="30" eb="32">
      <t>ゾウカ</t>
    </rPh>
    <phoneticPr fontId="20"/>
  </si>
  <si>
    <t>肉用牛の18か月以上子取り用めす牛の飼養頭数は前年に比べ2.1％減少。</t>
    <rPh sb="0" eb="3">
      <t>ニクヨウギュウ</t>
    </rPh>
    <rPh sb="7" eb="10">
      <t>ゲツイジョウ</t>
    </rPh>
    <rPh sb="10" eb="12">
      <t>コト</t>
    </rPh>
    <rPh sb="13" eb="14">
      <t>ヨウ</t>
    </rPh>
    <rPh sb="16" eb="17">
      <t>ウシ</t>
    </rPh>
    <rPh sb="18" eb="20">
      <t>シヨウ</t>
    </rPh>
    <rPh sb="20" eb="22">
      <t>トウスウ</t>
    </rPh>
    <rPh sb="23" eb="25">
      <t>ゼンネン</t>
    </rPh>
    <rPh sb="26" eb="27">
      <t>クラ</t>
    </rPh>
    <rPh sb="32" eb="34">
      <t>ゲンショウ</t>
    </rPh>
    <phoneticPr fontId="20"/>
  </si>
  <si>
    <t>馬の飼養戸数は前年に比べ7.2％増加、飼養頭数は15.7％減少。</t>
    <rPh sb="0" eb="1">
      <t>ウマ</t>
    </rPh>
    <rPh sb="2" eb="4">
      <t>シヨウ</t>
    </rPh>
    <rPh sb="4" eb="6">
      <t>コスウ</t>
    </rPh>
    <rPh sb="7" eb="9">
      <t>ゼンネン</t>
    </rPh>
    <rPh sb="10" eb="11">
      <t>クラ</t>
    </rPh>
    <rPh sb="16" eb="18">
      <t>ゾウカ</t>
    </rPh>
    <rPh sb="19" eb="21">
      <t>シヨウ</t>
    </rPh>
    <rPh sb="21" eb="23">
      <t>トウスウ</t>
    </rPh>
    <rPh sb="29" eb="31">
      <t>ゲンショウ</t>
    </rPh>
    <phoneticPr fontId="20"/>
  </si>
  <si>
    <r>
      <t>1</t>
    </r>
    <r>
      <rPr>
        <sz val="11"/>
        <rFont val="ＭＳ Ｐゴシック"/>
        <family val="3"/>
        <charset val="128"/>
      </rPr>
      <t>4年</t>
    </r>
    <phoneticPr fontId="20"/>
  </si>
  <si>
    <r>
      <t>1</t>
    </r>
    <r>
      <rPr>
        <sz val="11"/>
        <rFont val="ＭＳ Ｐゴシック"/>
        <family val="3"/>
        <charset val="128"/>
      </rPr>
      <t>5年</t>
    </r>
    <phoneticPr fontId="20"/>
  </si>
  <si>
    <r>
      <t>1</t>
    </r>
    <r>
      <rPr>
        <sz val="11"/>
        <rFont val="ＭＳ Ｐゴシック"/>
        <family val="3"/>
        <charset val="128"/>
      </rPr>
      <t>5年</t>
    </r>
    <rPh sb="2" eb="3">
      <t>ネン</t>
    </rPh>
    <phoneticPr fontId="20"/>
  </si>
  <si>
    <r>
      <t>1</t>
    </r>
    <r>
      <rPr>
        <sz val="11"/>
        <rFont val="ＭＳ Ｐゴシック"/>
        <family val="3"/>
        <charset val="128"/>
      </rPr>
      <t>8年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</si>
  <si>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0年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</si>
  <si>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1年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</si>
  <si>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3年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</si>
  <si>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5年</t>
    </r>
    <rPh sb="2" eb="3">
      <t>ネン</t>
    </rPh>
    <phoneticPr fontId="20"/>
  </si>
  <si>
    <t>豚の飼養戸数は前年に比べ5.8％減少、飼養頭数は5.0％減増加</t>
    <rPh sb="0" eb="1">
      <t>ブタ</t>
    </rPh>
    <rPh sb="2" eb="4">
      <t>シヨウ</t>
    </rPh>
    <rPh sb="4" eb="6">
      <t>コスウ</t>
    </rPh>
    <rPh sb="7" eb="9">
      <t>ゼンネン</t>
    </rPh>
    <rPh sb="10" eb="11">
      <t>クラ</t>
    </rPh>
    <rPh sb="16" eb="18">
      <t>ゲンショウ</t>
    </rPh>
    <rPh sb="19" eb="21">
      <t>シヨウ</t>
    </rPh>
    <rPh sb="21" eb="23">
      <t>トウスウ</t>
    </rPh>
    <rPh sb="28" eb="29">
      <t>ゲン</t>
    </rPh>
    <rPh sb="29" eb="31">
      <t>ゾウカ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</si>
</sst>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¥&quot;#,##0;[Red]&quot;¥&quot;\-#,##0"/>
    <numFmt numFmtId="176" formatCode="0.0%"/>
    <numFmt numFmtId="177" formatCode="0.0_ "/>
    <numFmt numFmtId="178" formatCode="#,##0_);[Red]\(#,##0\)"/>
    <numFmt numFmtId="179" formatCode="#,##0.0;[Red]\-#,##0.0"/>
    <numFmt numFmtId="180" formatCode="#,##0.0;\-#,##0.0"/>
    <numFmt numFmtId="181" formatCode="#,##0.0_ ;[Red]\-#,##0.0\ "/>
    <numFmt numFmtId="182" formatCode="0_);[Red]\(0\)"/>
    <numFmt numFmtId="183" formatCode="0.0_);[Red]\(0.0\)"/>
    <numFmt numFmtId="184" formatCode="[Black]General"/>
    <numFmt numFmtId="185" formatCode="0.00_);[Red]\(0.00\)"/>
    <numFmt numFmtId="186" formatCode="0_ "/>
  </numFmts>
  <fonts count="4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indexed="8"/>
      <name val="ＭＳ Ｐゴシック"/>
      <family val="2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</fills>
  <borders count="2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</borders>
  <cellStyleXfs count="52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0" fontId="17" fillId="7" borderId="4" applyNumberFormat="0" applyAlignment="0" applyProtection="0">
      <alignment vertical="center"/>
    </xf>
    <xf numFmtId="0" fontId="1" fillId="0" borderId="0"/>
    <xf numFmtId="37" fontId="28" fillId="0" borderId="10"/>
    <xf numFmtId="37" fontId="28" fillId="0" borderId="0"/>
    <xf numFmtId="0" fontId="18" fillId="0" borderId="0"/>
    <xf numFmtId="0" fontId="19" fillId="4" borderId="0" applyNumberFormat="0" applyBorder="0" applyAlignment="0" applyProtection="0">
      <alignment vertical="center"/>
    </xf>
    <xf numFmtId="38" fontId="1" fillId="0" borderId="0" applyFont="0" applyFill="0" applyBorder="0" applyAlignment="0" applyProtection="0"/>
    <xf numFmtId="0" fontId="37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</cellStyleXfs>
  <cellXfs count="2270">
    <xf numFmtId="0" fontId="0" fillId="0" borderId="0" xfId="0"/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38" fontId="1" fillId="0" borderId="0" xfId="33" applyAlignment="1">
      <alignment vertical="center"/>
    </xf>
    <xf numFmtId="0" fontId="22" fillId="0" borderId="0" xfId="0" applyFont="1" applyAlignment="1">
      <alignment vertical="center"/>
    </xf>
    <xf numFmtId="0" fontId="0" fillId="0" borderId="0" xfId="0" quotePrefix="1" applyAlignment="1">
      <alignment vertical="center"/>
    </xf>
    <xf numFmtId="38" fontId="1" fillId="0" borderId="11" xfId="33" applyBorder="1" applyAlignment="1">
      <alignment horizontal="center" vertical="center"/>
    </xf>
    <xf numFmtId="38" fontId="1" fillId="0" borderId="12" xfId="33" applyBorder="1" applyAlignment="1">
      <alignment horizontal="center" vertical="center"/>
    </xf>
    <xf numFmtId="38" fontId="1" fillId="0" borderId="13" xfId="33" applyFont="1" applyBorder="1" applyAlignment="1">
      <alignment horizontal="center" vertical="center"/>
    </xf>
    <xf numFmtId="38" fontId="1" fillId="0" borderId="14" xfId="33" applyBorder="1" applyAlignment="1">
      <alignment horizontal="center" vertical="center"/>
    </xf>
    <xf numFmtId="38" fontId="1" fillId="0" borderId="15" xfId="33" applyBorder="1" applyAlignment="1">
      <alignment horizontal="center" vertical="center"/>
    </xf>
    <xf numFmtId="38" fontId="1" fillId="0" borderId="18" xfId="33" applyFont="1" applyBorder="1" applyAlignment="1">
      <alignment horizontal="center" vertical="center" textRotation="255"/>
    </xf>
    <xf numFmtId="38" fontId="1" fillId="0" borderId="19" xfId="33" applyBorder="1" applyAlignment="1">
      <alignment vertical="center"/>
    </xf>
    <xf numFmtId="38" fontId="1" fillId="0" borderId="16" xfId="33" applyBorder="1" applyAlignment="1">
      <alignment vertical="center"/>
    </xf>
    <xf numFmtId="38" fontId="1" fillId="0" borderId="16" xfId="33" applyFont="1" applyBorder="1" applyAlignment="1">
      <alignment vertical="center"/>
    </xf>
    <xf numFmtId="38" fontId="1" fillId="0" borderId="20" xfId="33" applyBorder="1" applyAlignment="1">
      <alignment vertical="center"/>
    </xf>
    <xf numFmtId="38" fontId="1" fillId="0" borderId="21" xfId="33" applyBorder="1" applyAlignment="1">
      <alignment horizontal="center" vertical="center" textRotation="255"/>
    </xf>
    <xf numFmtId="38" fontId="1" fillId="0" borderId="21" xfId="33" applyBorder="1" applyAlignment="1">
      <alignment horizontal="center" vertical="center"/>
    </xf>
    <xf numFmtId="38" fontId="23" fillId="0" borderId="15" xfId="33" applyFont="1" applyBorder="1" applyAlignment="1">
      <alignment vertical="center"/>
    </xf>
    <xf numFmtId="38" fontId="23" fillId="0" borderId="22" xfId="33" applyFont="1" applyBorder="1" applyAlignment="1">
      <alignment vertical="center"/>
    </xf>
    <xf numFmtId="38" fontId="1" fillId="0" borderId="23" xfId="33" applyBorder="1" applyAlignment="1">
      <alignment horizontal="center" vertical="center" textRotation="255"/>
    </xf>
    <xf numFmtId="38" fontId="1" fillId="0" borderId="23" xfId="33" applyFont="1" applyBorder="1" applyAlignment="1">
      <alignment horizontal="center" vertical="center" textRotation="255"/>
    </xf>
    <xf numFmtId="38" fontId="1" fillId="0" borderId="21" xfId="33" applyFont="1" applyBorder="1" applyAlignment="1">
      <alignment horizontal="center" vertical="center" textRotation="255"/>
    </xf>
    <xf numFmtId="38" fontId="1" fillId="0" borderId="24" xfId="33" applyFont="1" applyBorder="1" applyAlignment="1">
      <alignment horizontal="center" vertical="center" textRotation="255"/>
    </xf>
    <xf numFmtId="38" fontId="1" fillId="0" borderId="24" xfId="33" applyBorder="1" applyAlignment="1">
      <alignment horizontal="center" vertical="center" textRotation="255"/>
    </xf>
    <xf numFmtId="38" fontId="1" fillId="0" borderId="24" xfId="33" applyBorder="1" applyAlignment="1">
      <alignment horizontal="center" vertical="center"/>
    </xf>
    <xf numFmtId="38" fontId="1" fillId="0" borderId="0" xfId="33" applyFont="1" applyBorder="1" applyAlignment="1">
      <alignment horizontal="center" vertical="center"/>
    </xf>
    <xf numFmtId="38" fontId="1" fillId="0" borderId="25" xfId="33" applyBorder="1" applyAlignment="1">
      <alignment horizontal="center" vertical="center" textRotation="255"/>
    </xf>
    <xf numFmtId="38" fontId="1" fillId="0" borderId="26" xfId="33" applyFont="1" applyBorder="1" applyAlignment="1">
      <alignment horizontal="center" vertical="center" textRotation="255"/>
    </xf>
    <xf numFmtId="38" fontId="1" fillId="0" borderId="24" xfId="33" applyFont="1" applyBorder="1" applyAlignment="1">
      <alignment horizontal="center" vertical="center"/>
    </xf>
    <xf numFmtId="38" fontId="1" fillId="0" borderId="25" xfId="33" applyFont="1" applyBorder="1" applyAlignment="1">
      <alignment horizontal="center" vertical="center"/>
    </xf>
    <xf numFmtId="38" fontId="23" fillId="0" borderId="25" xfId="33" applyFont="1" applyBorder="1" applyAlignment="1">
      <alignment horizontal="center" vertical="center" textRotation="255" wrapText="1"/>
    </xf>
    <xf numFmtId="0" fontId="0" fillId="0" borderId="18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7" xfId="0" applyBorder="1" applyAlignment="1">
      <alignment vertical="center"/>
    </xf>
    <xf numFmtId="38" fontId="1" fillId="0" borderId="22" xfId="33" applyBorder="1" applyAlignment="1">
      <alignment horizontal="right" vertical="center"/>
    </xf>
    <xf numFmtId="38" fontId="1" fillId="0" borderId="21" xfId="33" applyBorder="1" applyAlignment="1">
      <alignment horizontal="right" vertical="center"/>
    </xf>
    <xf numFmtId="38" fontId="1" fillId="0" borderId="28" xfId="33" applyBorder="1" applyAlignment="1">
      <alignment horizontal="right" vertical="center"/>
    </xf>
    <xf numFmtId="38" fontId="1" fillId="0" borderId="27" xfId="33" applyBorder="1" applyAlignment="1">
      <alignment horizontal="right" vertical="center"/>
    </xf>
    <xf numFmtId="38" fontId="1" fillId="0" borderId="21" xfId="33" applyFont="1" applyBorder="1" applyAlignment="1">
      <alignment horizontal="right"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horizontal="right" vertical="center"/>
    </xf>
    <xf numFmtId="38" fontId="1" fillId="0" borderId="31" xfId="33" applyBorder="1" applyAlignment="1">
      <alignment vertical="center"/>
    </xf>
    <xf numFmtId="38" fontId="1" fillId="0" borderId="25" xfId="33" applyBorder="1" applyAlignment="1">
      <alignment vertical="center"/>
    </xf>
    <xf numFmtId="38" fontId="1" fillId="0" borderId="32" xfId="33" applyBorder="1" applyAlignment="1">
      <alignment vertical="center"/>
    </xf>
    <xf numFmtId="38" fontId="1" fillId="0" borderId="30" xfId="33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9" xfId="0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38" fontId="1" fillId="0" borderId="36" xfId="33" applyBorder="1" applyAlignment="1">
      <alignment vertical="center"/>
    </xf>
    <xf numFmtId="38" fontId="1" fillId="0" borderId="37" xfId="33" applyBorder="1" applyAlignment="1">
      <alignment vertical="center"/>
    </xf>
    <xf numFmtId="38" fontId="1" fillId="0" borderId="35" xfId="33" applyBorder="1" applyAlignment="1">
      <alignment vertical="center"/>
    </xf>
    <xf numFmtId="38" fontId="1" fillId="0" borderId="37" xfId="33" applyFont="1" applyBorder="1" applyAlignment="1">
      <alignment vertical="center"/>
    </xf>
    <xf numFmtId="38" fontId="1" fillId="0" borderId="36" xfId="33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1" fillId="0" borderId="34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19" xfId="0" applyFont="1" applyBorder="1" applyAlignment="1">
      <alignment horizontal="right" vertical="center"/>
    </xf>
    <xf numFmtId="0" fontId="1" fillId="0" borderId="35" xfId="0" applyFont="1" applyBorder="1" applyAlignment="1">
      <alignment horizontal="right" vertical="center"/>
    </xf>
    <xf numFmtId="38" fontId="1" fillId="0" borderId="35" xfId="33" applyFont="1" applyBorder="1" applyAlignment="1">
      <alignment vertical="center"/>
    </xf>
    <xf numFmtId="38" fontId="1" fillId="0" borderId="17" xfId="33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5" xfId="0" applyFont="1" applyBorder="1" applyAlignment="1">
      <alignment horizontal="right" vertical="center"/>
    </xf>
    <xf numFmtId="0" fontId="1" fillId="0" borderId="27" xfId="0" applyFont="1" applyBorder="1" applyAlignment="1">
      <alignment horizontal="right" vertical="center"/>
    </xf>
    <xf numFmtId="38" fontId="1" fillId="0" borderId="22" xfId="33" applyFont="1" applyBorder="1" applyAlignment="1">
      <alignment vertical="center"/>
    </xf>
    <xf numFmtId="38" fontId="1" fillId="0" borderId="21" xfId="33" applyFont="1" applyBorder="1" applyAlignment="1">
      <alignment vertical="center"/>
    </xf>
    <xf numFmtId="38" fontId="1" fillId="0" borderId="28" xfId="33" applyFont="1" applyBorder="1" applyAlignment="1">
      <alignment vertical="center"/>
    </xf>
    <xf numFmtId="38" fontId="1" fillId="0" borderId="27" xfId="33" applyFont="1" applyBorder="1" applyAlignment="1">
      <alignment vertical="center"/>
    </xf>
    <xf numFmtId="38" fontId="1" fillId="0" borderId="14" xfId="33" applyFont="1" applyBorder="1" applyAlignment="1">
      <alignment vertical="center"/>
    </xf>
    <xf numFmtId="38" fontId="26" fillId="0" borderId="36" xfId="33" applyFont="1" applyBorder="1" applyAlignment="1">
      <alignment vertical="center"/>
    </xf>
    <xf numFmtId="38" fontId="1" fillId="0" borderId="17" xfId="33" applyBorder="1" applyAlignment="1">
      <alignment vertical="center"/>
    </xf>
    <xf numFmtId="38" fontId="1" fillId="0" borderId="14" xfId="33" applyBorder="1" applyAlignment="1">
      <alignment vertical="center"/>
    </xf>
    <xf numFmtId="38" fontId="1" fillId="0" borderId="22" xfId="33" applyBorder="1" applyAlignment="1">
      <alignment vertical="center"/>
    </xf>
    <xf numFmtId="38" fontId="1" fillId="0" borderId="15" xfId="33" applyFont="1" applyBorder="1" applyAlignment="1">
      <alignment vertical="center"/>
    </xf>
    <xf numFmtId="38" fontId="1" fillId="0" borderId="23" xfId="33" applyBorder="1" applyAlignment="1">
      <alignment vertical="center"/>
    </xf>
    <xf numFmtId="38" fontId="1" fillId="0" borderId="0" xfId="33" applyFont="1" applyBorder="1" applyAlignment="1">
      <alignment vertical="center"/>
    </xf>
    <xf numFmtId="0" fontId="24" fillId="0" borderId="34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38" fontId="1" fillId="0" borderId="19" xfId="33" applyFont="1" applyBorder="1" applyAlignment="1">
      <alignment vertical="center"/>
    </xf>
    <xf numFmtId="38" fontId="1" fillId="0" borderId="35" xfId="33" applyFont="1" applyBorder="1" applyAlignment="1">
      <alignment horizontal="center" vertical="center"/>
    </xf>
    <xf numFmtId="38" fontId="1" fillId="0" borderId="36" xfId="33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38" fontId="1" fillId="0" borderId="39" xfId="33" applyBorder="1" applyAlignment="1">
      <alignment horizontal="center" vertical="center"/>
    </xf>
    <xf numFmtId="38" fontId="1" fillId="0" borderId="22" xfId="33" applyFont="1" applyBorder="1" applyAlignment="1">
      <alignment horizontal="center" vertical="center"/>
    </xf>
    <xf numFmtId="38" fontId="1" fillId="0" borderId="21" xfId="33" applyFont="1" applyBorder="1" applyAlignment="1">
      <alignment horizontal="center" vertical="center"/>
    </xf>
    <xf numFmtId="38" fontId="1" fillId="0" borderId="38" xfId="33" applyFont="1" applyBorder="1" applyAlignment="1">
      <alignment horizontal="center" vertical="center" textRotation="255"/>
    </xf>
    <xf numFmtId="38" fontId="1" fillId="0" borderId="0" xfId="33" applyFont="1" applyAlignment="1">
      <alignment horizontal="center" vertical="center"/>
    </xf>
    <xf numFmtId="0" fontId="0" fillId="0" borderId="30" xfId="0" applyBorder="1" applyAlignment="1">
      <alignment horizontal="centerContinuous" vertical="center"/>
    </xf>
    <xf numFmtId="0" fontId="0" fillId="0" borderId="26" xfId="0" applyBorder="1" applyAlignment="1">
      <alignment horizontal="center" vertical="center"/>
    </xf>
    <xf numFmtId="38" fontId="1" fillId="0" borderId="40" xfId="33" applyFont="1" applyBorder="1" applyAlignment="1">
      <alignment horizontal="center" vertical="center" textRotation="255"/>
    </xf>
    <xf numFmtId="38" fontId="1" fillId="0" borderId="23" xfId="33" applyFont="1" applyBorder="1" applyAlignment="1">
      <alignment horizontal="center" vertical="center"/>
    </xf>
    <xf numFmtId="38" fontId="1" fillId="0" borderId="38" xfId="33" applyFont="1" applyBorder="1" applyAlignment="1">
      <alignment horizontal="center" vertical="center"/>
    </xf>
    <xf numFmtId="38" fontId="1" fillId="0" borderId="27" xfId="33" applyFont="1" applyBorder="1" applyAlignment="1">
      <alignment horizontal="right" vertical="center"/>
    </xf>
    <xf numFmtId="38" fontId="1" fillId="0" borderId="28" xfId="33" applyFont="1" applyBorder="1" applyAlignment="1">
      <alignment horizontal="right" vertical="center"/>
    </xf>
    <xf numFmtId="38" fontId="1" fillId="0" borderId="25" xfId="33" applyFont="1" applyBorder="1" applyAlignment="1">
      <alignment vertical="center"/>
    </xf>
    <xf numFmtId="38" fontId="1" fillId="0" borderId="36" xfId="33" applyBorder="1" applyAlignment="1">
      <alignment horizontal="center" vertical="center"/>
    </xf>
    <xf numFmtId="0" fontId="26" fillId="0" borderId="34" xfId="0" applyFont="1" applyBorder="1" applyAlignment="1">
      <alignment vertical="center"/>
    </xf>
    <xf numFmtId="0" fontId="26" fillId="0" borderId="19" xfId="0" applyFont="1" applyBorder="1" applyAlignment="1">
      <alignment vertical="center"/>
    </xf>
    <xf numFmtId="0" fontId="26" fillId="0" borderId="0" xfId="0" applyFont="1" applyAlignment="1">
      <alignment vertical="center"/>
    </xf>
    <xf numFmtId="38" fontId="1" fillId="0" borderId="28" xfId="33" applyFont="1" applyBorder="1" applyAlignment="1">
      <alignment horizontal="center" vertical="center" textRotation="255"/>
    </xf>
    <xf numFmtId="38" fontId="1" fillId="0" borderId="42" xfId="33" applyFont="1" applyBorder="1" applyAlignment="1">
      <alignment horizontal="center" vertical="center" textRotation="255"/>
    </xf>
    <xf numFmtId="38" fontId="23" fillId="0" borderId="32" xfId="33" applyFont="1" applyBorder="1" applyAlignment="1">
      <alignment horizontal="center" vertical="center" textRotation="255" wrapText="1"/>
    </xf>
    <xf numFmtId="38" fontId="1" fillId="0" borderId="43" xfId="33" applyFont="1" applyBorder="1" applyAlignment="1">
      <alignment horizontal="center" vertical="center"/>
    </xf>
    <xf numFmtId="38" fontId="1" fillId="0" borderId="44" xfId="33" applyFont="1" applyBorder="1" applyAlignment="1">
      <alignment horizontal="center" vertical="center"/>
    </xf>
    <xf numFmtId="38" fontId="1" fillId="0" borderId="44" xfId="33" applyFont="1" applyBorder="1" applyAlignment="1">
      <alignment horizontal="distributed" vertical="center"/>
    </xf>
    <xf numFmtId="38" fontId="1" fillId="0" borderId="45" xfId="33" applyFont="1" applyBorder="1" applyAlignment="1">
      <alignment horizontal="center" vertical="center"/>
    </xf>
    <xf numFmtId="38" fontId="1" fillId="0" borderId="46" xfId="33" applyFont="1" applyBorder="1" applyAlignment="1">
      <alignment horizontal="center" vertical="center"/>
    </xf>
    <xf numFmtId="38" fontId="1" fillId="0" borderId="46" xfId="33" applyFont="1" applyBorder="1" applyAlignment="1">
      <alignment horizontal="left" vertical="center"/>
    </xf>
    <xf numFmtId="38" fontId="1" fillId="0" borderId="15" xfId="33" applyFont="1" applyBorder="1" applyAlignment="1">
      <alignment horizontal="center" vertical="center" textRotation="255"/>
    </xf>
    <xf numFmtId="38" fontId="1" fillId="0" borderId="15" xfId="33" applyBorder="1" applyAlignment="1">
      <alignment horizontal="center" vertical="center" textRotation="255"/>
    </xf>
    <xf numFmtId="38" fontId="1" fillId="0" borderId="16" xfId="33" applyFont="1" applyBorder="1" applyAlignment="1">
      <alignment horizontal="center" vertical="center" textRotation="255"/>
    </xf>
    <xf numFmtId="38" fontId="1" fillId="0" borderId="27" xfId="33" applyFont="1" applyBorder="1" applyAlignment="1">
      <alignment horizontal="center" vertical="center" textRotation="255" wrapText="1"/>
    </xf>
    <xf numFmtId="38" fontId="1" fillId="0" borderId="21" xfId="33" applyFont="1" applyBorder="1" applyAlignment="1">
      <alignment horizontal="center" vertical="center" textRotation="255" wrapText="1"/>
    </xf>
    <xf numFmtId="38" fontId="1" fillId="0" borderId="28" xfId="33" applyFont="1" applyBorder="1" applyAlignment="1">
      <alignment horizontal="center" vertical="center" textRotation="255" wrapText="1"/>
    </xf>
    <xf numFmtId="38" fontId="1" fillId="0" borderId="24" xfId="33" applyFont="1" applyBorder="1" applyAlignment="1">
      <alignment horizontal="center" vertical="center" wrapText="1"/>
    </xf>
    <xf numFmtId="38" fontId="1" fillId="0" borderId="47" xfId="33" applyFont="1" applyBorder="1" applyAlignment="1">
      <alignment horizontal="center" vertical="center" textRotation="255"/>
    </xf>
    <xf numFmtId="38" fontId="1" fillId="0" borderId="47" xfId="33" applyFont="1" applyBorder="1" applyAlignment="1">
      <alignment horizontal="center" vertical="center" textRotation="255" wrapText="1"/>
    </xf>
    <xf numFmtId="38" fontId="1" fillId="0" borderId="24" xfId="33" applyFont="1" applyBorder="1" applyAlignment="1">
      <alignment horizontal="center" vertical="center" textRotation="255" wrapText="1"/>
    </xf>
    <xf numFmtId="38" fontId="1" fillId="0" borderId="42" xfId="33" applyFont="1" applyBorder="1" applyAlignment="1">
      <alignment horizontal="center" vertical="center" textRotation="255" wrapText="1"/>
    </xf>
    <xf numFmtId="38" fontId="1" fillId="0" borderId="31" xfId="33" applyFont="1" applyBorder="1" applyAlignment="1">
      <alignment horizontal="center" vertical="center" textRotation="255"/>
    </xf>
    <xf numFmtId="38" fontId="27" fillId="0" borderId="25" xfId="33" applyFont="1" applyBorder="1" applyAlignment="1">
      <alignment horizontal="center" vertical="center" wrapText="1"/>
    </xf>
    <xf numFmtId="38" fontId="1" fillId="0" borderId="32" xfId="33" applyBorder="1" applyAlignment="1">
      <alignment horizontal="center" vertical="center" textRotation="255"/>
    </xf>
    <xf numFmtId="38" fontId="1" fillId="0" borderId="30" xfId="33" applyFont="1" applyBorder="1" applyAlignment="1">
      <alignment horizontal="center" vertical="center" textRotation="255"/>
    </xf>
    <xf numFmtId="38" fontId="23" fillId="0" borderId="30" xfId="33" applyFont="1" applyBorder="1" applyAlignment="1">
      <alignment horizontal="center" vertical="center" textRotation="255" wrapText="1"/>
    </xf>
    <xf numFmtId="38" fontId="1" fillId="0" borderId="22" xfId="33" applyFont="1" applyBorder="1" applyAlignment="1">
      <alignment horizontal="right" vertical="center"/>
    </xf>
    <xf numFmtId="38" fontId="1" fillId="0" borderId="28" xfId="33" quotePrefix="1" applyFont="1" applyBorder="1" applyAlignment="1">
      <alignment horizontal="right" vertical="center"/>
    </xf>
    <xf numFmtId="38" fontId="1" fillId="0" borderId="21" xfId="33" quotePrefix="1" applyFont="1" applyBorder="1" applyAlignment="1">
      <alignment horizontal="right" vertical="center"/>
    </xf>
    <xf numFmtId="0" fontId="0" fillId="0" borderId="26" xfId="0" applyBorder="1" applyAlignment="1">
      <alignment horizontal="centerContinuous" vertical="center"/>
    </xf>
    <xf numFmtId="38" fontId="1" fillId="0" borderId="19" xfId="33" applyFont="1" applyBorder="1" applyAlignment="1">
      <alignment horizontal="center" vertical="center" wrapText="1"/>
    </xf>
    <xf numFmtId="38" fontId="23" fillId="0" borderId="20" xfId="33" applyFont="1" applyBorder="1" applyAlignment="1">
      <alignment horizontal="center" vertical="center" wrapText="1"/>
    </xf>
    <xf numFmtId="38" fontId="1" fillId="0" borderId="14" xfId="33" applyFont="1" applyBorder="1" applyAlignment="1">
      <alignment horizontal="right" vertical="center"/>
    </xf>
    <xf numFmtId="0" fontId="1" fillId="0" borderId="34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0" fillId="0" borderId="36" xfId="0" applyBorder="1" applyAlignment="1">
      <alignment horizontal="center" vertical="center"/>
    </xf>
    <xf numFmtId="0" fontId="1" fillId="0" borderId="29" xfId="0" applyFont="1" applyBorder="1" applyAlignment="1">
      <alignment vertical="center"/>
    </xf>
    <xf numFmtId="38" fontId="1" fillId="0" borderId="30" xfId="33" applyFont="1" applyBorder="1" applyAlignment="1">
      <alignment vertical="center"/>
    </xf>
    <xf numFmtId="38" fontId="1" fillId="0" borderId="31" xfId="33" applyFont="1" applyBorder="1" applyAlignment="1">
      <alignment vertical="center"/>
    </xf>
    <xf numFmtId="38" fontId="1" fillId="0" borderId="26" xfId="33" applyFont="1" applyBorder="1" applyAlignment="1">
      <alignment vertical="center"/>
    </xf>
    <xf numFmtId="38" fontId="1" fillId="0" borderId="32" xfId="33" applyFont="1" applyBorder="1" applyAlignment="1">
      <alignment vertical="center"/>
    </xf>
    <xf numFmtId="0" fontId="27" fillId="0" borderId="0" xfId="0" applyFont="1"/>
    <xf numFmtId="0" fontId="1" fillId="0" borderId="40" xfId="0" applyFont="1" applyBorder="1" applyAlignment="1">
      <alignment vertical="center"/>
    </xf>
    <xf numFmtId="38" fontId="1" fillId="0" borderId="17" xfId="33" applyFont="1" applyFill="1" applyBorder="1" applyAlignment="1">
      <alignment vertical="center"/>
    </xf>
    <xf numFmtId="38" fontId="1" fillId="0" borderId="30" xfId="33" applyFont="1" applyFill="1" applyBorder="1" applyAlignment="1">
      <alignment vertical="center"/>
    </xf>
    <xf numFmtId="38" fontId="1" fillId="0" borderId="25" xfId="33" applyFont="1" applyFill="1" applyBorder="1" applyAlignment="1">
      <alignment vertical="center"/>
    </xf>
    <xf numFmtId="38" fontId="1" fillId="0" borderId="36" xfId="33" applyFont="1" applyFill="1" applyBorder="1" applyAlignment="1">
      <alignment vertical="center"/>
    </xf>
    <xf numFmtId="179" fontId="1" fillId="0" borderId="16" xfId="33" applyNumberFormat="1" applyFont="1" applyFill="1" applyBorder="1" applyAlignment="1">
      <alignment vertical="center"/>
    </xf>
    <xf numFmtId="179" fontId="1" fillId="0" borderId="36" xfId="33" applyNumberFormat="1" applyFont="1" applyFill="1" applyBorder="1" applyAlignment="1">
      <alignment vertical="center"/>
    </xf>
    <xf numFmtId="38" fontId="1" fillId="0" borderId="35" xfId="33" applyFont="1" applyFill="1" applyBorder="1" applyAlignment="1">
      <alignment vertical="center"/>
    </xf>
    <xf numFmtId="179" fontId="1" fillId="0" borderId="19" xfId="33" applyNumberFormat="1" applyFont="1" applyFill="1" applyBorder="1" applyAlignment="1">
      <alignment vertical="center"/>
    </xf>
    <xf numFmtId="38" fontId="1" fillId="0" borderId="16" xfId="33" applyFont="1" applyFill="1" applyBorder="1" applyAlignment="1">
      <alignment vertical="center"/>
    </xf>
    <xf numFmtId="38" fontId="1" fillId="0" borderId="37" xfId="33" applyFont="1" applyFill="1" applyBorder="1" applyAlignment="1">
      <alignment vertical="center"/>
    </xf>
    <xf numFmtId="38" fontId="1" fillId="0" borderId="19" xfId="33" applyFont="1" applyFill="1" applyBorder="1" applyAlignment="1">
      <alignment vertical="center"/>
    </xf>
    <xf numFmtId="38" fontId="1" fillId="0" borderId="22" xfId="33" applyFont="1" applyFill="1" applyBorder="1" applyAlignment="1">
      <alignment vertical="center"/>
    </xf>
    <xf numFmtId="38" fontId="1" fillId="0" borderId="28" xfId="33" applyFont="1" applyFill="1" applyBorder="1" applyAlignment="1">
      <alignment vertical="center"/>
    </xf>
    <xf numFmtId="38" fontId="1" fillId="0" borderId="27" xfId="33" applyFont="1" applyFill="1" applyBorder="1" applyAlignment="1">
      <alignment vertical="center"/>
    </xf>
    <xf numFmtId="38" fontId="1" fillId="0" borderId="21" xfId="33" applyFont="1" applyFill="1" applyBorder="1" applyAlignment="1">
      <alignment vertical="center"/>
    </xf>
    <xf numFmtId="38" fontId="1" fillId="0" borderId="27" xfId="33" applyFont="1" applyBorder="1" applyAlignment="1">
      <alignment horizontal="center" vertical="center"/>
    </xf>
    <xf numFmtId="38" fontId="1" fillId="0" borderId="27" xfId="33" applyFont="1" applyFill="1" applyBorder="1" applyAlignment="1">
      <alignment horizontal="center" vertical="center"/>
    </xf>
    <xf numFmtId="38" fontId="1" fillId="0" borderId="21" xfId="33" applyFont="1" applyFill="1" applyBorder="1" applyAlignment="1">
      <alignment horizontal="center" vertical="center"/>
    </xf>
    <xf numFmtId="38" fontId="1" fillId="0" borderId="35" xfId="33" applyFont="1" applyFill="1" applyBorder="1" applyAlignment="1">
      <alignment horizontal="center" vertical="center"/>
    </xf>
    <xf numFmtId="38" fontId="1" fillId="0" borderId="36" xfId="33" applyFont="1" applyFill="1" applyBorder="1" applyAlignment="1">
      <alignment horizontal="center" vertical="center"/>
    </xf>
    <xf numFmtId="38" fontId="1" fillId="0" borderId="31" xfId="33" applyFont="1" applyFill="1" applyBorder="1" applyAlignment="1">
      <alignment vertical="center"/>
    </xf>
    <xf numFmtId="38" fontId="1" fillId="0" borderId="32" xfId="33" applyFont="1" applyFill="1" applyBorder="1" applyAlignment="1">
      <alignment vertical="center"/>
    </xf>
    <xf numFmtId="38" fontId="21" fillId="0" borderId="0" xfId="33" applyFont="1"/>
    <xf numFmtId="38" fontId="1" fillId="0" borderId="0" xfId="33"/>
    <xf numFmtId="38" fontId="29" fillId="0" borderId="0" xfId="33" applyFont="1"/>
    <xf numFmtId="38" fontId="22" fillId="0" borderId="0" xfId="33" applyFont="1"/>
    <xf numFmtId="38" fontId="1" fillId="0" borderId="0" xfId="33" applyFont="1"/>
    <xf numFmtId="38" fontId="1" fillId="0" borderId="0" xfId="33" applyBorder="1"/>
    <xf numFmtId="38" fontId="1" fillId="0" borderId="0" xfId="33" applyFont="1" applyBorder="1"/>
    <xf numFmtId="179" fontId="1" fillId="0" borderId="0" xfId="33" applyNumberFormat="1" applyBorder="1"/>
    <xf numFmtId="0" fontId="2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horizontal="right" vertical="center"/>
    </xf>
    <xf numFmtId="0" fontId="0" fillId="0" borderId="5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36" xfId="0" applyBorder="1" applyAlignment="1">
      <alignment vertical="center"/>
    </xf>
    <xf numFmtId="49" fontId="0" fillId="0" borderId="36" xfId="0" applyNumberFormat="1" applyBorder="1" applyAlignment="1">
      <alignment horizontal="right" vertical="center"/>
    </xf>
    <xf numFmtId="37" fontId="1" fillId="0" borderId="36" xfId="44" applyFont="1" applyBorder="1" applyAlignment="1">
      <alignment vertical="center"/>
    </xf>
    <xf numFmtId="38" fontId="1" fillId="0" borderId="21" xfId="33" applyBorder="1" applyAlignment="1">
      <alignment vertical="center"/>
    </xf>
    <xf numFmtId="0" fontId="0" fillId="0" borderId="21" xfId="0" applyBorder="1" applyAlignment="1">
      <alignment vertical="center"/>
    </xf>
    <xf numFmtId="0" fontId="1" fillId="0" borderId="36" xfId="0" applyFont="1" applyBorder="1" applyAlignment="1">
      <alignment vertical="center"/>
    </xf>
    <xf numFmtId="38" fontId="1" fillId="0" borderId="36" xfId="0" applyNumberFormat="1" applyFont="1" applyBorder="1" applyAlignment="1">
      <alignment vertical="center"/>
    </xf>
    <xf numFmtId="38" fontId="1" fillId="0" borderId="21" xfId="0" applyNumberFormat="1" applyFont="1" applyBorder="1" applyAlignment="1">
      <alignment vertical="center"/>
    </xf>
    <xf numFmtId="179" fontId="1" fillId="0" borderId="24" xfId="33" applyNumberFormat="1" applyFont="1" applyFill="1" applyBorder="1" applyAlignment="1">
      <alignment vertical="center"/>
    </xf>
    <xf numFmtId="38" fontId="1" fillId="0" borderId="24" xfId="33" applyFont="1" applyFill="1" applyBorder="1" applyAlignment="1">
      <alignment vertical="center"/>
    </xf>
    <xf numFmtId="0" fontId="0" fillId="0" borderId="58" xfId="0" applyBorder="1" applyAlignment="1">
      <alignment vertical="center"/>
    </xf>
    <xf numFmtId="38" fontId="1" fillId="0" borderId="58" xfId="33" applyBorder="1" applyAlignment="1">
      <alignment vertical="center"/>
    </xf>
    <xf numFmtId="0" fontId="0" fillId="0" borderId="59" xfId="0" applyBorder="1" applyAlignment="1">
      <alignment vertical="center"/>
    </xf>
    <xf numFmtId="38" fontId="1" fillId="0" borderId="60" xfId="33" applyBorder="1" applyAlignment="1">
      <alignment vertical="center"/>
    </xf>
    <xf numFmtId="0" fontId="0" fillId="0" borderId="60" xfId="0" applyBorder="1" applyAlignment="1">
      <alignment vertical="center"/>
    </xf>
    <xf numFmtId="0" fontId="26" fillId="0" borderId="49" xfId="0" applyFont="1" applyBorder="1" applyAlignment="1">
      <alignment vertical="center"/>
    </xf>
    <xf numFmtId="38" fontId="1" fillId="0" borderId="25" xfId="33" applyFont="1" applyFill="1" applyBorder="1" applyAlignment="1">
      <alignment horizontal="center" vertical="center"/>
    </xf>
    <xf numFmtId="38" fontId="1" fillId="0" borderId="22" xfId="33" applyFont="1" applyBorder="1" applyAlignment="1">
      <alignment horizontal="center" vertical="center" textRotation="255" wrapText="1"/>
    </xf>
    <xf numFmtId="38" fontId="1" fillId="0" borderId="38" xfId="33" applyFont="1" applyBorder="1" applyAlignment="1">
      <alignment horizontal="center" vertical="center" textRotation="255" wrapText="1"/>
    </xf>
    <xf numFmtId="38" fontId="23" fillId="0" borderId="31" xfId="33" applyFont="1" applyBorder="1" applyAlignment="1">
      <alignment horizontal="center" vertical="center" textRotation="255" wrapText="1"/>
    </xf>
    <xf numFmtId="38" fontId="1" fillId="0" borderId="0" xfId="33" applyAlignment="1">
      <alignment horizontal="center" vertical="center"/>
    </xf>
    <xf numFmtId="38" fontId="1" fillId="0" borderId="28" xfId="33" applyFont="1" applyFill="1" applyBorder="1" applyAlignment="1">
      <alignment horizontal="center" vertical="center"/>
    </xf>
    <xf numFmtId="0" fontId="0" fillId="0" borderId="58" xfId="0" quotePrefix="1" applyBorder="1" applyAlignment="1">
      <alignment vertical="center"/>
    </xf>
    <xf numFmtId="38" fontId="25" fillId="0" borderId="36" xfId="33" applyFont="1" applyBorder="1" applyAlignment="1">
      <alignment horizontal="center" vertical="center"/>
    </xf>
    <xf numFmtId="0" fontId="25" fillId="0" borderId="34" xfId="0" applyFont="1" applyBorder="1" applyAlignment="1">
      <alignment vertical="center"/>
    </xf>
    <xf numFmtId="0" fontId="0" fillId="0" borderId="49" xfId="0" applyBorder="1" applyAlignment="1">
      <alignment vertical="center"/>
    </xf>
    <xf numFmtId="0" fontId="32" fillId="0" borderId="0" xfId="0" applyFont="1" applyAlignment="1">
      <alignment vertical="center"/>
    </xf>
    <xf numFmtId="38" fontId="32" fillId="0" borderId="24" xfId="33" applyFont="1" applyFill="1" applyBorder="1" applyAlignment="1">
      <alignment vertical="center"/>
    </xf>
    <xf numFmtId="0" fontId="32" fillId="0" borderId="19" xfId="0" applyFont="1" applyBorder="1" applyAlignment="1">
      <alignment vertical="center"/>
    </xf>
    <xf numFmtId="38" fontId="32" fillId="0" borderId="35" xfId="33" applyFont="1" applyFill="1" applyBorder="1" applyAlignment="1">
      <alignment vertical="center"/>
    </xf>
    <xf numFmtId="38" fontId="32" fillId="0" borderId="36" xfId="33" applyFont="1" applyFill="1" applyBorder="1" applyAlignment="1">
      <alignment vertical="center"/>
    </xf>
    <xf numFmtId="38" fontId="32" fillId="0" borderId="19" xfId="33" applyFont="1" applyFill="1" applyBorder="1" applyAlignment="1">
      <alignment vertical="center"/>
    </xf>
    <xf numFmtId="38" fontId="32" fillId="0" borderId="37" xfId="33" applyFont="1" applyFill="1" applyBorder="1" applyAlignment="1">
      <alignment vertical="center"/>
    </xf>
    <xf numFmtId="38" fontId="32" fillId="0" borderId="16" xfId="33" applyFont="1" applyFill="1" applyBorder="1" applyAlignment="1">
      <alignment vertical="center"/>
    </xf>
    <xf numFmtId="38" fontId="32" fillId="0" borderId="17" xfId="33" applyFont="1" applyFill="1" applyBorder="1" applyAlignment="1">
      <alignment vertical="center"/>
    </xf>
    <xf numFmtId="38" fontId="32" fillId="0" borderId="20" xfId="33" applyFont="1" applyFill="1" applyBorder="1" applyAlignment="1">
      <alignment vertical="center"/>
    </xf>
    <xf numFmtId="38" fontId="26" fillId="0" borderId="35" xfId="33" applyFont="1" applyBorder="1" applyAlignment="1">
      <alignment horizontal="center" vertical="center"/>
    </xf>
    <xf numFmtId="38" fontId="26" fillId="0" borderId="36" xfId="33" applyFont="1" applyBorder="1" applyAlignment="1">
      <alignment horizontal="center" vertical="center"/>
    </xf>
    <xf numFmtId="38" fontId="26" fillId="0" borderId="37" xfId="33" applyFont="1" applyBorder="1" applyAlignment="1">
      <alignment horizontal="center" vertical="center"/>
    </xf>
    <xf numFmtId="0" fontId="32" fillId="0" borderId="34" xfId="0" applyFont="1" applyBorder="1" applyAlignment="1">
      <alignment vertical="center"/>
    </xf>
    <xf numFmtId="38" fontId="32" fillId="0" borderId="62" xfId="33" applyFont="1" applyFill="1" applyBorder="1" applyAlignment="1">
      <alignment vertical="center"/>
    </xf>
    <xf numFmtId="38" fontId="32" fillId="0" borderId="36" xfId="33" applyFont="1" applyFill="1" applyBorder="1" applyAlignment="1">
      <alignment horizontal="center" vertical="center"/>
    </xf>
    <xf numFmtId="38" fontId="32" fillId="0" borderId="16" xfId="33" applyFont="1" applyFill="1" applyBorder="1" applyAlignment="1">
      <alignment horizontal="center" vertical="center"/>
    </xf>
    <xf numFmtId="38" fontId="32" fillId="0" borderId="34" xfId="33" applyFont="1" applyFill="1" applyBorder="1" applyAlignment="1">
      <alignment vertical="center"/>
    </xf>
    <xf numFmtId="38" fontId="32" fillId="0" borderId="30" xfId="33" applyFont="1" applyFill="1" applyBorder="1" applyAlignment="1">
      <alignment vertical="center"/>
    </xf>
    <xf numFmtId="38" fontId="1" fillId="0" borderId="14" xfId="33" applyBorder="1" applyAlignment="1">
      <alignment horizontal="right" vertical="center"/>
    </xf>
    <xf numFmtId="38" fontId="1" fillId="0" borderId="29" xfId="33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38" fontId="1" fillId="0" borderId="49" xfId="33" applyFont="1" applyBorder="1" applyAlignment="1">
      <alignment horizontal="center" vertical="center"/>
    </xf>
    <xf numFmtId="38" fontId="32" fillId="0" borderId="63" xfId="33" applyFont="1" applyFill="1" applyBorder="1" applyAlignment="1">
      <alignment vertical="center"/>
    </xf>
    <xf numFmtId="38" fontId="32" fillId="0" borderId="65" xfId="33" applyFont="1" applyFill="1" applyBorder="1" applyAlignment="1">
      <alignment vertical="center"/>
    </xf>
    <xf numFmtId="38" fontId="32" fillId="0" borderId="66" xfId="33" applyFont="1" applyFill="1" applyBorder="1" applyAlignment="1">
      <alignment vertical="center"/>
    </xf>
    <xf numFmtId="38" fontId="32" fillId="0" borderId="36" xfId="33" applyFont="1" applyBorder="1" applyAlignment="1">
      <alignment vertical="center"/>
    </xf>
    <xf numFmtId="38" fontId="32" fillId="0" borderId="37" xfId="33" applyFont="1" applyBorder="1" applyAlignment="1">
      <alignment vertical="center"/>
    </xf>
    <xf numFmtId="38" fontId="32" fillId="0" borderId="16" xfId="33" applyFont="1" applyBorder="1" applyAlignment="1">
      <alignment vertical="center"/>
    </xf>
    <xf numFmtId="38" fontId="32" fillId="0" borderId="25" xfId="33" applyFont="1" applyFill="1" applyBorder="1" applyAlignment="1">
      <alignment vertical="center"/>
    </xf>
    <xf numFmtId="38" fontId="32" fillId="0" borderId="21" xfId="33" applyFont="1" applyFill="1" applyBorder="1" applyAlignment="1">
      <alignment vertical="center"/>
    </xf>
    <xf numFmtId="38" fontId="32" fillId="0" borderId="28" xfId="33" applyFont="1" applyFill="1" applyBorder="1" applyAlignment="1">
      <alignment vertical="center"/>
    </xf>
    <xf numFmtId="38" fontId="1" fillId="0" borderId="27" xfId="33" applyFont="1" applyFill="1" applyBorder="1" applyAlignment="1">
      <alignment horizontal="right" vertical="center"/>
    </xf>
    <xf numFmtId="38" fontId="1" fillId="0" borderId="21" xfId="33" applyFont="1" applyFill="1" applyBorder="1" applyAlignment="1">
      <alignment horizontal="right" vertical="center"/>
    </xf>
    <xf numFmtId="38" fontId="1" fillId="0" borderId="28" xfId="33" applyFont="1" applyFill="1" applyBorder="1" applyAlignment="1">
      <alignment horizontal="right" vertical="center"/>
    </xf>
    <xf numFmtId="0" fontId="32" fillId="0" borderId="19" xfId="0" applyFont="1" applyBorder="1" applyAlignment="1">
      <alignment horizontal="right" vertical="center"/>
    </xf>
    <xf numFmtId="38" fontId="32" fillId="0" borderId="27" xfId="33" applyFont="1" applyFill="1" applyBorder="1" applyAlignment="1">
      <alignment vertical="center"/>
    </xf>
    <xf numFmtId="38" fontId="32" fillId="0" borderId="22" xfId="33" applyFont="1" applyFill="1" applyBorder="1" applyAlignment="1">
      <alignment vertical="center"/>
    </xf>
    <xf numFmtId="0" fontId="26" fillId="0" borderId="18" xfId="0" applyFont="1" applyBorder="1" applyAlignment="1">
      <alignment vertical="center"/>
    </xf>
    <xf numFmtId="38" fontId="32" fillId="0" borderId="38" xfId="33" applyFont="1" applyFill="1" applyBorder="1" applyAlignment="1">
      <alignment vertical="center"/>
    </xf>
    <xf numFmtId="38" fontId="32" fillId="0" borderId="42" xfId="33" applyFont="1" applyFill="1" applyBorder="1" applyAlignment="1">
      <alignment vertical="center"/>
    </xf>
    <xf numFmtId="38" fontId="1" fillId="0" borderId="22" xfId="33" applyFont="1" applyFill="1" applyBorder="1" applyAlignment="1">
      <alignment horizontal="right" vertical="center"/>
    </xf>
    <xf numFmtId="0" fontId="26" fillId="0" borderId="40" xfId="0" applyFont="1" applyBorder="1" applyAlignment="1">
      <alignment vertical="center"/>
    </xf>
    <xf numFmtId="38" fontId="32" fillId="0" borderId="49" xfId="33" applyFont="1" applyFill="1" applyBorder="1" applyAlignment="1">
      <alignment vertical="center"/>
    </xf>
    <xf numFmtId="38" fontId="32" fillId="0" borderId="25" xfId="33" applyFont="1" applyFill="1" applyBorder="1" applyAlignment="1">
      <alignment horizontal="center" vertical="center"/>
    </xf>
    <xf numFmtId="38" fontId="32" fillId="0" borderId="31" xfId="33" applyFont="1" applyFill="1" applyBorder="1" applyAlignment="1">
      <alignment vertical="center"/>
    </xf>
    <xf numFmtId="0" fontId="32" fillId="0" borderId="40" xfId="0" applyFont="1" applyBorder="1" applyAlignment="1">
      <alignment vertical="center"/>
    </xf>
    <xf numFmtId="0" fontId="32" fillId="0" borderId="0" xfId="0" applyFont="1" applyAlignment="1">
      <alignment horizontal="right" vertical="center"/>
    </xf>
    <xf numFmtId="38" fontId="32" fillId="0" borderId="31" xfId="33" applyFont="1" applyFill="1" applyBorder="1" applyAlignment="1">
      <alignment horizontal="center" vertical="center"/>
    </xf>
    <xf numFmtId="38" fontId="32" fillId="0" borderId="19" xfId="33" applyFont="1" applyBorder="1" applyAlignment="1">
      <alignment vertical="center"/>
    </xf>
    <xf numFmtId="38" fontId="32" fillId="0" borderId="37" xfId="33" applyFont="1" applyFill="1" applyBorder="1" applyAlignment="1">
      <alignment horizontal="center" vertical="center"/>
    </xf>
    <xf numFmtId="38" fontId="32" fillId="0" borderId="21" xfId="33" applyFont="1" applyFill="1" applyBorder="1" applyAlignment="1">
      <alignment horizontal="center" vertical="center"/>
    </xf>
    <xf numFmtId="38" fontId="32" fillId="0" borderId="28" xfId="33" applyFont="1" applyFill="1" applyBorder="1" applyAlignment="1">
      <alignment horizontal="center" vertical="center"/>
    </xf>
    <xf numFmtId="38" fontId="1" fillId="0" borderId="28" xfId="33" quotePrefix="1" applyFont="1" applyFill="1" applyBorder="1" applyAlignment="1">
      <alignment horizontal="right" vertical="center"/>
    </xf>
    <xf numFmtId="38" fontId="1" fillId="0" borderId="22" xfId="33" quotePrefix="1" applyFont="1" applyFill="1" applyBorder="1" applyAlignment="1">
      <alignment horizontal="right" vertical="center"/>
    </xf>
    <xf numFmtId="38" fontId="32" fillId="0" borderId="27" xfId="33" applyFont="1" applyFill="1" applyBorder="1" applyAlignment="1">
      <alignment horizontal="center" vertical="center"/>
    </xf>
    <xf numFmtId="0" fontId="26" fillId="0" borderId="41" xfId="0" applyFont="1" applyBorder="1" applyAlignment="1">
      <alignment vertical="center"/>
    </xf>
    <xf numFmtId="0" fontId="32" fillId="0" borderId="41" xfId="0" applyFont="1" applyBorder="1" applyAlignment="1">
      <alignment vertical="center"/>
    </xf>
    <xf numFmtId="38" fontId="32" fillId="0" borderId="15" xfId="33" applyFont="1" applyFill="1" applyBorder="1" applyAlignment="1">
      <alignment vertical="center"/>
    </xf>
    <xf numFmtId="0" fontId="32" fillId="0" borderId="18" xfId="0" applyFont="1" applyBorder="1" applyAlignment="1">
      <alignment vertical="center"/>
    </xf>
    <xf numFmtId="38" fontId="32" fillId="0" borderId="47" xfId="33" applyFont="1" applyFill="1" applyBorder="1" applyAlignment="1">
      <alignment vertical="center"/>
    </xf>
    <xf numFmtId="38" fontId="32" fillId="0" borderId="0" xfId="33" applyFont="1" applyFill="1" applyBorder="1" applyAlignment="1">
      <alignment vertical="center"/>
    </xf>
    <xf numFmtId="38" fontId="32" fillId="0" borderId="34" xfId="33" applyFont="1" applyBorder="1" applyAlignment="1">
      <alignment vertical="center"/>
    </xf>
    <xf numFmtId="38" fontId="32" fillId="0" borderId="17" xfId="33" applyFont="1" applyBorder="1" applyAlignment="1">
      <alignment vertical="center"/>
    </xf>
    <xf numFmtId="38" fontId="32" fillId="0" borderId="36" xfId="33" applyFont="1" applyBorder="1" applyAlignment="1">
      <alignment horizontal="center" vertical="center"/>
    </xf>
    <xf numFmtId="38" fontId="32" fillId="0" borderId="31" xfId="33" applyFont="1" applyBorder="1" applyAlignment="1">
      <alignment vertical="center"/>
    </xf>
    <xf numFmtId="38" fontId="32" fillId="0" borderId="32" xfId="33" applyFont="1" applyBorder="1" applyAlignment="1">
      <alignment vertical="center"/>
    </xf>
    <xf numFmtId="38" fontId="32" fillId="0" borderId="25" xfId="33" applyFont="1" applyBorder="1" applyAlignment="1">
      <alignment vertical="center"/>
    </xf>
    <xf numFmtId="38" fontId="32" fillId="0" borderId="31" xfId="33" applyFont="1" applyBorder="1" applyAlignment="1">
      <alignment horizontal="center" vertical="center"/>
    </xf>
    <xf numFmtId="38" fontId="32" fillId="0" borderId="24" xfId="33" applyFont="1" applyFill="1" applyBorder="1" applyAlignment="1">
      <alignment horizontal="center" vertical="center"/>
    </xf>
    <xf numFmtId="38" fontId="1" fillId="0" borderId="20" xfId="33" applyFont="1" applyBorder="1" applyAlignment="1">
      <alignment vertical="center"/>
    </xf>
    <xf numFmtId="37" fontId="31" fillId="0" borderId="0" xfId="44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38" fontId="1" fillId="0" borderId="34" xfId="33" applyFont="1" applyBorder="1" applyAlignment="1">
      <alignment horizontal="center" vertical="center"/>
    </xf>
    <xf numFmtId="38" fontId="32" fillId="0" borderId="35" xfId="33" applyFont="1" applyFill="1" applyBorder="1" applyAlignment="1">
      <alignment horizontal="center" vertical="center"/>
    </xf>
    <xf numFmtId="37" fontId="21" fillId="0" borderId="0" xfId="44" applyFont="1" applyBorder="1" applyAlignment="1">
      <alignment vertical="center"/>
    </xf>
    <xf numFmtId="0" fontId="25" fillId="0" borderId="85" xfId="0" applyFont="1" applyBorder="1" applyAlignment="1">
      <alignment vertical="center"/>
    </xf>
    <xf numFmtId="37" fontId="21" fillId="0" borderId="0" xfId="45" applyFont="1" applyAlignment="1">
      <alignment vertical="center"/>
    </xf>
    <xf numFmtId="37" fontId="31" fillId="0" borderId="0" xfId="45" applyFont="1" applyAlignment="1">
      <alignment vertical="center"/>
    </xf>
    <xf numFmtId="179" fontId="1" fillId="0" borderId="92" xfId="33" applyNumberFormat="1" applyFont="1" applyFill="1" applyBorder="1" applyAlignment="1">
      <alignment horizontal="right" vertical="center"/>
    </xf>
    <xf numFmtId="179" fontId="1" fillId="0" borderId="93" xfId="33" applyNumberFormat="1" applyFont="1" applyFill="1" applyBorder="1" applyAlignment="1">
      <alignment horizontal="right" vertical="center"/>
    </xf>
    <xf numFmtId="179" fontId="1" fillId="0" borderId="94" xfId="33" applyNumberFormat="1" applyFont="1" applyFill="1" applyBorder="1" applyAlignment="1">
      <alignment horizontal="right" vertical="center"/>
    </xf>
    <xf numFmtId="179" fontId="1" fillId="0" borderId="96" xfId="33" applyNumberFormat="1" applyFont="1" applyFill="1" applyBorder="1" applyAlignment="1">
      <alignment horizontal="right" vertical="center"/>
    </xf>
    <xf numFmtId="179" fontId="1" fillId="0" borderId="97" xfId="33" applyNumberFormat="1" applyFont="1" applyFill="1" applyBorder="1" applyAlignment="1">
      <alignment horizontal="right" vertical="center"/>
    </xf>
    <xf numFmtId="179" fontId="1" fillId="0" borderId="98" xfId="33" applyNumberFormat="1" applyFont="1" applyFill="1" applyBorder="1" applyAlignment="1">
      <alignment horizontal="right" vertical="center"/>
    </xf>
    <xf numFmtId="179" fontId="1" fillId="0" borderId="99" xfId="33" applyNumberFormat="1" applyFont="1" applyFill="1" applyBorder="1" applyAlignment="1">
      <alignment horizontal="right" vertical="center"/>
    </xf>
    <xf numFmtId="179" fontId="1" fillId="0" borderId="100" xfId="33" applyNumberFormat="1" applyFont="1" applyFill="1" applyBorder="1" applyAlignment="1">
      <alignment horizontal="right" vertical="center"/>
    </xf>
    <xf numFmtId="179" fontId="1" fillId="0" borderId="87" xfId="33" applyNumberFormat="1" applyFont="1" applyFill="1" applyBorder="1" applyAlignment="1">
      <alignment horizontal="right" vertical="center"/>
    </xf>
    <xf numFmtId="179" fontId="1" fillId="0" borderId="101" xfId="33" applyNumberFormat="1" applyFont="1" applyFill="1" applyBorder="1" applyAlignment="1">
      <alignment horizontal="right" vertical="center"/>
    </xf>
    <xf numFmtId="37" fontId="27" fillId="0" borderId="15" xfId="0" applyNumberFormat="1" applyFont="1" applyBorder="1" applyAlignment="1">
      <alignment horizontal="right"/>
    </xf>
    <xf numFmtId="37" fontId="27" fillId="0" borderId="29" xfId="0" applyNumberFormat="1" applyFont="1" applyBorder="1" applyAlignment="1">
      <alignment horizontal="right"/>
    </xf>
    <xf numFmtId="179" fontId="1" fillId="0" borderId="107" xfId="33" applyNumberFormat="1" applyFont="1" applyFill="1" applyBorder="1" applyAlignment="1">
      <alignment vertical="center"/>
    </xf>
    <xf numFmtId="179" fontId="1" fillId="0" borderId="49" xfId="33" applyNumberFormat="1" applyFont="1" applyFill="1" applyBorder="1" applyAlignment="1">
      <alignment vertical="center"/>
    </xf>
    <xf numFmtId="37" fontId="1" fillId="0" borderId="25" xfId="45" applyFont="1" applyBorder="1" applyAlignment="1">
      <alignment vertical="center"/>
    </xf>
    <xf numFmtId="179" fontId="1" fillId="0" borderId="108" xfId="33" applyNumberFormat="1" applyFont="1" applyFill="1" applyBorder="1" applyAlignment="1">
      <alignment vertical="center"/>
    </xf>
    <xf numFmtId="179" fontId="1" fillId="0" borderId="10" xfId="33" applyNumberFormat="1" applyFont="1" applyFill="1" applyBorder="1" applyAlignment="1">
      <alignment vertical="center"/>
    </xf>
    <xf numFmtId="181" fontId="1" fillId="0" borderId="109" xfId="33" applyNumberFormat="1" applyFont="1" applyFill="1" applyBorder="1" applyAlignment="1">
      <alignment horizontal="right" vertical="center"/>
    </xf>
    <xf numFmtId="179" fontId="1" fillId="0" borderId="90" xfId="33" applyNumberFormat="1" applyFont="1" applyFill="1" applyBorder="1" applyAlignment="1">
      <alignment vertical="center"/>
    </xf>
    <xf numFmtId="179" fontId="1" fillId="0" borderId="110" xfId="33" applyNumberFormat="1" applyFont="1" applyFill="1" applyBorder="1" applyAlignment="1">
      <alignment vertical="center"/>
    </xf>
    <xf numFmtId="37" fontId="31" fillId="0" borderId="90" xfId="45" applyFont="1" applyBorder="1" applyAlignment="1">
      <alignment vertical="center"/>
    </xf>
    <xf numFmtId="37" fontId="31" fillId="0" borderId="17" xfId="45" applyFont="1" applyBorder="1" applyAlignment="1">
      <alignment vertical="center"/>
    </xf>
    <xf numFmtId="38" fontId="1" fillId="0" borderId="89" xfId="33" applyFont="1" applyFill="1" applyBorder="1" applyAlignment="1">
      <alignment vertical="center"/>
    </xf>
    <xf numFmtId="38" fontId="1" fillId="0" borderId="86" xfId="33" applyFont="1" applyFill="1" applyBorder="1" applyAlignment="1">
      <alignment vertical="center"/>
    </xf>
    <xf numFmtId="38" fontId="1" fillId="0" borderId="90" xfId="33" applyFont="1" applyFill="1" applyBorder="1" applyAlignment="1">
      <alignment vertical="center"/>
    </xf>
    <xf numFmtId="38" fontId="1" fillId="0" borderId="10" xfId="33" applyFont="1" applyFill="1" applyBorder="1" applyAlignment="1">
      <alignment vertical="center"/>
    </xf>
    <xf numFmtId="38" fontId="1" fillId="0" borderId="111" xfId="33" applyFont="1" applyFill="1" applyBorder="1" applyAlignment="1">
      <alignment vertical="center"/>
    </xf>
    <xf numFmtId="38" fontId="1" fillId="0" borderId="110" xfId="33" applyFont="1" applyFill="1" applyBorder="1" applyAlignment="1">
      <alignment vertical="center"/>
    </xf>
    <xf numFmtId="37" fontId="31" fillId="0" borderId="90" xfId="45" applyFont="1" applyBorder="1" applyAlignment="1">
      <alignment horizontal="center" vertical="center"/>
    </xf>
    <xf numFmtId="180" fontId="1" fillId="0" borderId="25" xfId="45" applyNumberFormat="1" applyFont="1" applyBorder="1" applyAlignment="1">
      <alignment vertical="center"/>
    </xf>
    <xf numFmtId="180" fontId="1" fillId="0" borderId="37" xfId="45" applyNumberFormat="1" applyFont="1" applyBorder="1" applyAlignment="1">
      <alignment vertical="center"/>
    </xf>
    <xf numFmtId="37" fontId="1" fillId="0" borderId="0" xfId="45" applyFont="1" applyAlignment="1">
      <alignment vertical="center"/>
    </xf>
    <xf numFmtId="179" fontId="1" fillId="0" borderId="92" xfId="33" applyNumberFormat="1" applyFont="1" applyFill="1" applyBorder="1" applyAlignment="1">
      <alignment vertical="center"/>
    </xf>
    <xf numFmtId="179" fontId="1" fillId="0" borderId="93" xfId="33" applyNumberFormat="1" applyFont="1" applyFill="1" applyBorder="1" applyAlignment="1">
      <alignment vertical="center"/>
    </xf>
    <xf numFmtId="179" fontId="1" fillId="0" borderId="87" xfId="33" applyNumberFormat="1" applyFont="1" applyFill="1" applyBorder="1" applyAlignment="1">
      <alignment vertical="center"/>
    </xf>
    <xf numFmtId="38" fontId="1" fillId="0" borderId="93" xfId="33" applyFont="1" applyFill="1" applyBorder="1" applyAlignment="1">
      <alignment vertical="center"/>
    </xf>
    <xf numFmtId="38" fontId="1" fillId="0" borderId="100" xfId="33" applyFont="1" applyFill="1" applyBorder="1" applyAlignment="1">
      <alignment vertical="center"/>
    </xf>
    <xf numFmtId="38" fontId="1" fillId="0" borderId="87" xfId="33" applyFont="1" applyFill="1" applyBorder="1" applyAlignment="1">
      <alignment vertical="center"/>
    </xf>
    <xf numFmtId="38" fontId="1" fillId="0" borderId="101" xfId="33" applyFont="1" applyFill="1" applyBorder="1" applyAlignment="1">
      <alignment vertical="center"/>
    </xf>
    <xf numFmtId="179" fontId="1" fillId="0" borderId="117" xfId="33" applyNumberFormat="1" applyFont="1" applyFill="1" applyBorder="1" applyAlignment="1">
      <alignment vertical="center"/>
    </xf>
    <xf numFmtId="179" fontId="1" fillId="0" borderId="118" xfId="33" applyNumberFormat="1" applyFont="1" applyFill="1" applyBorder="1" applyAlignment="1">
      <alignment vertical="center"/>
    </xf>
    <xf numFmtId="179" fontId="1" fillId="0" borderId="119" xfId="33" applyNumberFormat="1" applyFont="1" applyFill="1" applyBorder="1" applyAlignment="1">
      <alignment vertical="center"/>
    </xf>
    <xf numFmtId="179" fontId="1" fillId="0" borderId="120" xfId="33" applyNumberFormat="1" applyFont="1" applyFill="1" applyBorder="1" applyAlignment="1">
      <alignment vertical="center"/>
    </xf>
    <xf numFmtId="37" fontId="31" fillId="0" borderId="121" xfId="45" applyFont="1" applyBorder="1" applyAlignment="1">
      <alignment horizontal="center" vertical="center"/>
    </xf>
    <xf numFmtId="38" fontId="1" fillId="0" borderId="31" xfId="33" applyFont="1" applyFill="1" applyBorder="1" applyAlignment="1">
      <alignment vertical="center" shrinkToFit="1"/>
    </xf>
    <xf numFmtId="179" fontId="1" fillId="0" borderId="123" xfId="33" applyNumberFormat="1" applyFont="1" applyFill="1" applyBorder="1" applyAlignment="1">
      <alignment vertical="center"/>
    </xf>
    <xf numFmtId="179" fontId="1" fillId="0" borderId="38" xfId="33" applyNumberFormat="1" applyFont="1" applyFill="1" applyBorder="1" applyAlignment="1">
      <alignment vertical="center"/>
    </xf>
    <xf numFmtId="180" fontId="1" fillId="0" borderId="16" xfId="45" applyNumberFormat="1" applyFont="1" applyBorder="1" applyAlignment="1">
      <alignment horizontal="right" vertical="center"/>
    </xf>
    <xf numFmtId="38" fontId="1" fillId="0" borderId="16" xfId="33" applyFont="1" applyFill="1" applyBorder="1" applyAlignment="1">
      <alignment vertical="center" shrinkToFit="1"/>
    </xf>
    <xf numFmtId="179" fontId="1" fillId="0" borderId="124" xfId="33" applyNumberFormat="1" applyFont="1" applyFill="1" applyBorder="1" applyAlignment="1">
      <alignment vertical="center"/>
    </xf>
    <xf numFmtId="179" fontId="1" fillId="0" borderId="25" xfId="33" applyNumberFormat="1" applyFont="1" applyFill="1" applyBorder="1" applyAlignment="1">
      <alignment vertical="center"/>
    </xf>
    <xf numFmtId="180" fontId="1" fillId="0" borderId="36" xfId="45" applyNumberFormat="1" applyFont="1" applyBorder="1" applyAlignment="1">
      <alignment vertical="center"/>
    </xf>
    <xf numFmtId="178" fontId="1" fillId="0" borderId="25" xfId="45" applyNumberFormat="1" applyFont="1" applyBorder="1" applyAlignment="1">
      <alignment horizontal="center" vertical="center"/>
    </xf>
    <xf numFmtId="178" fontId="1" fillId="0" borderId="31" xfId="45" applyNumberFormat="1" applyFont="1" applyBorder="1" applyAlignment="1">
      <alignment horizontal="center" vertical="center"/>
    </xf>
    <xf numFmtId="38" fontId="1" fillId="0" borderId="37" xfId="33" applyFont="1" applyFill="1" applyBorder="1" applyAlignment="1">
      <alignment horizontal="center" vertical="center"/>
    </xf>
    <xf numFmtId="185" fontId="1" fillId="0" borderId="62" xfId="45" applyNumberFormat="1" applyFont="1" applyBorder="1" applyAlignment="1">
      <alignment horizontal="center" vertical="center"/>
    </xf>
    <xf numFmtId="180" fontId="1" fillId="0" borderId="0" xfId="45" applyNumberFormat="1" applyFont="1" applyAlignment="1">
      <alignment vertical="center"/>
    </xf>
    <xf numFmtId="38" fontId="1" fillId="0" borderId="0" xfId="33" applyFont="1" applyAlignment="1">
      <alignment vertical="center"/>
    </xf>
    <xf numFmtId="38" fontId="1" fillId="0" borderId="126" xfId="33" applyFont="1" applyBorder="1" applyAlignment="1">
      <alignment vertical="center"/>
    </xf>
    <xf numFmtId="38" fontId="1" fillId="0" borderId="127" xfId="33" applyFont="1" applyBorder="1" applyAlignment="1">
      <alignment vertical="center"/>
    </xf>
    <xf numFmtId="38" fontId="1" fillId="0" borderId="34" xfId="33" applyFont="1" applyBorder="1" applyAlignment="1">
      <alignment vertical="center"/>
    </xf>
    <xf numFmtId="38" fontId="1" fillId="0" borderId="34" xfId="33" applyFont="1" applyFill="1" applyBorder="1" applyAlignment="1">
      <alignment vertical="center"/>
    </xf>
    <xf numFmtId="38" fontId="1" fillId="0" borderId="127" xfId="33" applyFont="1" applyFill="1" applyBorder="1" applyAlignment="1">
      <alignment vertical="center"/>
    </xf>
    <xf numFmtId="0" fontId="27" fillId="0" borderId="41" xfId="0" applyFont="1" applyBorder="1"/>
    <xf numFmtId="38" fontId="27" fillId="0" borderId="48" xfId="33" applyFont="1" applyFill="1" applyBorder="1" applyAlignment="1">
      <alignment horizontal="center" vertical="center"/>
    </xf>
    <xf numFmtId="37" fontId="27" fillId="0" borderId="0" xfId="0" applyNumberFormat="1" applyFont="1" applyAlignment="1">
      <alignment horizontal="right"/>
    </xf>
    <xf numFmtId="37" fontId="27" fillId="0" borderId="48" xfId="0" applyNumberFormat="1" applyFont="1" applyBorder="1" applyAlignment="1">
      <alignment horizontal="right"/>
    </xf>
    <xf numFmtId="0" fontId="27" fillId="0" borderId="0" xfId="0" applyFont="1" applyAlignment="1">
      <alignment horizontal="right"/>
    </xf>
    <xf numFmtId="38" fontId="1" fillId="0" borderId="107" xfId="33" applyFont="1" applyBorder="1" applyAlignment="1">
      <alignment vertical="center"/>
    </xf>
    <xf numFmtId="38" fontId="1" fillId="0" borderId="131" xfId="33" applyFont="1" applyBorder="1" applyAlignment="1">
      <alignment vertical="center"/>
    </xf>
    <xf numFmtId="38" fontId="1" fillId="0" borderId="40" xfId="33" applyFont="1" applyBorder="1" applyAlignment="1">
      <alignment vertical="center"/>
    </xf>
    <xf numFmtId="38" fontId="1" fillId="0" borderId="132" xfId="33" applyFont="1" applyBorder="1" applyAlignment="1">
      <alignment vertical="center"/>
    </xf>
    <xf numFmtId="38" fontId="1" fillId="0" borderId="133" xfId="33" applyFont="1" applyBorder="1" applyAlignment="1">
      <alignment vertical="center"/>
    </xf>
    <xf numFmtId="38" fontId="1" fillId="0" borderId="18" xfId="33" applyFont="1" applyBorder="1" applyAlignment="1">
      <alignment vertical="center"/>
    </xf>
    <xf numFmtId="38" fontId="1" fillId="0" borderId="97" xfId="33" applyFont="1" applyBorder="1" applyAlignment="1">
      <alignment vertical="center"/>
    </xf>
    <xf numFmtId="38" fontId="1" fillId="0" borderId="133" xfId="33" applyFont="1" applyBorder="1" applyAlignment="1">
      <alignment horizontal="center" vertical="center"/>
    </xf>
    <xf numFmtId="179" fontId="1" fillId="0" borderId="35" xfId="33" applyNumberFormat="1" applyFont="1" applyBorder="1" applyAlignment="1">
      <alignment vertical="center"/>
    </xf>
    <xf numFmtId="179" fontId="1" fillId="0" borderId="36" xfId="33" applyNumberFormat="1" applyFont="1" applyBorder="1" applyAlignment="1">
      <alignment vertical="center"/>
    </xf>
    <xf numFmtId="179" fontId="1" fillId="0" borderId="37" xfId="33" applyNumberFormat="1" applyFont="1" applyBorder="1" applyAlignment="1">
      <alignment vertical="center"/>
    </xf>
    <xf numFmtId="179" fontId="1" fillId="0" borderId="127" xfId="33" applyNumberFormat="1" applyFont="1" applyBorder="1" applyAlignment="1">
      <alignment vertical="center"/>
    </xf>
    <xf numFmtId="183" fontId="1" fillId="0" borderId="35" xfId="33" applyNumberFormat="1" applyFont="1" applyBorder="1" applyAlignment="1">
      <alignment vertical="center"/>
    </xf>
    <xf numFmtId="183" fontId="1" fillId="0" borderId="16" xfId="33" applyNumberFormat="1" applyFont="1" applyBorder="1" applyAlignment="1">
      <alignment vertical="center"/>
    </xf>
    <xf numFmtId="183" fontId="1" fillId="0" borderId="36" xfId="33" applyNumberFormat="1" applyFont="1" applyBorder="1" applyAlignment="1">
      <alignment vertical="center"/>
    </xf>
    <xf numFmtId="183" fontId="1" fillId="0" borderId="17" xfId="33" applyNumberFormat="1" applyFont="1" applyBorder="1" applyAlignment="1">
      <alignment vertical="center"/>
    </xf>
    <xf numFmtId="183" fontId="1" fillId="0" borderId="19" xfId="33" applyNumberFormat="1" applyFont="1" applyBorder="1" applyAlignment="1">
      <alignment vertical="center"/>
    </xf>
    <xf numFmtId="183" fontId="1" fillId="0" borderId="21" xfId="33" applyNumberFormat="1" applyFont="1" applyBorder="1" applyAlignment="1">
      <alignment vertical="center"/>
    </xf>
    <xf numFmtId="183" fontId="1" fillId="0" borderId="15" xfId="33" applyNumberFormat="1" applyFont="1" applyBorder="1" applyAlignment="1">
      <alignment vertical="center"/>
    </xf>
    <xf numFmtId="183" fontId="1" fillId="0" borderId="35" xfId="33" applyNumberFormat="1" applyFont="1" applyFill="1" applyBorder="1" applyAlignment="1">
      <alignment vertical="center"/>
    </xf>
    <xf numFmtId="183" fontId="1" fillId="0" borderId="16" xfId="33" applyNumberFormat="1" applyFont="1" applyFill="1" applyBorder="1" applyAlignment="1">
      <alignment vertical="center"/>
    </xf>
    <xf numFmtId="183" fontId="1" fillId="0" borderId="36" xfId="33" applyNumberFormat="1" applyFont="1" applyFill="1" applyBorder="1" applyAlignment="1">
      <alignment vertical="center"/>
    </xf>
    <xf numFmtId="38" fontId="1" fillId="0" borderId="0" xfId="33" applyBorder="1" applyAlignment="1">
      <alignment vertical="center"/>
    </xf>
    <xf numFmtId="38" fontId="1" fillId="0" borderId="74" xfId="33" applyFont="1" applyBorder="1" applyAlignment="1">
      <alignment horizontal="center" vertical="center"/>
    </xf>
    <xf numFmtId="37" fontId="1" fillId="0" borderId="17" xfId="44" applyFont="1" applyBorder="1" applyAlignment="1">
      <alignment vertical="center"/>
    </xf>
    <xf numFmtId="38" fontId="32" fillId="0" borderId="21" xfId="33" applyFont="1" applyBorder="1" applyAlignment="1">
      <alignment vertical="center"/>
    </xf>
    <xf numFmtId="38" fontId="32" fillId="0" borderId="35" xfId="33" applyFont="1" applyFill="1" applyBorder="1" applyAlignment="1">
      <alignment horizontal="right" vertical="center"/>
    </xf>
    <xf numFmtId="38" fontId="32" fillId="0" borderId="63" xfId="33" applyFont="1" applyFill="1" applyBorder="1" applyAlignment="1">
      <alignment horizontal="right" vertical="center"/>
    </xf>
    <xf numFmtId="37" fontId="25" fillId="24" borderId="135" xfId="44" applyFont="1" applyFill="1" applyBorder="1" applyAlignment="1">
      <alignment horizontal="center" vertical="center"/>
    </xf>
    <xf numFmtId="37" fontId="25" fillId="24" borderId="136" xfId="44" applyFont="1" applyFill="1" applyBorder="1" applyAlignment="1">
      <alignment horizontal="center" vertical="center"/>
    </xf>
    <xf numFmtId="37" fontId="25" fillId="24" borderId="137" xfId="44" applyFont="1" applyFill="1" applyBorder="1" applyAlignment="1">
      <alignment horizontal="center" vertical="center"/>
    </xf>
    <xf numFmtId="37" fontId="25" fillId="24" borderId="138" xfId="44" applyFont="1" applyFill="1" applyBorder="1" applyAlignment="1">
      <alignment horizontal="center" vertical="center"/>
    </xf>
    <xf numFmtId="37" fontId="25" fillId="24" borderId="139" xfId="44" applyFont="1" applyFill="1" applyBorder="1" applyAlignment="1">
      <alignment horizontal="center" vertical="center"/>
    </xf>
    <xf numFmtId="37" fontId="25" fillId="24" borderId="140" xfId="44" applyFont="1" applyFill="1" applyBorder="1" applyAlignment="1">
      <alignment horizontal="center" vertical="center"/>
    </xf>
    <xf numFmtId="37" fontId="32" fillId="24" borderId="141" xfId="44" applyFont="1" applyFill="1" applyBorder="1" applyAlignment="1">
      <alignment vertical="center"/>
    </xf>
    <xf numFmtId="37" fontId="32" fillId="24" borderId="142" xfId="44" applyFont="1" applyFill="1" applyBorder="1" applyAlignment="1">
      <alignment vertical="center"/>
    </xf>
    <xf numFmtId="37" fontId="32" fillId="24" borderId="91" xfId="44" applyFont="1" applyFill="1" applyBorder="1" applyAlignment="1">
      <alignment horizontal="center" vertical="center"/>
    </xf>
    <xf numFmtId="37" fontId="32" fillId="24" borderId="86" xfId="44" applyFont="1" applyFill="1" applyBorder="1" applyAlignment="1">
      <alignment horizontal="center" vertical="center"/>
    </xf>
    <xf numFmtId="37" fontId="32" fillId="24" borderId="86" xfId="44" applyFont="1" applyFill="1" applyBorder="1" applyAlignment="1">
      <alignment horizontal="left" vertical="center"/>
    </xf>
    <xf numFmtId="37" fontId="32" fillId="24" borderId="143" xfId="44" applyFont="1" applyFill="1" applyBorder="1" applyAlignment="1">
      <alignment horizontal="center" vertical="center"/>
    </xf>
    <xf numFmtId="37" fontId="32" fillId="24" borderId="0" xfId="44" applyFont="1" applyFill="1" applyBorder="1" applyAlignment="1">
      <alignment horizontal="center" vertical="center"/>
    </xf>
    <xf numFmtId="37" fontId="32" fillId="24" borderId="141" xfId="44" applyFont="1" applyFill="1" applyBorder="1" applyAlignment="1">
      <alignment horizontal="center" vertical="center"/>
    </xf>
    <xf numFmtId="37" fontId="32" fillId="24" borderId="144" xfId="44" applyFont="1" applyFill="1" applyBorder="1" applyAlignment="1">
      <alignment horizontal="center" vertical="center"/>
    </xf>
    <xf numFmtId="37" fontId="32" fillId="24" borderId="94" xfId="44" applyFont="1" applyFill="1" applyBorder="1" applyAlignment="1">
      <alignment horizontal="center" vertical="center"/>
    </xf>
    <xf numFmtId="182" fontId="32" fillId="24" borderId="98" xfId="44" applyNumberFormat="1" applyFont="1" applyFill="1" applyBorder="1" applyAlignment="1">
      <alignment horizontal="center" vertical="center"/>
    </xf>
    <xf numFmtId="182" fontId="32" fillId="24" borderId="93" xfId="44" applyNumberFormat="1" applyFont="1" applyFill="1" applyBorder="1" applyAlignment="1">
      <alignment horizontal="center" vertical="center"/>
    </xf>
    <xf numFmtId="37" fontId="32" fillId="24" borderId="145" xfId="44" applyFont="1" applyFill="1" applyBorder="1" applyAlignment="1">
      <alignment vertical="center"/>
    </xf>
    <xf numFmtId="37" fontId="32" fillId="24" borderId="85" xfId="44" applyFont="1" applyFill="1" applyBorder="1" applyAlignment="1">
      <alignment horizontal="center" vertical="center"/>
    </xf>
    <xf numFmtId="37" fontId="32" fillId="24" borderId="93" xfId="44" applyFont="1" applyFill="1" applyBorder="1" applyAlignment="1">
      <alignment horizontal="center" vertical="center"/>
    </xf>
    <xf numFmtId="37" fontId="32" fillId="24" borderId="94" xfId="44" applyFont="1" applyFill="1" applyBorder="1" applyAlignment="1">
      <alignment horizontal="center" vertical="center" textRotation="255"/>
    </xf>
    <xf numFmtId="182" fontId="32" fillId="24" borderId="98" xfId="44" applyNumberFormat="1" applyFont="1" applyFill="1" applyBorder="1" applyAlignment="1">
      <alignment horizontal="center" vertical="center" textRotation="255"/>
    </xf>
    <xf numFmtId="182" fontId="32" fillId="24" borderId="94" xfId="44" applyNumberFormat="1" applyFont="1" applyFill="1" applyBorder="1" applyAlignment="1">
      <alignment horizontal="center" vertical="center" textRotation="255"/>
    </xf>
    <xf numFmtId="37" fontId="32" fillId="24" borderId="145" xfId="44" applyFont="1" applyFill="1" applyBorder="1" applyAlignment="1">
      <alignment horizontal="center" vertical="center"/>
    </xf>
    <xf numFmtId="37" fontId="32" fillId="24" borderId="94" xfId="44" applyFont="1" applyFill="1" applyBorder="1" applyAlignment="1">
      <alignment vertical="center"/>
    </xf>
    <xf numFmtId="182" fontId="32" fillId="24" borderId="94" xfId="44" applyNumberFormat="1" applyFont="1" applyFill="1" applyBorder="1" applyAlignment="1">
      <alignment vertical="center"/>
    </xf>
    <xf numFmtId="37" fontId="32" fillId="24" borderId="98" xfId="44" applyFont="1" applyFill="1" applyBorder="1" applyAlignment="1">
      <alignment vertical="center"/>
    </xf>
    <xf numFmtId="37" fontId="32" fillId="24" borderId="146" xfId="44" applyFont="1" applyFill="1" applyBorder="1" applyAlignment="1">
      <alignment vertical="center"/>
    </xf>
    <xf numFmtId="37" fontId="32" fillId="24" borderId="103" xfId="44" applyFont="1" applyFill="1" applyBorder="1" applyAlignment="1">
      <alignment vertical="center"/>
    </xf>
    <xf numFmtId="37" fontId="32" fillId="24" borderId="104" xfId="44" applyFont="1" applyFill="1" applyBorder="1" applyAlignment="1">
      <alignment horizontal="center" vertical="center"/>
    </xf>
    <xf numFmtId="37" fontId="32" fillId="24" borderId="125" xfId="44" applyFont="1" applyFill="1" applyBorder="1" applyAlignment="1">
      <alignment horizontal="center" vertical="center"/>
    </xf>
    <xf numFmtId="37" fontId="32" fillId="24" borderId="147" xfId="44" applyFont="1" applyFill="1" applyBorder="1" applyAlignment="1">
      <alignment vertical="center"/>
    </xf>
    <xf numFmtId="37" fontId="32" fillId="24" borderId="148" xfId="44" applyFont="1" applyFill="1" applyBorder="1" applyAlignment="1">
      <alignment horizontal="center" vertical="center"/>
    </xf>
    <xf numFmtId="0" fontId="32" fillId="0" borderId="142" xfId="0" applyFont="1" applyBorder="1" applyAlignment="1">
      <alignment vertical="center"/>
    </xf>
    <xf numFmtId="0" fontId="32" fillId="0" borderId="113" xfId="0" applyFont="1" applyBorder="1" applyAlignment="1">
      <alignment vertical="center"/>
    </xf>
    <xf numFmtId="37" fontId="32" fillId="0" borderId="149" xfId="44" applyFont="1" applyBorder="1" applyAlignment="1">
      <alignment horizontal="right" vertical="center"/>
    </xf>
    <xf numFmtId="37" fontId="32" fillId="0" borderId="142" xfId="44" applyFont="1" applyBorder="1" applyAlignment="1">
      <alignment horizontal="right" vertical="center"/>
    </xf>
    <xf numFmtId="37" fontId="32" fillId="0" borderId="93" xfId="44" applyFont="1" applyBorder="1" applyAlignment="1">
      <alignment horizontal="right" vertical="center"/>
    </xf>
    <xf numFmtId="37" fontId="32" fillId="0" borderId="113" xfId="44" applyFont="1" applyBorder="1" applyAlignment="1">
      <alignment horizontal="right" vertical="center"/>
    </xf>
    <xf numFmtId="37" fontId="32" fillId="0" borderId="150" xfId="44" applyFont="1" applyBorder="1" applyAlignment="1">
      <alignment horizontal="right" vertical="center"/>
    </xf>
    <xf numFmtId="0" fontId="32" fillId="0" borderId="151" xfId="0" applyFont="1" applyBorder="1" applyAlignment="1">
      <alignment vertical="center"/>
    </xf>
    <xf numFmtId="37" fontId="32" fillId="0" borderId="146" xfId="44" applyFont="1" applyBorder="1" applyAlignment="1">
      <alignment vertical="center"/>
    </xf>
    <xf numFmtId="37" fontId="32" fillId="0" borderId="148" xfId="44" applyFont="1" applyBorder="1" applyAlignment="1">
      <alignment vertical="center"/>
    </xf>
    <xf numFmtId="37" fontId="32" fillId="0" borderId="105" xfId="44" applyFont="1" applyBorder="1" applyAlignment="1">
      <alignment vertical="center"/>
    </xf>
    <xf numFmtId="37" fontId="32" fillId="0" borderId="106" xfId="44" applyFont="1" applyBorder="1" applyAlignment="1">
      <alignment vertical="center"/>
    </xf>
    <xf numFmtId="37" fontId="32" fillId="0" borderId="104" xfId="44" applyFont="1" applyBorder="1" applyAlignment="1">
      <alignment vertical="center"/>
    </xf>
    <xf numFmtId="37" fontId="32" fillId="0" borderId="102" xfId="44" applyFont="1" applyBorder="1" applyAlignment="1">
      <alignment vertical="center"/>
    </xf>
    <xf numFmtId="37" fontId="32" fillId="0" borderId="147" xfId="44" applyFont="1" applyBorder="1" applyAlignment="1">
      <alignment vertical="center"/>
    </xf>
    <xf numFmtId="37" fontId="32" fillId="0" borderId="153" xfId="44" applyFont="1" applyBorder="1" applyAlignment="1">
      <alignment vertical="center"/>
    </xf>
    <xf numFmtId="37" fontId="32" fillId="0" borderId="152" xfId="44" applyFont="1" applyBorder="1" applyAlignment="1">
      <alignment vertical="center"/>
    </xf>
    <xf numFmtId="37" fontId="32" fillId="0" borderId="90" xfId="44" applyFont="1" applyBorder="1" applyAlignment="1">
      <alignment vertical="center"/>
    </xf>
    <xf numFmtId="37" fontId="32" fillId="0" borderId="110" xfId="44" applyFont="1" applyBorder="1" applyAlignment="1">
      <alignment vertical="center"/>
    </xf>
    <xf numFmtId="37" fontId="32" fillId="0" borderId="10" xfId="44" applyFont="1" applyAlignment="1">
      <alignment vertical="center"/>
    </xf>
    <xf numFmtId="37" fontId="32" fillId="0" borderId="86" xfId="44" applyFont="1" applyBorder="1" applyAlignment="1">
      <alignment vertical="center"/>
    </xf>
    <xf numFmtId="37" fontId="32" fillId="0" borderId="143" xfId="44" applyFont="1" applyBorder="1" applyAlignment="1">
      <alignment vertical="center"/>
    </xf>
    <xf numFmtId="38" fontId="32" fillId="0" borderId="49" xfId="33" applyFont="1" applyBorder="1" applyAlignment="1">
      <alignment horizontal="center" vertical="center"/>
    </xf>
    <xf numFmtId="38" fontId="32" fillId="0" borderId="153" xfId="33" applyFont="1" applyBorder="1" applyAlignment="1">
      <alignment vertical="center"/>
    </xf>
    <xf numFmtId="38" fontId="32" fillId="0" borderId="90" xfId="33" applyFont="1" applyBorder="1" applyAlignment="1">
      <alignment vertical="center"/>
    </xf>
    <xf numFmtId="38" fontId="32" fillId="0" borderId="110" xfId="33" applyFont="1" applyBorder="1" applyAlignment="1">
      <alignment vertical="center"/>
    </xf>
    <xf numFmtId="38" fontId="32" fillId="0" borderId="10" xfId="33" applyFont="1" applyBorder="1" applyAlignment="1">
      <alignment vertical="center"/>
    </xf>
    <xf numFmtId="38" fontId="32" fillId="0" borderId="86" xfId="33" applyFont="1" applyBorder="1" applyAlignment="1">
      <alignment vertical="center"/>
    </xf>
    <xf numFmtId="38" fontId="32" fillId="0" borderId="152" xfId="33" applyFont="1" applyBorder="1" applyAlignment="1">
      <alignment vertical="center"/>
    </xf>
    <xf numFmtId="38" fontId="32" fillId="0" borderId="108" xfId="33" applyFont="1" applyBorder="1" applyAlignment="1">
      <alignment vertical="center"/>
    </xf>
    <xf numFmtId="38" fontId="32" fillId="0" borderId="91" xfId="33" applyFont="1" applyBorder="1" applyAlignment="1">
      <alignment vertical="center"/>
    </xf>
    <xf numFmtId="38" fontId="32" fillId="0" borderId="143" xfId="33" applyFont="1" applyBorder="1" applyAlignment="1">
      <alignment vertical="center"/>
    </xf>
    <xf numFmtId="38" fontId="32" fillId="0" borderId="154" xfId="33" applyFont="1" applyBorder="1" applyAlignment="1">
      <alignment vertical="center"/>
    </xf>
    <xf numFmtId="38" fontId="32" fillId="0" borderId="155" xfId="33" applyFont="1" applyBorder="1" applyAlignment="1">
      <alignment vertical="center"/>
    </xf>
    <xf numFmtId="38" fontId="32" fillId="0" borderId="156" xfId="33" applyFont="1" applyBorder="1" applyAlignment="1">
      <alignment vertical="center"/>
    </xf>
    <xf numFmtId="38" fontId="32" fillId="0" borderId="121" xfId="33" applyFont="1" applyBorder="1" applyAlignment="1">
      <alignment vertical="center"/>
    </xf>
    <xf numFmtId="38" fontId="32" fillId="0" borderId="128" xfId="33" applyFont="1" applyBorder="1" applyAlignment="1">
      <alignment vertical="center"/>
    </xf>
    <xf numFmtId="38" fontId="32" fillId="0" borderId="109" xfId="33" applyFont="1" applyBorder="1" applyAlignment="1">
      <alignment vertical="center"/>
    </xf>
    <xf numFmtId="38" fontId="32" fillId="0" borderId="157" xfId="33" applyFont="1" applyBorder="1" applyAlignment="1">
      <alignment vertical="center"/>
    </xf>
    <xf numFmtId="38" fontId="32" fillId="0" borderId="158" xfId="33" applyFont="1" applyBorder="1" applyAlignment="1">
      <alignment vertical="center"/>
    </xf>
    <xf numFmtId="38" fontId="32" fillId="0" borderId="141" xfId="33" applyFont="1" applyBorder="1" applyAlignment="1">
      <alignment vertical="center"/>
    </xf>
    <xf numFmtId="38" fontId="32" fillId="0" borderId="144" xfId="33" applyFont="1" applyBorder="1" applyAlignment="1">
      <alignment vertical="center"/>
    </xf>
    <xf numFmtId="38" fontId="32" fillId="0" borderId="95" xfId="33" applyFont="1" applyBorder="1" applyAlignment="1">
      <alignment vertical="center"/>
    </xf>
    <xf numFmtId="38" fontId="32" fillId="0" borderId="96" xfId="33" applyFont="1" applyBorder="1" applyAlignment="1">
      <alignment vertical="center"/>
    </xf>
    <xf numFmtId="38" fontId="32" fillId="0" borderId="94" xfId="33" applyFont="1" applyBorder="1" applyAlignment="1">
      <alignment vertical="center"/>
    </xf>
    <xf numFmtId="38" fontId="32" fillId="0" borderId="145" xfId="33" applyFont="1" applyBorder="1" applyAlignment="1">
      <alignment vertical="center"/>
    </xf>
    <xf numFmtId="38" fontId="32" fillId="0" borderId="161" xfId="33" applyFont="1" applyBorder="1" applyAlignment="1">
      <alignment vertical="center"/>
    </xf>
    <xf numFmtId="38" fontId="32" fillId="0" borderId="149" xfId="33" applyFont="1" applyBorder="1" applyAlignment="1">
      <alignment vertical="center"/>
    </xf>
    <xf numFmtId="38" fontId="32" fillId="0" borderId="93" xfId="33" applyFont="1" applyBorder="1" applyAlignment="1">
      <alignment vertical="center"/>
    </xf>
    <xf numFmtId="38" fontId="32" fillId="0" borderId="162" xfId="33" applyFont="1" applyBorder="1" applyAlignment="1">
      <alignment vertical="center"/>
    </xf>
    <xf numFmtId="38" fontId="32" fillId="0" borderId="163" xfId="33" applyFont="1" applyBorder="1" applyAlignment="1">
      <alignment vertical="center"/>
    </xf>
    <xf numFmtId="38" fontId="32" fillId="0" borderId="117" xfId="33" applyFont="1" applyBorder="1" applyAlignment="1">
      <alignment vertical="center"/>
    </xf>
    <xf numFmtId="38" fontId="32" fillId="0" borderId="118" xfId="33" applyFont="1" applyBorder="1" applyAlignment="1">
      <alignment vertical="center"/>
    </xf>
    <xf numFmtId="38" fontId="32" fillId="0" borderId="164" xfId="33" applyFont="1" applyBorder="1" applyAlignment="1">
      <alignment vertical="center"/>
    </xf>
    <xf numFmtId="38" fontId="32" fillId="0" borderId="119" xfId="33" applyFont="1" applyBorder="1" applyAlignment="1">
      <alignment vertical="center"/>
    </xf>
    <xf numFmtId="38" fontId="32" fillId="0" borderId="49" xfId="33" applyFont="1" applyBorder="1" applyAlignment="1">
      <alignment vertical="center"/>
    </xf>
    <xf numFmtId="38" fontId="32" fillId="0" borderId="123" xfId="33" applyFont="1" applyBorder="1" applyAlignment="1">
      <alignment vertical="center"/>
    </xf>
    <xf numFmtId="38" fontId="32" fillId="0" borderId="38" xfId="33" applyFont="1" applyBorder="1" applyAlignment="1">
      <alignment vertical="center"/>
    </xf>
    <xf numFmtId="38" fontId="32" fillId="0" borderId="24" xfId="33" applyFont="1" applyBorder="1" applyAlignment="1">
      <alignment vertical="center"/>
    </xf>
    <xf numFmtId="38" fontId="32" fillId="0" borderId="0" xfId="33" applyFont="1" applyBorder="1" applyAlignment="1">
      <alignment vertical="center"/>
    </xf>
    <xf numFmtId="38" fontId="32" fillId="0" borderId="163" xfId="33" applyFont="1" applyFill="1" applyBorder="1" applyAlignment="1">
      <alignment vertical="center"/>
    </xf>
    <xf numFmtId="38" fontId="32" fillId="0" borderId="124" xfId="33" applyFont="1" applyFill="1" applyBorder="1" applyAlignment="1">
      <alignment vertical="center"/>
    </xf>
    <xf numFmtId="38" fontId="32" fillId="0" borderId="132" xfId="33" applyFont="1" applyFill="1" applyBorder="1" applyAlignment="1">
      <alignment vertical="center"/>
    </xf>
    <xf numFmtId="38" fontId="32" fillId="0" borderId="133" xfId="33" applyFont="1" applyFill="1" applyBorder="1" applyAlignment="1">
      <alignment vertical="center"/>
    </xf>
    <xf numFmtId="38" fontId="32" fillId="0" borderId="122" xfId="33" applyFont="1" applyFill="1" applyBorder="1" applyAlignment="1">
      <alignment vertical="center"/>
    </xf>
    <xf numFmtId="37" fontId="32" fillId="0" borderId="92" xfId="44" applyFont="1" applyBorder="1" applyAlignment="1">
      <alignment horizontal="right" vertical="center"/>
    </xf>
    <xf numFmtId="37" fontId="32" fillId="0" borderId="115" xfId="44" applyFont="1" applyBorder="1" applyAlignment="1">
      <alignment horizontal="right" vertical="center"/>
    </xf>
    <xf numFmtId="37" fontId="32" fillId="0" borderId="161" xfId="44" applyFont="1" applyBorder="1" applyAlignment="1">
      <alignment horizontal="right" vertical="center"/>
    </xf>
    <xf numFmtId="0" fontId="32" fillId="0" borderId="145" xfId="0" applyFont="1" applyBorder="1" applyAlignment="1">
      <alignment vertical="center"/>
    </xf>
    <xf numFmtId="37" fontId="32" fillId="0" borderId="103" xfId="44" applyFont="1" applyBorder="1" applyAlignment="1">
      <alignment vertical="center"/>
    </xf>
    <xf numFmtId="37" fontId="32" fillId="0" borderId="125" xfId="44" applyFont="1" applyBorder="1" applyAlignment="1">
      <alignment vertical="center"/>
    </xf>
    <xf numFmtId="37" fontId="32" fillId="0" borderId="165" xfId="44" applyFont="1" applyBorder="1" applyAlignment="1">
      <alignment vertical="center"/>
    </xf>
    <xf numFmtId="37" fontId="32" fillId="0" borderId="108" xfId="44" applyFont="1" applyBorder="1" applyAlignment="1">
      <alignment vertical="center"/>
    </xf>
    <xf numFmtId="37" fontId="32" fillId="0" borderId="91" xfId="44" applyFont="1" applyBorder="1" applyAlignment="1">
      <alignment vertical="center"/>
    </xf>
    <xf numFmtId="37" fontId="32" fillId="0" borderId="154" xfId="44" applyFont="1" applyBorder="1" applyAlignment="1">
      <alignment vertical="center"/>
    </xf>
    <xf numFmtId="37" fontId="32" fillId="0" borderId="92" xfId="44" applyFont="1" applyBorder="1" applyAlignment="1">
      <alignment vertical="center"/>
    </xf>
    <xf numFmtId="37" fontId="32" fillId="0" borderId="115" xfId="44" applyFont="1" applyBorder="1" applyAlignment="1">
      <alignment vertical="center"/>
    </xf>
    <xf numFmtId="37" fontId="32" fillId="0" borderId="162" xfId="44" applyFont="1" applyBorder="1" applyAlignment="1">
      <alignment vertical="center"/>
    </xf>
    <xf numFmtId="38" fontId="32" fillId="0" borderId="92" xfId="33" applyFont="1" applyBorder="1" applyAlignment="1">
      <alignment vertical="center"/>
    </xf>
    <xf numFmtId="38" fontId="32" fillId="0" borderId="87" xfId="33" applyFont="1" applyBorder="1" applyAlignment="1">
      <alignment vertical="center"/>
    </xf>
    <xf numFmtId="38" fontId="32" fillId="0" borderId="115" xfId="33" applyFont="1" applyBorder="1" applyAlignment="1">
      <alignment vertical="center"/>
    </xf>
    <xf numFmtId="38" fontId="32" fillId="0" borderId="167" xfId="33" applyFont="1" applyBorder="1" applyAlignment="1">
      <alignment vertical="center"/>
    </xf>
    <xf numFmtId="38" fontId="32" fillId="0" borderId="124" xfId="33" applyFont="1" applyBorder="1" applyAlignment="1">
      <alignment vertical="center"/>
    </xf>
    <xf numFmtId="38" fontId="32" fillId="0" borderId="167" xfId="33" applyFont="1" applyFill="1" applyBorder="1" applyAlignment="1">
      <alignment vertical="center"/>
    </xf>
    <xf numFmtId="0" fontId="32" fillId="0" borderId="15" xfId="0" applyFont="1" applyBorder="1" applyAlignment="1">
      <alignment vertical="center"/>
    </xf>
    <xf numFmtId="38" fontId="32" fillId="0" borderId="127" xfId="33" applyFont="1" applyFill="1" applyBorder="1" applyAlignment="1">
      <alignment vertical="center"/>
    </xf>
    <xf numFmtId="38" fontId="32" fillId="0" borderId="47" xfId="33" applyFont="1" applyFill="1" applyBorder="1" applyAlignment="1">
      <alignment horizontal="center" vertical="center"/>
    </xf>
    <xf numFmtId="38" fontId="32" fillId="0" borderId="30" xfId="33" applyFont="1" applyFill="1" applyBorder="1" applyAlignment="1">
      <alignment horizontal="center" vertical="center"/>
    </xf>
    <xf numFmtId="39" fontId="1" fillId="0" borderId="0" xfId="45" applyNumberFormat="1" applyFont="1" applyAlignment="1">
      <alignment vertical="center"/>
    </xf>
    <xf numFmtId="182" fontId="1" fillId="0" borderId="68" xfId="33" applyNumberFormat="1" applyFont="1" applyFill="1" applyBorder="1" applyAlignment="1">
      <alignment vertical="center"/>
    </xf>
    <xf numFmtId="182" fontId="1" fillId="0" borderId="26" xfId="33" applyNumberFormat="1" applyFont="1" applyFill="1" applyBorder="1" applyAlignment="1">
      <alignment vertical="center"/>
    </xf>
    <xf numFmtId="182" fontId="1" fillId="0" borderId="72" xfId="33" applyNumberFormat="1" applyFont="1" applyFill="1" applyBorder="1" applyAlignment="1">
      <alignment vertical="center"/>
    </xf>
    <xf numFmtId="38" fontId="32" fillId="0" borderId="18" xfId="33" applyFont="1" applyFill="1" applyBorder="1" applyAlignment="1">
      <alignment vertical="center"/>
    </xf>
    <xf numFmtId="38" fontId="32" fillId="0" borderId="14" xfId="33" applyFont="1" applyFill="1" applyBorder="1" applyAlignment="1">
      <alignment vertical="center"/>
    </xf>
    <xf numFmtId="38" fontId="26" fillId="0" borderId="27" xfId="33" applyFont="1" applyBorder="1" applyAlignment="1">
      <alignment horizontal="center" vertical="center"/>
    </xf>
    <xf numFmtId="38" fontId="26" fillId="0" borderId="21" xfId="33" applyFont="1" applyBorder="1" applyAlignment="1">
      <alignment horizontal="center" vertical="center"/>
    </xf>
    <xf numFmtId="38" fontId="26" fillId="0" borderId="28" xfId="33" applyFont="1" applyBorder="1" applyAlignment="1">
      <alignment horizontal="center" vertical="center"/>
    </xf>
    <xf numFmtId="38" fontId="0" fillId="0" borderId="62" xfId="33" applyFont="1" applyFill="1" applyBorder="1" applyAlignment="1">
      <alignment horizontal="center" vertical="center"/>
    </xf>
    <xf numFmtId="38" fontId="0" fillId="0" borderId="25" xfId="33" applyFont="1" applyFill="1" applyBorder="1" applyAlignment="1">
      <alignment horizontal="center" vertical="center"/>
    </xf>
    <xf numFmtId="0" fontId="0" fillId="0" borderId="49" xfId="0" applyBorder="1" applyAlignment="1">
      <alignment horizontal="right" vertical="center"/>
    </xf>
    <xf numFmtId="178" fontId="1" fillId="0" borderId="16" xfId="45" applyNumberFormat="1" applyFont="1" applyBorder="1" applyAlignment="1">
      <alignment horizontal="center" vertical="center"/>
    </xf>
    <xf numFmtId="178" fontId="1" fillId="0" borderId="35" xfId="45" applyNumberFormat="1" applyFont="1" applyBorder="1" applyAlignment="1">
      <alignment horizontal="center" vertical="center"/>
    </xf>
    <xf numFmtId="177" fontId="32" fillId="0" borderId="35" xfId="0" applyNumberFormat="1" applyFont="1" applyBorder="1" applyAlignment="1">
      <alignment horizontal="right" vertical="center"/>
    </xf>
    <xf numFmtId="177" fontId="32" fillId="0" borderId="36" xfId="0" applyNumberFormat="1" applyFont="1" applyBorder="1" applyAlignment="1">
      <alignment horizontal="right" vertical="center"/>
    </xf>
    <xf numFmtId="177" fontId="32" fillId="0" borderId="63" xfId="0" applyNumberFormat="1" applyFont="1" applyBorder="1" applyAlignment="1">
      <alignment horizontal="right" vertical="center"/>
    </xf>
    <xf numFmtId="177" fontId="32" fillId="0" borderId="62" xfId="0" applyNumberFormat="1" applyFont="1" applyBorder="1" applyAlignment="1">
      <alignment horizontal="right" vertical="center"/>
    </xf>
    <xf numFmtId="38" fontId="0" fillId="0" borderId="0" xfId="33" applyFont="1" applyBorder="1" applyAlignment="1">
      <alignment vertical="center"/>
    </xf>
    <xf numFmtId="37" fontId="18" fillId="0" borderId="0" xfId="44" applyFont="1" applyBorder="1" applyAlignment="1">
      <alignment vertical="center"/>
    </xf>
    <xf numFmtId="37" fontId="0" fillId="0" borderId="74" xfId="0" applyNumberFormat="1" applyBorder="1" applyAlignment="1">
      <alignment horizontal="center" vertical="center"/>
    </xf>
    <xf numFmtId="37" fontId="0" fillId="0" borderId="36" xfId="0" applyNumberForma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38" fontId="1" fillId="0" borderId="14" xfId="33" applyFont="1" applyFill="1" applyBorder="1" applyAlignment="1">
      <alignment horizontal="right" vertical="center"/>
    </xf>
    <xf numFmtId="38" fontId="1" fillId="0" borderId="26" xfId="33" applyFont="1" applyFill="1" applyBorder="1" applyAlignment="1">
      <alignment vertical="center"/>
    </xf>
    <xf numFmtId="38" fontId="1" fillId="0" borderId="14" xfId="33" applyFont="1" applyFill="1" applyBorder="1" applyAlignment="1">
      <alignment vertical="center"/>
    </xf>
    <xf numFmtId="38" fontId="10" fillId="0" borderId="0" xfId="33" applyFont="1" applyBorder="1" applyAlignment="1">
      <alignment horizontal="center" vertical="center"/>
    </xf>
    <xf numFmtId="38" fontId="32" fillId="0" borderId="32" xfId="33" applyFont="1" applyBorder="1" applyAlignment="1">
      <alignment horizontal="center" vertical="center" textRotation="255" wrapText="1"/>
    </xf>
    <xf numFmtId="38" fontId="32" fillId="0" borderId="25" xfId="33" applyFont="1" applyBorder="1" applyAlignment="1">
      <alignment horizontal="center" vertical="center" textRotation="255" wrapText="1"/>
    </xf>
    <xf numFmtId="37" fontId="0" fillId="24" borderId="94" xfId="44" applyFont="1" applyFill="1" applyBorder="1" applyAlignment="1">
      <alignment horizontal="center" vertical="center" wrapText="1"/>
    </xf>
    <xf numFmtId="37" fontId="0" fillId="24" borderId="94" xfId="44" applyFont="1" applyFill="1" applyBorder="1" applyAlignment="1">
      <alignment horizontal="center" vertical="center"/>
    </xf>
    <xf numFmtId="37" fontId="31" fillId="0" borderId="171" xfId="44" applyFont="1" applyBorder="1" applyAlignment="1">
      <alignment vertical="center"/>
    </xf>
    <xf numFmtId="38" fontId="32" fillId="0" borderId="118" xfId="33" applyFont="1" applyFill="1" applyBorder="1" applyAlignment="1">
      <alignment vertical="center"/>
    </xf>
    <xf numFmtId="178" fontId="1" fillId="0" borderId="34" xfId="33" applyNumberFormat="1" applyFont="1" applyBorder="1" applyAlignment="1">
      <alignment vertical="center"/>
    </xf>
    <xf numFmtId="178" fontId="1" fillId="0" borderId="133" xfId="33" applyNumberFormat="1" applyFont="1" applyBorder="1" applyAlignment="1">
      <alignment vertical="center"/>
    </xf>
    <xf numFmtId="178" fontId="1" fillId="0" borderId="132" xfId="33" applyNumberFormat="1" applyFont="1" applyBorder="1" applyAlignment="1">
      <alignment vertical="center"/>
    </xf>
    <xf numFmtId="178" fontId="1" fillId="0" borderId="36" xfId="33" applyNumberFormat="1" applyFont="1" applyBorder="1" applyAlignment="1">
      <alignment vertical="center"/>
    </xf>
    <xf numFmtId="178" fontId="1" fillId="0" borderId="16" xfId="33" applyNumberFormat="1" applyFont="1" applyBorder="1" applyAlignment="1">
      <alignment vertical="center"/>
    </xf>
    <xf numFmtId="178" fontId="1" fillId="0" borderId="22" xfId="33" applyNumberFormat="1" applyFont="1" applyBorder="1" applyAlignment="1">
      <alignment vertical="center"/>
    </xf>
    <xf numFmtId="178" fontId="1" fillId="0" borderId="35" xfId="33" applyNumberFormat="1" applyFont="1" applyBorder="1" applyAlignment="1">
      <alignment vertical="center"/>
    </xf>
    <xf numFmtId="178" fontId="1" fillId="0" borderId="27" xfId="33" applyNumberFormat="1" applyFont="1" applyBorder="1" applyAlignment="1">
      <alignment vertical="center"/>
    </xf>
    <xf numFmtId="178" fontId="1" fillId="0" borderId="21" xfId="33" applyNumberFormat="1" applyFont="1" applyBorder="1" applyAlignment="1">
      <alignment vertical="center"/>
    </xf>
    <xf numFmtId="178" fontId="1" fillId="0" borderId="35" xfId="33" applyNumberFormat="1" applyFont="1" applyFill="1" applyBorder="1" applyAlignment="1">
      <alignment vertical="center"/>
    </xf>
    <xf numFmtId="178" fontId="1" fillId="0" borderId="36" xfId="33" applyNumberFormat="1" applyFont="1" applyFill="1" applyBorder="1" applyAlignment="1">
      <alignment vertical="center"/>
    </xf>
    <xf numFmtId="178" fontId="1" fillId="0" borderId="16" xfId="33" applyNumberFormat="1" applyFont="1" applyFill="1" applyBorder="1" applyAlignment="1">
      <alignment vertical="center"/>
    </xf>
    <xf numFmtId="178" fontId="1" fillId="0" borderId="65" xfId="33" applyNumberFormat="1" applyFont="1" applyFill="1" applyBorder="1" applyAlignment="1">
      <alignment vertical="center"/>
    </xf>
    <xf numFmtId="178" fontId="1" fillId="0" borderId="49" xfId="33" applyNumberFormat="1" applyFont="1" applyFill="1" applyBorder="1" applyAlignment="1">
      <alignment vertical="center"/>
    </xf>
    <xf numFmtId="178" fontId="1" fillId="0" borderId="26" xfId="33" applyNumberFormat="1" applyFont="1" applyFill="1" applyBorder="1" applyAlignment="1">
      <alignment vertical="center"/>
    </xf>
    <xf numFmtId="178" fontId="1" fillId="0" borderId="25" xfId="33" applyNumberFormat="1" applyFont="1" applyFill="1" applyBorder="1" applyAlignment="1">
      <alignment vertical="center"/>
    </xf>
    <xf numFmtId="178" fontId="1" fillId="0" borderId="37" xfId="33" applyNumberFormat="1" applyFont="1" applyFill="1" applyBorder="1" applyAlignment="1">
      <alignment vertical="center"/>
    </xf>
    <xf numFmtId="178" fontId="1" fillId="0" borderId="64" xfId="33" applyNumberFormat="1" applyFont="1" applyFill="1" applyBorder="1" applyAlignment="1">
      <alignment vertical="center"/>
    </xf>
    <xf numFmtId="178" fontId="1" fillId="0" borderId="72" xfId="33" applyNumberFormat="1" applyFont="1" applyFill="1" applyBorder="1" applyAlignment="1">
      <alignment vertical="center"/>
    </xf>
    <xf numFmtId="178" fontId="1" fillId="0" borderId="60" xfId="33" applyNumberFormat="1" applyFont="1" applyFill="1" applyBorder="1" applyAlignment="1">
      <alignment vertical="center"/>
    </xf>
    <xf numFmtId="38" fontId="1" fillId="0" borderId="0" xfId="33" applyFont="1" applyBorder="1" applyAlignment="1">
      <alignment horizontal="center" vertical="center" textRotation="255"/>
    </xf>
    <xf numFmtId="38" fontId="0" fillId="0" borderId="36" xfId="33" applyFont="1" applyFill="1" applyBorder="1" applyAlignment="1">
      <alignment vertical="center"/>
    </xf>
    <xf numFmtId="179" fontId="1" fillId="0" borderId="166" xfId="33" applyNumberFormat="1" applyFont="1" applyFill="1" applyBorder="1" applyAlignment="1">
      <alignment vertical="center"/>
    </xf>
    <xf numFmtId="180" fontId="1" fillId="0" borderId="19" xfId="45" applyNumberFormat="1" applyFont="1" applyBorder="1" applyAlignment="1">
      <alignment vertical="center"/>
    </xf>
    <xf numFmtId="183" fontId="1" fillId="0" borderId="27" xfId="33" applyNumberFormat="1" applyFont="1" applyFill="1" applyBorder="1" applyAlignment="1">
      <alignment vertical="center"/>
    </xf>
    <xf numFmtId="183" fontId="1" fillId="0" borderId="22" xfId="33" applyNumberFormat="1" applyFont="1" applyFill="1" applyBorder="1" applyAlignment="1">
      <alignment vertical="center"/>
    </xf>
    <xf numFmtId="183" fontId="1" fillId="0" borderId="21" xfId="33" applyNumberFormat="1" applyFont="1" applyFill="1" applyBorder="1" applyAlignment="1">
      <alignment vertical="center"/>
    </xf>
    <xf numFmtId="178" fontId="1" fillId="0" borderId="27" xfId="33" applyNumberFormat="1" applyFont="1" applyFill="1" applyBorder="1" applyAlignment="1">
      <alignment vertical="center"/>
    </xf>
    <xf numFmtId="178" fontId="1" fillId="0" borderId="21" xfId="33" applyNumberFormat="1" applyFont="1" applyFill="1" applyBorder="1" applyAlignment="1">
      <alignment vertical="center"/>
    </xf>
    <xf numFmtId="178" fontId="1" fillId="0" borderId="15" xfId="33" applyNumberFormat="1" applyFont="1" applyFill="1" applyBorder="1" applyAlignment="1">
      <alignment vertical="center"/>
    </xf>
    <xf numFmtId="38" fontId="1" fillId="0" borderId="23" xfId="33" applyFont="1" applyFill="1" applyBorder="1" applyAlignment="1">
      <alignment vertical="center"/>
    </xf>
    <xf numFmtId="38" fontId="0" fillId="0" borderId="22" xfId="33" applyFont="1" applyBorder="1" applyAlignment="1">
      <alignment horizontal="right" vertical="center"/>
    </xf>
    <xf numFmtId="37" fontId="0" fillId="24" borderId="89" xfId="45" applyFont="1" applyFill="1" applyBorder="1" applyAlignment="1">
      <alignment horizontal="center" vertical="center"/>
    </xf>
    <xf numFmtId="37" fontId="0" fillId="24" borderId="90" xfId="45" applyFont="1" applyFill="1" applyBorder="1" applyAlignment="1">
      <alignment horizontal="center" vertical="center"/>
    </xf>
    <xf numFmtId="37" fontId="0" fillId="24" borderId="86" xfId="45" applyFont="1" applyFill="1" applyBorder="1" applyAlignment="1">
      <alignment horizontal="center" vertical="center"/>
    </xf>
    <xf numFmtId="37" fontId="0" fillId="24" borderId="91" xfId="45" applyFont="1" applyFill="1" applyBorder="1" applyAlignment="1">
      <alignment horizontal="center" vertical="center"/>
    </xf>
    <xf numFmtId="0" fontId="0" fillId="0" borderId="87" xfId="0" applyBorder="1" applyAlignment="1">
      <alignment shrinkToFit="1"/>
    </xf>
    <xf numFmtId="0" fontId="0" fillId="0" borderId="128" xfId="0" applyBorder="1" applyAlignment="1">
      <alignment vertical="center" textRotation="255" shrinkToFit="1"/>
    </xf>
    <xf numFmtId="37" fontId="0" fillId="0" borderId="96" xfId="0" applyNumberFormat="1" applyBorder="1" applyAlignment="1">
      <alignment horizontal="right"/>
    </xf>
    <xf numFmtId="37" fontId="0" fillId="0" borderId="94" xfId="0" applyNumberFormat="1" applyBorder="1" applyAlignment="1">
      <alignment horizontal="right"/>
    </xf>
    <xf numFmtId="37" fontId="0" fillId="0" borderId="98" xfId="0" applyNumberFormat="1" applyBorder="1" applyAlignment="1">
      <alignment horizontal="right"/>
    </xf>
    <xf numFmtId="37" fontId="0" fillId="0" borderId="129" xfId="0" applyNumberFormat="1" applyBorder="1" applyAlignment="1">
      <alignment horizontal="right"/>
    </xf>
    <xf numFmtId="37" fontId="0" fillId="0" borderId="130" xfId="0" applyNumberFormat="1" applyBorder="1" applyAlignment="1">
      <alignment horizontal="right"/>
    </xf>
    <xf numFmtId="37" fontId="0" fillId="0" borderId="38" xfId="0" applyNumberFormat="1" applyBorder="1" applyAlignment="1">
      <alignment horizontal="right"/>
    </xf>
    <xf numFmtId="37" fontId="0" fillId="0" borderId="28" xfId="0" applyNumberFormat="1" applyBorder="1" applyAlignment="1">
      <alignment horizontal="right"/>
    </xf>
    <xf numFmtId="37" fontId="0" fillId="0" borderId="82" xfId="0" applyNumberFormat="1" applyBorder="1" applyAlignment="1">
      <alignment horizontal="right"/>
    </xf>
    <xf numFmtId="182" fontId="1" fillId="0" borderId="27" xfId="33" applyNumberFormat="1" applyFont="1" applyBorder="1" applyAlignment="1">
      <alignment vertical="center"/>
    </xf>
    <xf numFmtId="182" fontId="1" fillId="0" borderId="21" xfId="33" applyNumberFormat="1" applyFont="1" applyBorder="1" applyAlignment="1">
      <alignment vertical="center"/>
    </xf>
    <xf numFmtId="182" fontId="1" fillId="0" borderId="22" xfId="33" applyNumberFormat="1" applyFont="1" applyBorder="1" applyAlignment="1">
      <alignment vertical="center"/>
    </xf>
    <xf numFmtId="182" fontId="1" fillId="0" borderId="29" xfId="33" applyNumberFormat="1" applyFont="1" applyBorder="1" applyAlignment="1">
      <alignment vertical="center"/>
    </xf>
    <xf numFmtId="182" fontId="1" fillId="0" borderId="127" xfId="33" applyNumberFormat="1" applyFont="1" applyBorder="1" applyAlignment="1">
      <alignment vertical="center"/>
    </xf>
    <xf numFmtId="182" fontId="1" fillId="0" borderId="35" xfId="33" applyNumberFormat="1" applyFont="1" applyFill="1" applyBorder="1" applyAlignment="1">
      <alignment vertical="center"/>
    </xf>
    <xf numFmtId="182" fontId="1" fillId="0" borderId="36" xfId="33" applyNumberFormat="1" applyFont="1" applyFill="1" applyBorder="1" applyAlignment="1">
      <alignment vertical="center"/>
    </xf>
    <xf numFmtId="182" fontId="1" fillId="0" borderId="16" xfId="33" applyNumberFormat="1" applyFont="1" applyFill="1" applyBorder="1" applyAlignment="1">
      <alignment vertical="center"/>
    </xf>
    <xf numFmtId="182" fontId="1" fillId="0" borderId="20" xfId="33" applyNumberFormat="1" applyFont="1" applyFill="1" applyBorder="1" applyAlignment="1">
      <alignment vertical="center"/>
    </xf>
    <xf numFmtId="182" fontId="1" fillId="0" borderId="34" xfId="33" applyNumberFormat="1" applyFont="1" applyFill="1" applyBorder="1" applyAlignment="1">
      <alignment horizontal="right" vertical="center"/>
    </xf>
    <xf numFmtId="182" fontId="1" fillId="0" borderId="27" xfId="33" applyNumberFormat="1" applyFont="1" applyFill="1" applyBorder="1" applyAlignment="1">
      <alignment vertical="center"/>
    </xf>
    <xf numFmtId="182" fontId="1" fillId="0" borderId="21" xfId="33" applyNumberFormat="1" applyFont="1" applyFill="1" applyBorder="1" applyAlignment="1">
      <alignment vertical="center"/>
    </xf>
    <xf numFmtId="182" fontId="1" fillId="0" borderId="22" xfId="33" applyNumberFormat="1" applyFont="1" applyFill="1" applyBorder="1" applyAlignment="1">
      <alignment vertical="center"/>
    </xf>
    <xf numFmtId="182" fontId="1" fillId="0" borderId="29" xfId="33" applyNumberFormat="1" applyFont="1" applyFill="1" applyBorder="1" applyAlignment="1">
      <alignment vertical="center"/>
    </xf>
    <xf numFmtId="182" fontId="1" fillId="0" borderId="30" xfId="33" applyNumberFormat="1" applyFont="1" applyFill="1" applyBorder="1" applyAlignment="1">
      <alignment vertical="center"/>
    </xf>
    <xf numFmtId="182" fontId="1" fillId="0" borderId="127" xfId="33" applyNumberFormat="1" applyFont="1" applyFill="1" applyBorder="1" applyAlignment="1">
      <alignment vertical="center"/>
    </xf>
    <xf numFmtId="182" fontId="1" fillId="0" borderId="83" xfId="33" applyNumberFormat="1" applyFont="1" applyFill="1" applyBorder="1" applyAlignment="1">
      <alignment vertical="center"/>
    </xf>
    <xf numFmtId="38" fontId="1" fillId="0" borderId="29" xfId="33" applyFont="1" applyFill="1" applyBorder="1" applyAlignment="1">
      <alignment vertical="center"/>
    </xf>
    <xf numFmtId="179" fontId="0" fillId="0" borderId="93" xfId="33" applyNumberFormat="1" applyFont="1" applyFill="1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38" fontId="32" fillId="0" borderId="17" xfId="33" applyFont="1" applyFill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38" fontId="26" fillId="0" borderId="27" xfId="33" applyFont="1" applyFill="1" applyBorder="1" applyAlignment="1">
      <alignment horizontal="center" vertical="center"/>
    </xf>
    <xf numFmtId="38" fontId="26" fillId="0" borderId="21" xfId="33" applyFont="1" applyFill="1" applyBorder="1" applyAlignment="1">
      <alignment horizontal="center" vertical="center"/>
    </xf>
    <xf numFmtId="38" fontId="26" fillId="0" borderId="28" xfId="33" applyFont="1" applyFill="1" applyBorder="1" applyAlignment="1">
      <alignment horizontal="center" vertical="center"/>
    </xf>
    <xf numFmtId="38" fontId="26" fillId="0" borderId="35" xfId="33" applyFont="1" applyFill="1" applyBorder="1" applyAlignment="1">
      <alignment horizontal="center" vertical="center"/>
    </xf>
    <xf numFmtId="38" fontId="26" fillId="0" borderId="36" xfId="33" applyFont="1" applyFill="1" applyBorder="1" applyAlignment="1">
      <alignment horizontal="center" vertical="center"/>
    </xf>
    <xf numFmtId="38" fontId="26" fillId="0" borderId="37" xfId="33" applyFont="1" applyFill="1" applyBorder="1" applyAlignment="1">
      <alignment horizontal="center" vertical="center"/>
    </xf>
    <xf numFmtId="0" fontId="26" fillId="0" borderId="15" xfId="0" applyFont="1" applyBorder="1" applyAlignment="1">
      <alignment vertical="center"/>
    </xf>
    <xf numFmtId="38" fontId="32" fillId="0" borderId="202" xfId="33" applyFont="1" applyFill="1" applyBorder="1" applyAlignment="1">
      <alignment vertical="center"/>
    </xf>
    <xf numFmtId="38" fontId="32" fillId="0" borderId="203" xfId="33" applyFont="1" applyFill="1" applyBorder="1" applyAlignment="1">
      <alignment vertical="center"/>
    </xf>
    <xf numFmtId="38" fontId="32" fillId="0" borderId="201" xfId="33" applyFont="1" applyFill="1" applyBorder="1" applyAlignment="1">
      <alignment vertical="center"/>
    </xf>
    <xf numFmtId="38" fontId="32" fillId="0" borderId="178" xfId="33" applyFont="1" applyFill="1" applyBorder="1" applyAlignment="1">
      <alignment vertical="center"/>
    </xf>
    <xf numFmtId="38" fontId="32" fillId="0" borderId="205" xfId="33" applyFont="1" applyFill="1" applyBorder="1" applyAlignment="1">
      <alignment vertical="center"/>
    </xf>
    <xf numFmtId="38" fontId="32" fillId="0" borderId="206" xfId="33" applyFont="1" applyFill="1" applyBorder="1" applyAlignment="1">
      <alignment vertical="center"/>
    </xf>
    <xf numFmtId="179" fontId="1" fillId="0" borderId="207" xfId="33" applyNumberFormat="1" applyFont="1" applyFill="1" applyBorder="1" applyAlignment="1">
      <alignment vertical="center"/>
    </xf>
    <xf numFmtId="179" fontId="1" fillId="0" borderId="200" xfId="33" applyNumberFormat="1" applyFont="1" applyFill="1" applyBorder="1" applyAlignment="1">
      <alignment vertical="center"/>
    </xf>
    <xf numFmtId="180" fontId="1" fillId="0" borderId="200" xfId="45" applyNumberFormat="1" applyFont="1" applyBorder="1" applyAlignment="1">
      <alignment vertical="center"/>
    </xf>
    <xf numFmtId="180" fontId="1" fillId="0" borderId="208" xfId="45" applyNumberFormat="1" applyFont="1" applyBorder="1" applyAlignment="1">
      <alignment vertical="center"/>
    </xf>
    <xf numFmtId="178" fontId="1" fillId="0" borderId="19" xfId="33" applyNumberFormat="1" applyFont="1" applyFill="1" applyBorder="1" applyAlignment="1">
      <alignment vertical="center"/>
    </xf>
    <xf numFmtId="179" fontId="1" fillId="0" borderId="103" xfId="33" applyNumberFormat="1" applyFont="1" applyFill="1" applyBorder="1" applyAlignment="1">
      <alignment vertical="center"/>
    </xf>
    <xf numFmtId="179" fontId="1" fillId="0" borderId="104" xfId="33" applyNumberFormat="1" applyFont="1" applyFill="1" applyBorder="1" applyAlignment="1">
      <alignment vertical="center"/>
    </xf>
    <xf numFmtId="181" fontId="1" fillId="0" borderId="120" xfId="33" applyNumberFormat="1" applyFont="1" applyFill="1" applyBorder="1" applyAlignment="1">
      <alignment horizontal="right" vertical="center"/>
    </xf>
    <xf numFmtId="179" fontId="1" fillId="0" borderId="105" xfId="33" applyNumberFormat="1" applyFont="1" applyFill="1" applyBorder="1" applyAlignment="1">
      <alignment vertical="center"/>
    </xf>
    <xf numFmtId="179" fontId="1" fillId="0" borderId="106" xfId="33" applyNumberFormat="1" applyFont="1" applyFill="1" applyBorder="1" applyAlignment="1">
      <alignment vertical="center"/>
    </xf>
    <xf numFmtId="37" fontId="31" fillId="0" borderId="105" xfId="45" applyFont="1" applyBorder="1" applyAlignment="1">
      <alignment vertical="center"/>
    </xf>
    <xf numFmtId="37" fontId="31" fillId="0" borderId="26" xfId="45" applyFont="1" applyBorder="1" applyAlignment="1">
      <alignment vertical="center"/>
    </xf>
    <xf numFmtId="38" fontId="1" fillId="0" borderId="209" xfId="33" applyFont="1" applyFill="1" applyBorder="1" applyAlignment="1">
      <alignment vertical="center"/>
    </xf>
    <xf numFmtId="38" fontId="1" fillId="0" borderId="102" xfId="33" applyFont="1" applyFill="1" applyBorder="1" applyAlignment="1">
      <alignment vertical="center"/>
    </xf>
    <xf numFmtId="38" fontId="32" fillId="0" borderId="166" xfId="33" applyFont="1" applyFill="1" applyBorder="1" applyAlignment="1">
      <alignment vertical="center"/>
    </xf>
    <xf numFmtId="37" fontId="0" fillId="24" borderId="86" xfId="44" applyFont="1" applyFill="1" applyBorder="1" applyAlignment="1">
      <alignment horizontal="right" vertical="center"/>
    </xf>
    <xf numFmtId="37" fontId="0" fillId="24" borderId="86" xfId="44" applyFont="1" applyFill="1" applyBorder="1" applyAlignment="1">
      <alignment horizontal="left" vertical="center"/>
    </xf>
    <xf numFmtId="179" fontId="1" fillId="0" borderId="84" xfId="33" applyNumberFormat="1" applyFont="1" applyFill="1" applyBorder="1" applyAlignment="1">
      <alignment vertical="center"/>
    </xf>
    <xf numFmtId="179" fontId="1" fillId="0" borderId="96" xfId="33" applyNumberFormat="1" applyFont="1" applyFill="1" applyBorder="1" applyAlignment="1">
      <alignment vertical="center"/>
    </xf>
    <xf numFmtId="179" fontId="1" fillId="0" borderId="113" xfId="33" applyNumberFormat="1" applyFont="1" applyFill="1" applyBorder="1" applyAlignment="1">
      <alignment vertical="center"/>
    </xf>
    <xf numFmtId="179" fontId="1" fillId="0" borderId="167" xfId="33" applyNumberFormat="1" applyFont="1" applyFill="1" applyBorder="1" applyAlignment="1">
      <alignment vertical="center"/>
    </xf>
    <xf numFmtId="0" fontId="0" fillId="0" borderId="182" xfId="0" applyBorder="1" applyAlignment="1">
      <alignment vertical="center"/>
    </xf>
    <xf numFmtId="0" fontId="0" fillId="0" borderId="183" xfId="0" applyBorder="1" applyAlignment="1">
      <alignment vertical="center"/>
    </xf>
    <xf numFmtId="0" fontId="18" fillId="0" borderId="0" xfId="0" applyFont="1" applyAlignment="1">
      <alignment vertical="center" textRotation="255"/>
    </xf>
    <xf numFmtId="178" fontId="22" fillId="0" borderId="211" xfId="44" applyNumberFormat="1" applyFont="1" applyBorder="1" applyAlignment="1">
      <alignment vertical="center"/>
    </xf>
    <xf numFmtId="37" fontId="22" fillId="0" borderId="28" xfId="44" quotePrefix="1" applyFont="1" applyBorder="1" applyAlignment="1">
      <alignment horizontal="center" vertical="center"/>
    </xf>
    <xf numFmtId="37" fontId="29" fillId="0" borderId="28" xfId="44" applyFont="1" applyBorder="1" applyAlignment="1">
      <alignment horizontal="center" vertical="center"/>
    </xf>
    <xf numFmtId="37" fontId="29" fillId="0" borderId="80" xfId="44" applyFont="1" applyBorder="1" applyAlignment="1">
      <alignment horizontal="center" vertical="center"/>
    </xf>
    <xf numFmtId="37" fontId="22" fillId="0" borderId="65" xfId="44" quotePrefix="1" applyFont="1" applyBorder="1" applyAlignment="1">
      <alignment horizontal="center" vertical="center"/>
    </xf>
    <xf numFmtId="37" fontId="22" fillId="0" borderId="70" xfId="44" applyFont="1" applyBorder="1" applyAlignment="1">
      <alignment horizontal="center" vertical="center"/>
    </xf>
    <xf numFmtId="37" fontId="29" fillId="0" borderId="216" xfId="44" applyFont="1" applyBorder="1" applyAlignment="1">
      <alignment horizontal="center" vertical="center"/>
    </xf>
    <xf numFmtId="37" fontId="22" fillId="0" borderId="70" xfId="44" quotePrefix="1" applyFont="1" applyBorder="1" applyAlignment="1">
      <alignment horizontal="center" vertical="center"/>
    </xf>
    <xf numFmtId="37" fontId="29" fillId="0" borderId="37" xfId="44" applyFont="1" applyBorder="1" applyAlignment="1">
      <alignment horizontal="center" vertical="center"/>
    </xf>
    <xf numFmtId="37" fontId="22" fillId="0" borderId="72" xfId="44" applyFont="1" applyBorder="1" applyAlignment="1">
      <alignment horizontal="center" vertical="center"/>
    </xf>
    <xf numFmtId="37" fontId="29" fillId="0" borderId="32" xfId="44" applyFont="1" applyBorder="1" applyAlignment="1">
      <alignment horizontal="center" vertical="center"/>
    </xf>
    <xf numFmtId="37" fontId="29" fillId="0" borderId="0" xfId="44" applyFont="1" applyBorder="1" applyAlignment="1">
      <alignment vertical="center"/>
    </xf>
    <xf numFmtId="37" fontId="22" fillId="0" borderId="70" xfId="44" applyFont="1" applyBorder="1" applyAlignment="1">
      <alignment vertical="center"/>
    </xf>
    <xf numFmtId="37" fontId="22" fillId="0" borderId="58" xfId="44" applyFont="1" applyBorder="1" applyAlignment="1">
      <alignment vertical="center"/>
    </xf>
    <xf numFmtId="37" fontId="22" fillId="0" borderId="61" xfId="44" applyFont="1" applyBorder="1" applyAlignment="1">
      <alignment vertical="center"/>
    </xf>
    <xf numFmtId="37" fontId="29" fillId="0" borderId="70" xfId="44" applyFont="1" applyBorder="1" applyAlignment="1">
      <alignment vertical="center"/>
    </xf>
    <xf numFmtId="37" fontId="29" fillId="0" borderId="68" xfId="44" applyFont="1" applyBorder="1" applyAlignment="1">
      <alignment vertical="center"/>
    </xf>
    <xf numFmtId="37" fontId="29" fillId="0" borderId="72" xfId="44" applyFont="1" applyBorder="1" applyAlignment="1">
      <alignment vertical="center"/>
    </xf>
    <xf numFmtId="37" fontId="29" fillId="0" borderId="69" xfId="44" applyFont="1" applyBorder="1" applyAlignment="1">
      <alignment vertical="center"/>
    </xf>
    <xf numFmtId="37" fontId="29" fillId="0" borderId="37" xfId="44" applyFont="1" applyBorder="1" applyAlignment="1">
      <alignment vertical="center"/>
    </xf>
    <xf numFmtId="37" fontId="29" fillId="0" borderId="35" xfId="44" applyFont="1" applyBorder="1" applyAlignment="1" applyProtection="1">
      <alignment vertical="center"/>
      <protection locked="0"/>
    </xf>
    <xf numFmtId="37" fontId="29" fillId="0" borderId="37" xfId="44" applyFont="1" applyBorder="1" applyAlignment="1" applyProtection="1">
      <alignment vertical="center"/>
      <protection locked="0"/>
    </xf>
    <xf numFmtId="37" fontId="29" fillId="0" borderId="16" xfId="44" applyFont="1" applyBorder="1" applyAlignment="1" applyProtection="1">
      <alignment vertical="center"/>
      <protection locked="0"/>
    </xf>
    <xf numFmtId="37" fontId="29" fillId="0" borderId="28" xfId="44" applyFont="1" applyBorder="1" applyAlignment="1">
      <alignment vertical="center"/>
    </xf>
    <xf numFmtId="37" fontId="29" fillId="0" borderId="27" xfId="44" applyFont="1" applyBorder="1" applyAlignment="1" applyProtection="1">
      <alignment vertical="center"/>
      <protection locked="0"/>
    </xf>
    <xf numFmtId="37" fontId="29" fillId="0" borderId="28" xfId="44" applyFont="1" applyBorder="1" applyAlignment="1" applyProtection="1">
      <alignment vertical="center"/>
      <protection locked="0"/>
    </xf>
    <xf numFmtId="37" fontId="29" fillId="0" borderId="32" xfId="44" applyFont="1" applyBorder="1" applyAlignment="1" applyProtection="1">
      <alignment vertical="center"/>
      <protection locked="0"/>
    </xf>
    <xf numFmtId="37" fontId="29" fillId="0" borderId="30" xfId="44" applyFont="1" applyBorder="1" applyAlignment="1" applyProtection="1">
      <alignment vertical="center"/>
      <protection locked="0"/>
    </xf>
    <xf numFmtId="37" fontId="29" fillId="0" borderId="22" xfId="44" applyFont="1" applyBorder="1" applyAlignment="1" applyProtection="1">
      <alignment vertical="center"/>
      <protection locked="0"/>
    </xf>
    <xf numFmtId="37" fontId="29" fillId="0" borderId="75" xfId="44" applyFont="1" applyBorder="1" applyAlignment="1">
      <alignment vertical="center"/>
    </xf>
    <xf numFmtId="37" fontId="29" fillId="0" borderId="73" xfId="44" applyFont="1" applyBorder="1" applyAlignment="1" applyProtection="1">
      <alignment vertical="center"/>
      <protection locked="0"/>
    </xf>
    <xf numFmtId="37" fontId="29" fillId="0" borderId="75" xfId="44" applyFont="1" applyBorder="1" applyAlignment="1" applyProtection="1">
      <alignment vertical="center"/>
      <protection locked="0"/>
    </xf>
    <xf numFmtId="37" fontId="29" fillId="0" borderId="78" xfId="44" applyFont="1" applyBorder="1" applyAlignment="1" applyProtection="1">
      <alignment vertical="center"/>
      <protection locked="0"/>
    </xf>
    <xf numFmtId="37" fontId="29" fillId="0" borderId="42" xfId="44" applyFont="1" applyBorder="1" applyAlignment="1" applyProtection="1">
      <alignment vertical="center"/>
      <protection locked="0"/>
    </xf>
    <xf numFmtId="37" fontId="29" fillId="0" borderId="47" xfId="44" applyFont="1" applyBorder="1" applyAlignment="1" applyProtection="1">
      <alignment vertical="center"/>
      <protection locked="0"/>
    </xf>
    <xf numFmtId="37" fontId="29" fillId="0" borderId="42" xfId="44" applyFont="1" applyBorder="1" applyAlignment="1">
      <alignment vertical="center"/>
    </xf>
    <xf numFmtId="37" fontId="29" fillId="0" borderId="47" xfId="44" applyFont="1" applyBorder="1" applyAlignment="1">
      <alignment vertical="center"/>
    </xf>
    <xf numFmtId="37" fontId="29" fillId="0" borderId="65" xfId="44" applyFont="1" applyBorder="1" applyAlignment="1">
      <alignment vertical="center"/>
    </xf>
    <xf numFmtId="37" fontId="29" fillId="0" borderId="63" xfId="44" applyFont="1" applyBorder="1" applyAlignment="1">
      <alignment vertical="center"/>
    </xf>
    <xf numFmtId="37" fontId="29" fillId="0" borderId="33" xfId="44" applyFont="1" applyBorder="1" applyAlignment="1">
      <alignment vertical="center"/>
    </xf>
    <xf numFmtId="0" fontId="29" fillId="0" borderId="35" xfId="0" applyFont="1" applyBorder="1" applyAlignment="1">
      <alignment vertical="center"/>
    </xf>
    <xf numFmtId="37" fontId="29" fillId="0" borderId="32" xfId="44" applyFont="1" applyBorder="1" applyAlignment="1">
      <alignment vertical="center"/>
    </xf>
    <xf numFmtId="37" fontId="29" fillId="0" borderId="31" xfId="44" applyFont="1" applyBorder="1" applyAlignment="1" applyProtection="1">
      <alignment vertical="center"/>
      <protection locked="0"/>
    </xf>
    <xf numFmtId="37" fontId="29" fillId="0" borderId="64" xfId="44" applyFont="1" applyBorder="1" applyAlignment="1">
      <alignment vertical="center"/>
    </xf>
    <xf numFmtId="37" fontId="29" fillId="0" borderId="73" xfId="44" applyFont="1" applyBorder="1" applyAlignment="1">
      <alignment vertical="center"/>
    </xf>
    <xf numFmtId="37" fontId="29" fillId="0" borderId="33" xfId="44" applyFont="1" applyBorder="1" applyAlignment="1" applyProtection="1">
      <alignment vertical="center"/>
      <protection locked="0"/>
    </xf>
    <xf numFmtId="37" fontId="29" fillId="0" borderId="26" xfId="44" applyFont="1" applyBorder="1" applyAlignment="1" applyProtection="1">
      <alignment vertical="center"/>
      <protection locked="0"/>
    </xf>
    <xf numFmtId="37" fontId="29" fillId="0" borderId="59" xfId="44" applyFont="1" applyBorder="1" applyAlignment="1">
      <alignment vertical="center"/>
    </xf>
    <xf numFmtId="37" fontId="29" fillId="0" borderId="58" xfId="44" applyFont="1" applyBorder="1" applyAlignment="1">
      <alignment vertical="center"/>
    </xf>
    <xf numFmtId="37" fontId="29" fillId="0" borderId="67" xfId="44" applyFont="1" applyBorder="1" applyAlignment="1">
      <alignment vertical="center"/>
    </xf>
    <xf numFmtId="37" fontId="29" fillId="0" borderId="77" xfId="44" applyFont="1" applyBorder="1" applyAlignment="1">
      <alignment vertical="center"/>
    </xf>
    <xf numFmtId="37" fontId="29" fillId="0" borderId="26" xfId="44" applyFont="1" applyBorder="1" applyAlignment="1">
      <alignment horizontal="center" vertical="center"/>
    </xf>
    <xf numFmtId="37" fontId="21" fillId="0" borderId="0" xfId="44" applyFont="1" applyBorder="1" applyAlignment="1">
      <alignment horizontal="left" vertical="center"/>
    </xf>
    <xf numFmtId="38" fontId="32" fillId="0" borderId="40" xfId="33" applyFont="1" applyFill="1" applyBorder="1" applyAlignment="1">
      <alignment vertical="center"/>
    </xf>
    <xf numFmtId="38" fontId="26" fillId="0" borderId="30" xfId="33" applyFont="1" applyBorder="1" applyAlignment="1">
      <alignment horizontal="center" vertical="center"/>
    </xf>
    <xf numFmtId="38" fontId="26" fillId="0" borderId="25" xfId="33" applyFont="1" applyBorder="1" applyAlignment="1">
      <alignment horizontal="center" vertical="center"/>
    </xf>
    <xf numFmtId="38" fontId="26" fillId="0" borderId="32" xfId="33" applyFont="1" applyBorder="1" applyAlignment="1">
      <alignment horizontal="center" vertical="center"/>
    </xf>
    <xf numFmtId="0" fontId="32" fillId="0" borderId="15" xfId="0" applyFont="1" applyBorder="1" applyAlignment="1">
      <alignment horizontal="right" vertical="center"/>
    </xf>
    <xf numFmtId="38" fontId="1" fillId="0" borderId="15" xfId="33" applyFont="1" applyFill="1" applyBorder="1" applyAlignment="1">
      <alignment vertical="center"/>
    </xf>
    <xf numFmtId="38" fontId="0" fillId="0" borderId="36" xfId="33" applyFont="1" applyFill="1" applyBorder="1" applyAlignment="1">
      <alignment horizontal="center" vertical="center"/>
    </xf>
    <xf numFmtId="38" fontId="32" fillId="0" borderId="48" xfId="33" applyFont="1" applyFill="1" applyBorder="1" applyAlignment="1">
      <alignment vertical="center"/>
    </xf>
    <xf numFmtId="182" fontId="1" fillId="0" borderId="37" xfId="33" applyNumberFormat="1" applyFont="1" applyFill="1" applyBorder="1" applyAlignment="1">
      <alignment vertical="center"/>
    </xf>
    <xf numFmtId="38" fontId="32" fillId="0" borderId="168" xfId="33" applyFont="1" applyFill="1" applyBorder="1" applyAlignment="1">
      <alignment vertical="center"/>
    </xf>
    <xf numFmtId="38" fontId="32" fillId="0" borderId="119" xfId="33" applyFont="1" applyFill="1" applyBorder="1" applyAlignment="1">
      <alignment vertical="center"/>
    </xf>
    <xf numFmtId="38" fontId="32" fillId="0" borderId="84" xfId="33" applyFont="1" applyFill="1" applyBorder="1" applyAlignment="1">
      <alignment vertical="center"/>
    </xf>
    <xf numFmtId="38" fontId="32" fillId="0" borderId="159" xfId="33" applyFont="1" applyFill="1" applyBorder="1" applyAlignment="1">
      <alignment vertical="center"/>
    </xf>
    <xf numFmtId="38" fontId="32" fillId="0" borderId="116" xfId="33" applyFont="1" applyFill="1" applyBorder="1" applyAlignment="1">
      <alignment vertical="center"/>
    </xf>
    <xf numFmtId="38" fontId="32" fillId="0" borderId="169" xfId="33" applyFont="1" applyFill="1" applyBorder="1" applyAlignment="1">
      <alignment vertical="center"/>
    </xf>
    <xf numFmtId="40" fontId="0" fillId="0" borderId="0" xfId="33" applyNumberFormat="1" applyFont="1" applyAlignment="1">
      <alignment vertical="center"/>
    </xf>
    <xf numFmtId="37" fontId="0" fillId="0" borderId="76" xfId="0" applyNumberFormat="1" applyBorder="1" applyAlignment="1">
      <alignment horizontal="center" vertical="center"/>
    </xf>
    <xf numFmtId="37" fontId="0" fillId="0" borderId="17" xfId="0" applyNumberFormat="1" applyBorder="1" applyAlignment="1">
      <alignment horizontal="center" vertical="center"/>
    </xf>
    <xf numFmtId="38" fontId="32" fillId="0" borderId="64" xfId="33" applyFont="1" applyFill="1" applyBorder="1" applyAlignment="1">
      <alignment vertical="center"/>
    </xf>
    <xf numFmtId="179" fontId="1" fillId="0" borderId="62" xfId="33" applyNumberFormat="1" applyFont="1" applyFill="1" applyBorder="1" applyAlignment="1">
      <alignment vertical="center"/>
    </xf>
    <xf numFmtId="179" fontId="1" fillId="0" borderId="109" xfId="33" applyNumberFormat="1" applyFont="1" applyFill="1" applyBorder="1" applyAlignment="1">
      <alignment horizontal="right" vertical="center"/>
    </xf>
    <xf numFmtId="179" fontId="1" fillId="0" borderId="19" xfId="33" applyNumberFormat="1" applyFont="1" applyFill="1" applyBorder="1" applyAlignment="1">
      <alignment horizontal="right" vertical="center"/>
    </xf>
    <xf numFmtId="179" fontId="1" fillId="0" borderId="36" xfId="33" applyNumberFormat="1" applyFont="1" applyFill="1" applyBorder="1" applyAlignment="1">
      <alignment horizontal="right" vertical="center"/>
    </xf>
    <xf numFmtId="179" fontId="1" fillId="0" borderId="200" xfId="33" applyNumberFormat="1" applyFont="1" applyFill="1" applyBorder="1" applyAlignment="1">
      <alignment horizontal="right" vertical="center"/>
    </xf>
    <xf numFmtId="185" fontId="1" fillId="0" borderId="36" xfId="45" applyNumberFormat="1" applyFont="1" applyBorder="1" applyAlignment="1">
      <alignment horizontal="center" vertical="center"/>
    </xf>
    <xf numFmtId="179" fontId="1" fillId="0" borderId="66" xfId="33" applyNumberFormat="1" applyFont="1" applyFill="1" applyBorder="1" applyAlignment="1">
      <alignment vertical="center"/>
    </xf>
    <xf numFmtId="185" fontId="1" fillId="0" borderId="63" xfId="45" applyNumberFormat="1" applyFont="1" applyBorder="1" applyAlignment="1">
      <alignment horizontal="center" vertical="center"/>
    </xf>
    <xf numFmtId="38" fontId="1" fillId="0" borderId="62" xfId="33" applyFont="1" applyFill="1" applyBorder="1" applyAlignment="1">
      <alignment vertical="center"/>
    </xf>
    <xf numFmtId="38" fontId="1" fillId="0" borderId="65" xfId="33" applyFont="1" applyFill="1" applyBorder="1" applyAlignment="1">
      <alignment horizontal="center" vertical="center"/>
    </xf>
    <xf numFmtId="178" fontId="1" fillId="0" borderId="30" xfId="45" applyNumberFormat="1" applyFont="1" applyBorder="1" applyAlignment="1">
      <alignment horizontal="center" vertical="center"/>
    </xf>
    <xf numFmtId="38" fontId="32" fillId="0" borderId="77" xfId="33" applyFont="1" applyFill="1" applyBorder="1" applyAlignment="1">
      <alignment horizontal="center" vertical="center"/>
    </xf>
    <xf numFmtId="38" fontId="1" fillId="0" borderId="38" xfId="33" applyFont="1" applyFill="1" applyBorder="1" applyAlignment="1">
      <alignment vertical="center"/>
    </xf>
    <xf numFmtId="0" fontId="37" fillId="0" borderId="17" xfId="0" applyFont="1" applyBorder="1" applyAlignment="1">
      <alignment vertical="center"/>
    </xf>
    <xf numFmtId="0" fontId="37" fillId="0" borderId="16" xfId="0" applyFont="1" applyBorder="1" applyAlignment="1">
      <alignment vertical="center"/>
    </xf>
    <xf numFmtId="0" fontId="37" fillId="0" borderId="66" xfId="0" applyFont="1" applyBorder="1" applyAlignment="1">
      <alignment vertical="center"/>
    </xf>
    <xf numFmtId="0" fontId="37" fillId="0" borderId="64" xfId="0" applyFont="1" applyBorder="1" applyAlignment="1">
      <alignment vertical="center"/>
    </xf>
    <xf numFmtId="38" fontId="32" fillId="0" borderId="23" xfId="33" applyFont="1" applyFill="1" applyBorder="1" applyAlignment="1">
      <alignment vertical="center"/>
    </xf>
    <xf numFmtId="38" fontId="1" fillId="0" borderId="0" xfId="0" applyNumberFormat="1" applyFont="1" applyAlignment="1">
      <alignment vertical="center"/>
    </xf>
    <xf numFmtId="38" fontId="32" fillId="0" borderId="34" xfId="33" applyFont="1" applyFill="1" applyBorder="1" applyAlignment="1">
      <alignment horizontal="center" vertical="center"/>
    </xf>
    <xf numFmtId="38" fontId="1" fillId="0" borderId="63" xfId="33" applyBorder="1" applyAlignment="1">
      <alignment vertical="center"/>
    </xf>
    <xf numFmtId="38" fontId="1" fillId="0" borderId="26" xfId="33" applyBorder="1" applyAlignment="1">
      <alignment vertical="center"/>
    </xf>
    <xf numFmtId="38" fontId="23" fillId="0" borderId="29" xfId="33" applyFont="1" applyBorder="1" applyAlignment="1">
      <alignment vertical="center"/>
    </xf>
    <xf numFmtId="38" fontId="25" fillId="0" borderId="35" xfId="33" applyFont="1" applyBorder="1" applyAlignment="1">
      <alignment horizontal="center" vertical="center"/>
    </xf>
    <xf numFmtId="38" fontId="25" fillId="0" borderId="37" xfId="33" applyFont="1" applyBorder="1" applyAlignment="1">
      <alignment horizontal="center" vertical="center"/>
    </xf>
    <xf numFmtId="38" fontId="1" fillId="0" borderId="37" xfId="33" applyFont="1" applyBorder="1" applyAlignment="1">
      <alignment horizontal="center" vertical="center"/>
    </xf>
    <xf numFmtId="0" fontId="37" fillId="0" borderId="36" xfId="0" applyFont="1" applyBorder="1" applyAlignment="1">
      <alignment vertical="center"/>
    </xf>
    <xf numFmtId="0" fontId="37" fillId="0" borderId="62" xfId="0" applyFont="1" applyBorder="1" applyAlignment="1">
      <alignment vertical="center"/>
    </xf>
    <xf numFmtId="38" fontId="32" fillId="0" borderId="83" xfId="33" applyFont="1" applyFill="1" applyBorder="1" applyAlignment="1">
      <alignment vertical="center"/>
    </xf>
    <xf numFmtId="37" fontId="32" fillId="0" borderId="10" xfId="44" applyFont="1" applyAlignment="1">
      <alignment horizontal="center" vertical="center"/>
    </xf>
    <xf numFmtId="37" fontId="32" fillId="0" borderId="104" xfId="44" applyFont="1" applyBorder="1" applyAlignment="1">
      <alignment horizontal="center" vertical="center"/>
    </xf>
    <xf numFmtId="37" fontId="32" fillId="0" borderId="165" xfId="44" applyFont="1" applyBorder="1" applyAlignment="1">
      <alignment horizontal="center" vertical="center"/>
    </xf>
    <xf numFmtId="37" fontId="32" fillId="0" borderId="100" xfId="44" applyFont="1" applyBorder="1" applyAlignment="1">
      <alignment horizontal="right" vertical="center"/>
    </xf>
    <xf numFmtId="37" fontId="32" fillId="0" borderId="87" xfId="44" applyFont="1" applyBorder="1" applyAlignment="1">
      <alignment horizontal="right" vertical="center"/>
    </xf>
    <xf numFmtId="37" fontId="32" fillId="0" borderId="93" xfId="44" applyFont="1" applyBorder="1" applyAlignment="1">
      <alignment vertical="center"/>
    </xf>
    <xf numFmtId="37" fontId="32" fillId="0" borderId="87" xfId="44" applyFont="1" applyBorder="1" applyAlignment="1">
      <alignment vertical="center"/>
    </xf>
    <xf numFmtId="38" fontId="32" fillId="0" borderId="108" xfId="33" applyFont="1" applyFill="1" applyBorder="1" applyAlignment="1">
      <alignment vertical="center"/>
    </xf>
    <xf numFmtId="38" fontId="32" fillId="0" borderId="10" xfId="33" applyFont="1" applyFill="1" applyBorder="1" applyAlignment="1">
      <alignment vertical="center"/>
    </xf>
    <xf numFmtId="38" fontId="32" fillId="0" borderId="154" xfId="33" applyFont="1" applyFill="1" applyBorder="1" applyAlignment="1">
      <alignment vertical="center"/>
    </xf>
    <xf numFmtId="38" fontId="32" fillId="0" borderId="110" xfId="33" applyFont="1" applyFill="1" applyBorder="1" applyAlignment="1">
      <alignment vertical="center"/>
    </xf>
    <xf numFmtId="38" fontId="32" fillId="0" borderId="92" xfId="33" applyFont="1" applyFill="1" applyBorder="1" applyAlignment="1">
      <alignment vertical="center"/>
    </xf>
    <xf numFmtId="38" fontId="32" fillId="0" borderId="93" xfId="33" applyFont="1" applyFill="1" applyBorder="1" applyAlignment="1">
      <alignment vertical="center"/>
    </xf>
    <xf numFmtId="38" fontId="32" fillId="0" borderId="115" xfId="33" applyFont="1" applyFill="1" applyBorder="1" applyAlignment="1">
      <alignment vertical="center"/>
    </xf>
    <xf numFmtId="38" fontId="32" fillId="0" borderId="162" xfId="33" applyFont="1" applyFill="1" applyBorder="1" applyAlignment="1">
      <alignment vertical="center"/>
    </xf>
    <xf numFmtId="38" fontId="32" fillId="0" borderId="87" xfId="33" applyFont="1" applyFill="1" applyBorder="1" applyAlignment="1">
      <alignment vertical="center"/>
    </xf>
    <xf numFmtId="38" fontId="32" fillId="0" borderId="150" xfId="33" applyFont="1" applyFill="1" applyBorder="1" applyAlignment="1">
      <alignment vertical="center"/>
    </xf>
    <xf numFmtId="38" fontId="32" fillId="0" borderId="128" xfId="33" applyFont="1" applyFill="1" applyBorder="1" applyAlignment="1">
      <alignment vertical="center"/>
    </xf>
    <xf numFmtId="38" fontId="32" fillId="0" borderId="204" xfId="33" applyFont="1" applyFill="1" applyBorder="1" applyAlignment="1">
      <alignment vertical="center"/>
    </xf>
    <xf numFmtId="38" fontId="0" fillId="0" borderId="0" xfId="0" applyNumberFormat="1" applyAlignment="1">
      <alignment vertical="center"/>
    </xf>
    <xf numFmtId="9" fontId="0" fillId="0" borderId="0" xfId="50" applyFont="1" applyAlignment="1">
      <alignment vertical="center"/>
    </xf>
    <xf numFmtId="38" fontId="32" fillId="0" borderId="71" xfId="33" applyFont="1" applyFill="1" applyBorder="1" applyAlignment="1">
      <alignment horizontal="center" vertical="center"/>
    </xf>
    <xf numFmtId="38" fontId="32" fillId="0" borderId="66" xfId="33" applyFont="1" applyFill="1" applyBorder="1" applyAlignment="1">
      <alignment horizontal="center" vertical="center"/>
    </xf>
    <xf numFmtId="38" fontId="32" fillId="0" borderId="22" xfId="33" applyFont="1" applyFill="1" applyBorder="1" applyAlignment="1">
      <alignment horizontal="center" vertical="center"/>
    </xf>
    <xf numFmtId="38" fontId="32" fillId="0" borderId="62" xfId="33" applyFont="1" applyFill="1" applyBorder="1" applyAlignment="1">
      <alignment horizontal="center" vertical="center"/>
    </xf>
    <xf numFmtId="9" fontId="1" fillId="0" borderId="0" xfId="50" applyFill="1" applyAlignment="1">
      <alignment vertical="center"/>
    </xf>
    <xf numFmtId="38" fontId="1" fillId="0" borderId="0" xfId="33" applyFill="1" applyAlignment="1">
      <alignment vertical="center"/>
    </xf>
    <xf numFmtId="37" fontId="29" fillId="0" borderId="17" xfId="44" applyFont="1" applyBorder="1" applyAlignment="1" applyProtection="1">
      <alignment vertical="center"/>
      <protection locked="0"/>
    </xf>
    <xf numFmtId="37" fontId="29" fillId="0" borderId="14" xfId="44" applyFont="1" applyBorder="1" applyAlignment="1" applyProtection="1">
      <alignment vertical="center"/>
      <protection locked="0"/>
    </xf>
    <xf numFmtId="37" fontId="29" fillId="0" borderId="66" xfId="44" applyFont="1" applyBorder="1" applyAlignment="1">
      <alignment vertical="center"/>
    </xf>
    <xf numFmtId="37" fontId="29" fillId="0" borderId="76" xfId="44" applyFont="1" applyBorder="1" applyAlignment="1" applyProtection="1">
      <alignment vertical="center"/>
      <protection locked="0"/>
    </xf>
    <xf numFmtId="0" fontId="29" fillId="0" borderId="20" xfId="0" applyFont="1" applyBorder="1" applyAlignment="1">
      <alignment vertical="center"/>
    </xf>
    <xf numFmtId="0" fontId="29" fillId="0" borderId="30" xfId="0" applyFont="1" applyBorder="1" applyAlignment="1">
      <alignment vertical="center"/>
    </xf>
    <xf numFmtId="38" fontId="18" fillId="0" borderId="0" xfId="33" applyFont="1" applyFill="1" applyBorder="1" applyAlignment="1" applyProtection="1">
      <alignment vertical="center"/>
    </xf>
    <xf numFmtId="38" fontId="36" fillId="0" borderId="0" xfId="33" applyFont="1" applyFill="1" applyAlignment="1">
      <alignment horizontal="left" vertical="center"/>
    </xf>
    <xf numFmtId="38" fontId="1" fillId="0" borderId="210" xfId="33" applyFont="1" applyFill="1" applyBorder="1" applyAlignment="1">
      <alignment vertical="center"/>
    </xf>
    <xf numFmtId="179" fontId="1" fillId="0" borderId="95" xfId="33" applyNumberFormat="1" applyFont="1" applyFill="1" applyBorder="1" applyAlignment="1">
      <alignment horizontal="right" vertical="center"/>
    </xf>
    <xf numFmtId="179" fontId="1" fillId="0" borderId="100" xfId="33" applyNumberFormat="1" applyFont="1" applyFill="1" applyBorder="1" applyAlignment="1">
      <alignment vertical="center"/>
    </xf>
    <xf numFmtId="179" fontId="1" fillId="0" borderId="132" xfId="33" applyNumberFormat="1" applyFont="1" applyFill="1" applyBorder="1" applyAlignment="1">
      <alignment vertical="center"/>
    </xf>
    <xf numFmtId="179" fontId="1" fillId="0" borderId="171" xfId="33" applyNumberFormat="1" applyFont="1" applyFill="1" applyBorder="1" applyAlignment="1">
      <alignment horizontal="right" vertical="center"/>
    </xf>
    <xf numFmtId="179" fontId="1" fillId="0" borderId="219" xfId="33" applyNumberFormat="1" applyFont="1" applyFill="1" applyBorder="1" applyAlignment="1">
      <alignment vertical="center"/>
    </xf>
    <xf numFmtId="179" fontId="1" fillId="0" borderId="220" xfId="33" applyNumberFormat="1" applyFont="1" applyFill="1" applyBorder="1" applyAlignment="1">
      <alignment vertical="center"/>
    </xf>
    <xf numFmtId="179" fontId="1" fillId="0" borderId="191" xfId="33" applyNumberFormat="1" applyFont="1" applyFill="1" applyBorder="1" applyAlignment="1">
      <alignment vertical="center"/>
    </xf>
    <xf numFmtId="179" fontId="1" fillId="0" borderId="221" xfId="33" applyNumberFormat="1" applyFont="1" applyFill="1" applyBorder="1" applyAlignment="1">
      <alignment vertical="center"/>
    </xf>
    <xf numFmtId="179" fontId="1" fillId="0" borderId="133" xfId="33" applyNumberFormat="1" applyFont="1" applyFill="1" applyBorder="1" applyAlignment="1">
      <alignment vertical="center"/>
    </xf>
    <xf numFmtId="38" fontId="0" fillId="0" borderId="36" xfId="0" applyNumberFormat="1" applyBorder="1" applyAlignment="1">
      <alignment vertical="center"/>
    </xf>
    <xf numFmtId="38" fontId="0" fillId="0" borderId="36" xfId="33" applyFont="1" applyBorder="1" applyAlignment="1">
      <alignment vertical="center"/>
    </xf>
    <xf numFmtId="38" fontId="0" fillId="0" borderId="21" xfId="0" applyNumberFormat="1" applyBorder="1" applyAlignment="1">
      <alignment vertical="center"/>
    </xf>
    <xf numFmtId="38" fontId="0" fillId="0" borderId="21" xfId="33" applyFont="1" applyBorder="1" applyAlignment="1">
      <alignment vertical="center"/>
    </xf>
    <xf numFmtId="38" fontId="1" fillId="0" borderId="19" xfId="33" applyFont="1" applyFill="1" applyBorder="1" applyAlignment="1">
      <alignment horizontal="center" vertical="center"/>
    </xf>
    <xf numFmtId="0" fontId="1" fillId="0" borderId="0" xfId="33" applyNumberFormat="1" applyAlignment="1">
      <alignment vertical="center"/>
    </xf>
    <xf numFmtId="0" fontId="1" fillId="0" borderId="0" xfId="50" applyNumberFormat="1" applyAlignment="1">
      <alignment vertical="center"/>
    </xf>
    <xf numFmtId="38" fontId="0" fillId="0" borderId="35" xfId="33" applyFont="1" applyFill="1" applyBorder="1" applyAlignment="1">
      <alignment vertical="center"/>
    </xf>
    <xf numFmtId="38" fontId="0" fillId="0" borderId="16" xfId="33" applyFont="1" applyFill="1" applyBorder="1" applyAlignment="1">
      <alignment vertical="center"/>
    </xf>
    <xf numFmtId="38" fontId="0" fillId="0" borderId="19" xfId="33" applyFont="1" applyFill="1" applyBorder="1" applyAlignment="1">
      <alignment vertical="center"/>
    </xf>
    <xf numFmtId="38" fontId="0" fillId="0" borderId="37" xfId="33" applyFont="1" applyFill="1" applyBorder="1" applyAlignment="1">
      <alignment vertical="center"/>
    </xf>
    <xf numFmtId="38" fontId="0" fillId="0" borderId="35" xfId="33" applyFont="1" applyFill="1" applyBorder="1" applyAlignment="1">
      <alignment horizontal="center" vertical="center"/>
    </xf>
    <xf numFmtId="38" fontId="32" fillId="0" borderId="25" xfId="33" applyFont="1" applyFill="1" applyBorder="1" applyAlignment="1">
      <alignment horizontal="right" vertical="center"/>
    </xf>
    <xf numFmtId="38" fontId="1" fillId="0" borderId="133" xfId="33" applyFont="1" applyFill="1" applyBorder="1" applyAlignment="1">
      <alignment vertical="center"/>
    </xf>
    <xf numFmtId="38" fontId="1" fillId="0" borderId="122" xfId="33" applyFont="1" applyFill="1" applyBorder="1" applyAlignment="1">
      <alignment vertical="center"/>
    </xf>
    <xf numFmtId="38" fontId="1" fillId="0" borderId="124" xfId="33" applyFont="1" applyFill="1" applyBorder="1" applyAlignment="1">
      <alignment vertical="center"/>
    </xf>
    <xf numFmtId="38" fontId="32" fillId="0" borderId="33" xfId="33" applyFont="1" applyFill="1" applyBorder="1" applyAlignment="1">
      <alignment vertical="center"/>
    </xf>
    <xf numFmtId="38" fontId="32" fillId="0" borderId="32" xfId="33" applyFont="1" applyFill="1" applyBorder="1" applyAlignment="1">
      <alignment vertical="center"/>
    </xf>
    <xf numFmtId="38" fontId="1" fillId="0" borderId="119" xfId="33" applyFont="1" applyFill="1" applyBorder="1" applyAlignment="1">
      <alignment vertical="center"/>
    </xf>
    <xf numFmtId="38" fontId="1" fillId="0" borderId="118" xfId="33" applyFont="1" applyFill="1" applyBorder="1" applyAlignment="1">
      <alignment vertical="center"/>
    </xf>
    <xf numFmtId="38" fontId="1" fillId="0" borderId="84" xfId="33" applyFont="1" applyFill="1" applyBorder="1" applyAlignment="1">
      <alignment vertical="center"/>
    </xf>
    <xf numFmtId="38" fontId="1" fillId="0" borderId="49" xfId="33" applyFont="1" applyFill="1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0" xfId="0" applyAlignment="1">
      <alignment horizontal="center" vertical="center" textRotation="255"/>
    </xf>
    <xf numFmtId="37" fontId="0" fillId="24" borderId="87" xfId="45" applyFont="1" applyFill="1" applyBorder="1" applyAlignment="1">
      <alignment horizontal="center" vertical="center" textRotation="255" wrapText="1"/>
    </xf>
    <xf numFmtId="180" fontId="1" fillId="0" borderId="167" xfId="45" applyNumberFormat="1" applyFont="1" applyBorder="1" applyAlignment="1">
      <alignment vertical="center"/>
    </xf>
    <xf numFmtId="180" fontId="1" fillId="0" borderId="20" xfId="45" applyNumberFormat="1" applyFont="1" applyBorder="1" applyAlignment="1">
      <alignment vertical="center"/>
    </xf>
    <xf numFmtId="37" fontId="1" fillId="0" borderId="0" xfId="44" applyFont="1" applyBorder="1" applyAlignment="1">
      <alignment vertical="center"/>
    </xf>
    <xf numFmtId="182" fontId="25" fillId="0" borderId="0" xfId="0" applyNumberFormat="1" applyFont="1" applyAlignment="1">
      <alignment vertical="center"/>
    </xf>
    <xf numFmtId="38" fontId="1" fillId="0" borderId="20" xfId="33" applyFont="1" applyFill="1" applyBorder="1" applyAlignment="1">
      <alignment vertical="center"/>
    </xf>
    <xf numFmtId="38" fontId="0" fillId="0" borderId="25" xfId="33" applyFont="1" applyFill="1" applyBorder="1" applyAlignment="1">
      <alignment horizontal="right" vertical="center"/>
    </xf>
    <xf numFmtId="38" fontId="0" fillId="0" borderId="62" xfId="33" applyFont="1" applyFill="1" applyBorder="1" applyAlignment="1">
      <alignment horizontal="right" vertical="center"/>
    </xf>
    <xf numFmtId="38" fontId="38" fillId="0" borderId="36" xfId="48" applyFont="1" applyFill="1" applyBorder="1" applyAlignment="1" applyProtection="1">
      <alignment horizontal="right" vertical="center" shrinkToFit="1"/>
      <protection locked="0"/>
    </xf>
    <xf numFmtId="38" fontId="18" fillId="0" borderId="0" xfId="33" quotePrefix="1" applyFont="1" applyAlignment="1">
      <alignment horizontal="right"/>
    </xf>
    <xf numFmtId="38" fontId="32" fillId="0" borderId="100" xfId="33" applyFont="1" applyFill="1" applyBorder="1" applyAlignment="1">
      <alignment vertical="center"/>
    </xf>
    <xf numFmtId="38" fontId="32" fillId="0" borderId="224" xfId="33" applyFont="1" applyFill="1" applyBorder="1" applyAlignment="1">
      <alignment vertical="center"/>
    </xf>
    <xf numFmtId="38" fontId="1" fillId="0" borderId="121" xfId="33" applyFont="1" applyFill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34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41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1" fillId="0" borderId="0" xfId="0" applyFont="1" applyAlignment="1">
      <alignment horizontal="distributed" vertical="center"/>
    </xf>
    <xf numFmtId="0" fontId="1" fillId="0" borderId="0" xfId="0" quotePrefix="1" applyFont="1" applyAlignment="1">
      <alignment horizontal="distributed" vertical="center"/>
    </xf>
    <xf numFmtId="0" fontId="0" fillId="0" borderId="33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48" xfId="0" applyFont="1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38" fontId="32" fillId="0" borderId="160" xfId="33" applyFont="1" applyBorder="1" applyAlignment="1">
      <alignment vertical="center"/>
    </xf>
    <xf numFmtId="38" fontId="1" fillId="0" borderId="132" xfId="33" applyFont="1" applyFill="1" applyBorder="1" applyAlignment="1">
      <alignment vertical="center"/>
    </xf>
    <xf numFmtId="38" fontId="32" fillId="0" borderId="227" xfId="33" applyFont="1" applyFill="1" applyBorder="1" applyAlignment="1">
      <alignment vertical="center"/>
    </xf>
    <xf numFmtId="0" fontId="32" fillId="0" borderId="20" xfId="0" applyFont="1" applyBorder="1" applyAlignment="1">
      <alignment horizontal="left" vertical="center"/>
    </xf>
    <xf numFmtId="38" fontId="32" fillId="0" borderId="191" xfId="33" applyFont="1" applyFill="1" applyBorder="1" applyAlignment="1">
      <alignment vertical="center"/>
    </xf>
    <xf numFmtId="38" fontId="32" fillId="0" borderId="228" xfId="33" applyFont="1" applyFill="1" applyBorder="1" applyAlignment="1">
      <alignment vertical="center"/>
    </xf>
    <xf numFmtId="38" fontId="32" fillId="0" borderId="221" xfId="33" applyFont="1" applyFill="1" applyBorder="1" applyAlignment="1">
      <alignment vertical="center"/>
    </xf>
    <xf numFmtId="38" fontId="32" fillId="0" borderId="131" xfId="33" applyFont="1" applyFill="1" applyBorder="1" applyAlignment="1">
      <alignment vertical="center"/>
    </xf>
    <xf numFmtId="0" fontId="27" fillId="0" borderId="19" xfId="0" applyFont="1" applyBorder="1" applyAlignment="1">
      <alignment vertical="center"/>
    </xf>
    <xf numFmtId="37" fontId="0" fillId="0" borderId="10" xfId="44" applyFont="1" applyAlignment="1">
      <alignment horizontal="center" vertical="center"/>
    </xf>
    <xf numFmtId="0" fontId="0" fillId="0" borderId="71" xfId="0" applyBorder="1" applyAlignment="1">
      <alignment horizontal="right" vertical="center"/>
    </xf>
    <xf numFmtId="0" fontId="0" fillId="0" borderId="67" xfId="0" applyBorder="1" applyAlignment="1">
      <alignment horizontal="left" vertical="center"/>
    </xf>
    <xf numFmtId="38" fontId="32" fillId="0" borderId="71" xfId="33" applyFont="1" applyFill="1" applyBorder="1" applyAlignment="1">
      <alignment vertical="center"/>
    </xf>
    <xf numFmtId="0" fontId="26" fillId="0" borderId="71" xfId="0" applyFont="1" applyBorder="1" applyAlignment="1">
      <alignment vertical="center"/>
    </xf>
    <xf numFmtId="38" fontId="0" fillId="0" borderId="24" xfId="33" applyFont="1" applyFill="1" applyBorder="1" applyAlignment="1">
      <alignment horizontal="center" vertical="center"/>
    </xf>
    <xf numFmtId="0" fontId="0" fillId="0" borderId="77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15" xfId="0" applyBorder="1" applyAlignment="1">
      <alignment horizontal="right" vertical="center"/>
    </xf>
    <xf numFmtId="0" fontId="0" fillId="0" borderId="29" xfId="0" applyBorder="1" applyAlignment="1">
      <alignment horizontal="left" vertical="center"/>
    </xf>
    <xf numFmtId="0" fontId="32" fillId="0" borderId="49" xfId="0" applyFont="1" applyBorder="1" applyAlignment="1">
      <alignment vertical="center"/>
    </xf>
    <xf numFmtId="179" fontId="1" fillId="0" borderId="26" xfId="33" applyNumberFormat="1" applyFont="1" applyFill="1" applyBorder="1" applyAlignment="1">
      <alignment vertical="center"/>
    </xf>
    <xf numFmtId="183" fontId="1" fillId="0" borderId="47" xfId="33" applyNumberFormat="1" applyFont="1" applyFill="1" applyBorder="1" applyAlignment="1">
      <alignment vertical="center"/>
    </xf>
    <xf numFmtId="183" fontId="1" fillId="0" borderId="24" xfId="33" applyNumberFormat="1" applyFont="1" applyFill="1" applyBorder="1" applyAlignment="1">
      <alignment vertical="center"/>
    </xf>
    <xf numFmtId="178" fontId="1" fillId="0" borderId="24" xfId="33" applyNumberFormat="1" applyFont="1" applyFill="1" applyBorder="1" applyAlignment="1">
      <alignment vertical="center"/>
    </xf>
    <xf numFmtId="178" fontId="1" fillId="0" borderId="42" xfId="33" applyNumberFormat="1" applyFont="1" applyFill="1" applyBorder="1" applyAlignment="1">
      <alignment vertical="center"/>
    </xf>
    <xf numFmtId="182" fontId="1" fillId="0" borderId="47" xfId="33" applyNumberFormat="1" applyFont="1" applyFill="1" applyBorder="1" applyAlignment="1">
      <alignment vertical="center"/>
    </xf>
    <xf numFmtId="178" fontId="1" fillId="0" borderId="47" xfId="33" applyNumberFormat="1" applyFont="1" applyFill="1" applyBorder="1" applyAlignment="1">
      <alignment vertical="center"/>
    </xf>
    <xf numFmtId="182" fontId="1" fillId="0" borderId="24" xfId="33" applyNumberFormat="1" applyFont="1" applyFill="1" applyBorder="1" applyAlignment="1">
      <alignment vertical="center"/>
    </xf>
    <xf numFmtId="182" fontId="1" fillId="0" borderId="42" xfId="33" applyNumberFormat="1" applyFont="1" applyFill="1" applyBorder="1" applyAlignment="1">
      <alignment vertical="center"/>
    </xf>
    <xf numFmtId="0" fontId="0" fillId="0" borderId="0" xfId="50" applyNumberFormat="1" applyFont="1" applyFill="1" applyAlignment="1">
      <alignment vertical="center"/>
    </xf>
    <xf numFmtId="0" fontId="1" fillId="0" borderId="0" xfId="33" applyNumberFormat="1" applyFill="1" applyAlignment="1">
      <alignment vertical="center"/>
    </xf>
    <xf numFmtId="38" fontId="29" fillId="0" borderId="0" xfId="33" quotePrefix="1" applyFont="1" applyAlignment="1">
      <alignment horizontal="right"/>
    </xf>
    <xf numFmtId="38" fontId="0" fillId="0" borderId="65" xfId="33" applyFont="1" applyFill="1" applyBorder="1" applyAlignment="1">
      <alignment horizontal="center" vertical="center"/>
    </xf>
    <xf numFmtId="0" fontId="0" fillId="0" borderId="31" xfId="0" applyBorder="1" applyAlignment="1">
      <alignment vertical="center"/>
    </xf>
    <xf numFmtId="57" fontId="0" fillId="0" borderId="16" xfId="0" applyNumberFormat="1" applyBorder="1" applyAlignment="1">
      <alignment horizontal="right" vertical="center"/>
    </xf>
    <xf numFmtId="57" fontId="0" fillId="0" borderId="22" xfId="0" applyNumberFormat="1" applyBorder="1" applyAlignment="1">
      <alignment horizontal="right" vertical="center"/>
    </xf>
    <xf numFmtId="0" fontId="27" fillId="0" borderId="16" xfId="0" applyFont="1" applyBorder="1" applyAlignment="1">
      <alignment vertical="center"/>
    </xf>
    <xf numFmtId="0" fontId="27" fillId="0" borderId="38" xfId="0" applyFont="1" applyBorder="1" applyAlignment="1">
      <alignment vertical="center"/>
    </xf>
    <xf numFmtId="0" fontId="27" fillId="0" borderId="22" xfId="0" applyFont="1" applyBorder="1" applyAlignment="1">
      <alignment vertical="center"/>
    </xf>
    <xf numFmtId="0" fontId="27" fillId="0" borderId="22" xfId="0" applyFont="1" applyBorder="1" applyAlignment="1">
      <alignment horizontal="left" vertical="center"/>
    </xf>
    <xf numFmtId="0" fontId="27" fillId="0" borderId="20" xfId="0" applyFont="1" applyBorder="1" applyAlignment="1">
      <alignment vertical="center"/>
    </xf>
    <xf numFmtId="0" fontId="27" fillId="0" borderId="48" xfId="0" applyFont="1" applyBorder="1" applyAlignment="1">
      <alignment vertical="center"/>
    </xf>
    <xf numFmtId="0" fontId="27" fillId="0" borderId="29" xfId="0" applyFont="1" applyBorder="1" applyAlignment="1">
      <alignment vertical="center"/>
    </xf>
    <xf numFmtId="57" fontId="0" fillId="0" borderId="36" xfId="0" applyNumberFormat="1" applyBorder="1" applyAlignment="1">
      <alignment horizontal="right" vertical="center"/>
    </xf>
    <xf numFmtId="38" fontId="32" fillId="0" borderId="69" xfId="33" applyFont="1" applyFill="1" applyBorder="1" applyAlignment="1">
      <alignment vertical="center"/>
    </xf>
    <xf numFmtId="38" fontId="32" fillId="0" borderId="70" xfId="33" applyFont="1" applyFill="1" applyBorder="1" applyAlignment="1">
      <alignment vertical="center"/>
    </xf>
    <xf numFmtId="38" fontId="32" fillId="0" borderId="60" xfId="33" applyFont="1" applyFill="1" applyBorder="1" applyAlignment="1">
      <alignment vertical="center"/>
    </xf>
    <xf numFmtId="38" fontId="32" fillId="0" borderId="72" xfId="33" applyFont="1" applyFill="1" applyBorder="1" applyAlignment="1">
      <alignment vertical="center"/>
    </xf>
    <xf numFmtId="0" fontId="39" fillId="0" borderId="18" xfId="0" applyFont="1" applyBorder="1" applyAlignment="1">
      <alignment vertical="center"/>
    </xf>
    <xf numFmtId="0" fontId="39" fillId="0" borderId="41" xfId="0" applyFont="1" applyBorder="1" applyAlignment="1">
      <alignment vertical="center"/>
    </xf>
    <xf numFmtId="0" fontId="39" fillId="0" borderId="40" xfId="0" applyFont="1" applyBorder="1" applyAlignment="1">
      <alignment vertical="center"/>
    </xf>
    <xf numFmtId="0" fontId="32" fillId="0" borderId="49" xfId="0" applyFont="1" applyBorder="1" applyAlignment="1">
      <alignment horizontal="right" vertical="center"/>
    </xf>
    <xf numFmtId="0" fontId="39" fillId="0" borderId="34" xfId="0" applyFont="1" applyBorder="1" applyAlignment="1">
      <alignment vertical="center"/>
    </xf>
    <xf numFmtId="0" fontId="0" fillId="0" borderId="58" xfId="0" applyBorder="1" applyAlignment="1">
      <alignment horizontal="right" vertical="center"/>
    </xf>
    <xf numFmtId="0" fontId="0" fillId="0" borderId="59" xfId="0" applyBorder="1" applyAlignment="1">
      <alignment horizontal="left" vertical="center"/>
    </xf>
    <xf numFmtId="38" fontId="32" fillId="0" borderId="68" xfId="33" applyFont="1" applyFill="1" applyBorder="1" applyAlignment="1">
      <alignment vertical="center"/>
    </xf>
    <xf numFmtId="38" fontId="32" fillId="0" borderId="58" xfId="33" applyFont="1" applyFill="1" applyBorder="1" applyAlignment="1">
      <alignment vertical="center"/>
    </xf>
    <xf numFmtId="38" fontId="32" fillId="0" borderId="59" xfId="33" applyFont="1" applyFill="1" applyBorder="1" applyAlignment="1">
      <alignment vertical="center"/>
    </xf>
    <xf numFmtId="0" fontId="32" fillId="0" borderId="58" xfId="0" applyFont="1" applyBorder="1" applyAlignment="1">
      <alignment vertical="center"/>
    </xf>
    <xf numFmtId="179" fontId="1" fillId="0" borderId="23" xfId="33" applyNumberFormat="1" applyFont="1" applyFill="1" applyBorder="1" applyAlignment="1">
      <alignment vertical="center"/>
    </xf>
    <xf numFmtId="37" fontId="31" fillId="0" borderId="132" xfId="45" applyFont="1" applyBorder="1" applyAlignment="1">
      <alignment horizontal="center" vertical="center"/>
    </xf>
    <xf numFmtId="185" fontId="1" fillId="0" borderId="35" xfId="45" applyNumberFormat="1" applyFont="1" applyBorder="1" applyAlignment="1">
      <alignment horizontal="center" vertical="center"/>
    </xf>
    <xf numFmtId="179" fontId="1" fillId="0" borderId="37" xfId="33" applyNumberFormat="1" applyFont="1" applyFill="1" applyBorder="1" applyAlignment="1">
      <alignment vertical="center"/>
    </xf>
    <xf numFmtId="179" fontId="1" fillId="0" borderId="35" xfId="33" applyNumberFormat="1" applyFont="1" applyFill="1" applyBorder="1" applyAlignment="1">
      <alignment vertical="center"/>
    </xf>
    <xf numFmtId="38" fontId="0" fillId="0" borderId="63" xfId="33" applyFont="1" applyFill="1" applyBorder="1" applyAlignment="1">
      <alignment horizontal="center" vertical="center"/>
    </xf>
    <xf numFmtId="38" fontId="0" fillId="0" borderId="37" xfId="33" applyFont="1" applyFill="1" applyBorder="1" applyAlignment="1">
      <alignment horizontal="center" vertical="center"/>
    </xf>
    <xf numFmtId="9" fontId="0" fillId="0" borderId="0" xfId="50" applyFont="1" applyFill="1" applyAlignment="1">
      <alignment vertical="center"/>
    </xf>
    <xf numFmtId="180" fontId="29" fillId="0" borderId="30" xfId="44" applyNumberFormat="1" applyFont="1" applyBorder="1" applyAlignment="1" applyProtection="1">
      <alignment vertical="center"/>
      <protection locked="0"/>
    </xf>
    <xf numFmtId="180" fontId="29" fillId="0" borderId="27" xfId="44" applyNumberFormat="1" applyFont="1" applyBorder="1" applyAlignment="1" applyProtection="1">
      <alignment vertical="center"/>
      <protection locked="0"/>
    </xf>
    <xf numFmtId="180" fontId="18" fillId="0" borderId="0" xfId="44" applyNumberFormat="1" applyFont="1" applyBorder="1" applyAlignment="1">
      <alignment vertical="center"/>
    </xf>
    <xf numFmtId="180" fontId="29" fillId="0" borderId="74" xfId="44" applyNumberFormat="1" applyFont="1" applyBorder="1" applyAlignment="1" applyProtection="1">
      <alignment vertical="center"/>
      <protection locked="0"/>
    </xf>
    <xf numFmtId="180" fontId="29" fillId="0" borderId="31" xfId="44" applyNumberFormat="1" applyFont="1" applyBorder="1" applyAlignment="1" applyProtection="1">
      <alignment vertical="center"/>
      <protection locked="0"/>
    </xf>
    <xf numFmtId="180" fontId="29" fillId="0" borderId="32" xfId="44" applyNumberFormat="1" applyFont="1" applyBorder="1" applyAlignment="1" applyProtection="1">
      <alignment vertical="center"/>
      <protection locked="0"/>
    </xf>
    <xf numFmtId="180" fontId="29" fillId="0" borderId="68" xfId="44" applyNumberFormat="1" applyFont="1" applyBorder="1" applyAlignment="1">
      <alignment vertical="center"/>
    </xf>
    <xf numFmtId="180" fontId="29" fillId="0" borderId="60" xfId="44" applyNumberFormat="1" applyFont="1" applyBorder="1" applyAlignment="1">
      <alignment vertical="center"/>
    </xf>
    <xf numFmtId="180" fontId="29" fillId="0" borderId="70" xfId="44" applyNumberFormat="1" applyFont="1" applyBorder="1" applyAlignment="1">
      <alignment vertical="center"/>
    </xf>
    <xf numFmtId="180" fontId="29" fillId="0" borderId="25" xfId="44" applyNumberFormat="1" applyFont="1" applyBorder="1" applyAlignment="1" applyProtection="1">
      <alignment vertical="center"/>
      <protection locked="0"/>
    </xf>
    <xf numFmtId="180" fontId="29" fillId="0" borderId="35" xfId="44" applyNumberFormat="1" applyFont="1" applyBorder="1" applyAlignment="1" applyProtection="1">
      <alignment vertical="center"/>
      <protection locked="0"/>
    </xf>
    <xf numFmtId="180" fontId="29" fillId="0" borderId="36" xfId="44" applyNumberFormat="1" applyFont="1" applyBorder="1" applyAlignment="1" applyProtection="1">
      <alignment vertical="center"/>
      <protection locked="0"/>
    </xf>
    <xf numFmtId="180" fontId="29" fillId="0" borderId="37" xfId="44" applyNumberFormat="1" applyFont="1" applyBorder="1" applyAlignment="1" applyProtection="1">
      <alignment vertical="center"/>
      <protection locked="0"/>
    </xf>
    <xf numFmtId="180" fontId="29" fillId="0" borderId="77" xfId="44" applyNumberFormat="1" applyFont="1" applyBorder="1" applyAlignment="1">
      <alignment vertical="center"/>
    </xf>
    <xf numFmtId="180" fontId="29" fillId="0" borderId="62" xfId="44" applyNumberFormat="1" applyFont="1" applyBorder="1" applyAlignment="1">
      <alignment vertical="center"/>
    </xf>
    <xf numFmtId="180" fontId="29" fillId="0" borderId="71" xfId="44" applyNumberFormat="1" applyFont="1" applyBorder="1" applyAlignment="1">
      <alignment vertical="center"/>
    </xf>
    <xf numFmtId="180" fontId="29" fillId="0" borderId="73" xfId="44" applyNumberFormat="1" applyFont="1" applyBorder="1" applyAlignment="1" applyProtection="1">
      <alignment vertical="center"/>
      <protection locked="0"/>
    </xf>
    <xf numFmtId="180" fontId="29" fillId="0" borderId="75" xfId="44" applyNumberFormat="1" applyFont="1" applyBorder="1" applyAlignment="1" applyProtection="1">
      <alignment vertical="center"/>
      <protection locked="0"/>
    </xf>
    <xf numFmtId="180" fontId="29" fillId="0" borderId="21" xfId="44" applyNumberFormat="1" applyFont="1" applyBorder="1" applyAlignment="1" applyProtection="1">
      <alignment vertical="center"/>
      <protection locked="0"/>
    </xf>
    <xf numFmtId="180" fontId="29" fillId="0" borderId="63" xfId="44" applyNumberFormat="1" applyFont="1" applyBorder="1" applyAlignment="1">
      <alignment vertical="center"/>
    </xf>
    <xf numFmtId="180" fontId="29" fillId="0" borderId="65" xfId="44" applyNumberFormat="1" applyFont="1" applyBorder="1" applyAlignment="1">
      <alignment vertical="center"/>
    </xf>
    <xf numFmtId="180" fontId="29" fillId="0" borderId="72" xfId="44" applyNumberFormat="1" applyFont="1" applyBorder="1" applyAlignment="1">
      <alignment vertical="center"/>
    </xf>
    <xf numFmtId="180" fontId="29" fillId="0" borderId="16" xfId="44" applyNumberFormat="1" applyFont="1" applyBorder="1" applyAlignment="1" applyProtection="1">
      <alignment vertical="center"/>
      <protection locked="0"/>
    </xf>
    <xf numFmtId="180" fontId="29" fillId="0" borderId="22" xfId="44" applyNumberFormat="1" applyFont="1" applyBorder="1" applyAlignment="1" applyProtection="1">
      <alignment vertical="center"/>
      <protection locked="0"/>
    </xf>
    <xf numFmtId="180" fontId="29" fillId="0" borderId="35" xfId="0" applyNumberFormat="1" applyFont="1" applyBorder="1" applyAlignment="1">
      <alignment vertical="center"/>
    </xf>
    <xf numFmtId="180" fontId="29" fillId="0" borderId="47" xfId="44" applyNumberFormat="1" applyFont="1" applyBorder="1" applyAlignment="1">
      <alignment vertical="center"/>
    </xf>
    <xf numFmtId="180" fontId="29" fillId="0" borderId="24" xfId="44" applyNumberFormat="1" applyFont="1" applyBorder="1" applyAlignment="1">
      <alignment vertical="center"/>
    </xf>
    <xf numFmtId="180" fontId="29" fillId="0" borderId="42" xfId="44" applyNumberFormat="1" applyFont="1" applyBorder="1" applyAlignment="1">
      <alignment vertical="center"/>
    </xf>
    <xf numFmtId="180" fontId="29" fillId="0" borderId="28" xfId="44" applyNumberFormat="1" applyFont="1" applyBorder="1" applyAlignment="1" applyProtection="1">
      <alignment vertical="center"/>
      <protection locked="0"/>
    </xf>
    <xf numFmtId="180" fontId="29" fillId="0" borderId="69" xfId="44" applyNumberFormat="1" applyFont="1" applyBorder="1" applyAlignment="1">
      <alignment vertical="center"/>
    </xf>
    <xf numFmtId="180" fontId="29" fillId="0" borderId="0" xfId="0" applyNumberFormat="1" applyFont="1" applyAlignment="1">
      <alignment vertical="center"/>
    </xf>
    <xf numFmtId="180" fontId="0" fillId="0" borderId="0" xfId="0" applyNumberFormat="1" applyAlignment="1">
      <alignment vertical="center"/>
    </xf>
    <xf numFmtId="180" fontId="1" fillId="0" borderId="0" xfId="0" applyNumberFormat="1" applyFont="1" applyAlignment="1">
      <alignment vertical="center"/>
    </xf>
    <xf numFmtId="37" fontId="22" fillId="0" borderId="72" xfId="44" applyFont="1" applyBorder="1" applyAlignment="1">
      <alignment vertical="center"/>
    </xf>
    <xf numFmtId="38" fontId="39" fillId="0" borderId="36" xfId="33" applyFont="1" applyFill="1" applyBorder="1" applyAlignment="1">
      <alignment vertical="center"/>
    </xf>
    <xf numFmtId="179" fontId="39" fillId="0" borderId="36" xfId="33" applyNumberFormat="1" applyFont="1" applyFill="1" applyBorder="1" applyAlignment="1">
      <alignment vertical="center"/>
    </xf>
    <xf numFmtId="38" fontId="42" fillId="0" borderId="0" xfId="33" applyFont="1"/>
    <xf numFmtId="38" fontId="43" fillId="0" borderId="0" xfId="33" applyFont="1"/>
    <xf numFmtId="38" fontId="39" fillId="0" borderId="0" xfId="33" applyFont="1"/>
    <xf numFmtId="38" fontId="44" fillId="0" borderId="0" xfId="33" applyFont="1"/>
    <xf numFmtId="179" fontId="1" fillId="0" borderId="60" xfId="33" applyNumberFormat="1" applyFont="1" applyFill="1" applyBorder="1" applyAlignment="1">
      <alignment vertical="center"/>
    </xf>
    <xf numFmtId="179" fontId="1" fillId="0" borderId="72" xfId="33" applyNumberFormat="1" applyFont="1" applyFill="1" applyBorder="1" applyAlignment="1">
      <alignment vertical="center"/>
    </xf>
    <xf numFmtId="38" fontId="1" fillId="0" borderId="16" xfId="33" applyFont="1" applyBorder="1" applyAlignment="1">
      <alignment horizontal="center" vertical="center"/>
    </xf>
    <xf numFmtId="38" fontId="32" fillId="0" borderId="72" xfId="33" applyFont="1" applyFill="1" applyBorder="1" applyAlignment="1">
      <alignment horizontal="center" vertical="center"/>
    </xf>
    <xf numFmtId="38" fontId="1" fillId="0" borderId="16" xfId="33" applyBorder="1" applyAlignment="1">
      <alignment horizontal="center" vertical="center"/>
    </xf>
    <xf numFmtId="38" fontId="0" fillId="0" borderId="62" xfId="33" applyFont="1" applyFill="1" applyBorder="1" applyAlignment="1">
      <alignment vertical="center"/>
    </xf>
    <xf numFmtId="38" fontId="32" fillId="0" borderId="26" xfId="33" applyFont="1" applyFill="1" applyBorder="1" applyAlignment="1">
      <alignment vertical="center"/>
    </xf>
    <xf numFmtId="38" fontId="0" fillId="0" borderId="21" xfId="33" applyFont="1" applyFill="1" applyBorder="1" applyAlignment="1">
      <alignment horizontal="center" vertical="center"/>
    </xf>
    <xf numFmtId="0" fontId="0" fillId="0" borderId="61" xfId="0" applyBorder="1" applyAlignment="1">
      <alignment vertical="center"/>
    </xf>
    <xf numFmtId="38" fontId="1" fillId="0" borderId="60" xfId="33" applyFont="1" applyFill="1" applyBorder="1" applyAlignment="1">
      <alignment vertical="center"/>
    </xf>
    <xf numFmtId="38" fontId="0" fillId="0" borderId="60" xfId="33" applyFont="1" applyFill="1" applyBorder="1" applyAlignment="1">
      <alignment horizontal="center" vertical="center"/>
    </xf>
    <xf numFmtId="38" fontId="1" fillId="0" borderId="230" xfId="33" applyFont="1" applyFill="1" applyBorder="1" applyAlignment="1">
      <alignment vertical="center"/>
    </xf>
    <xf numFmtId="38" fontId="1" fillId="0" borderId="69" xfId="33" applyFont="1" applyFill="1" applyBorder="1" applyAlignment="1">
      <alignment vertical="center"/>
    </xf>
    <xf numFmtId="38" fontId="1" fillId="0" borderId="59" xfId="33" applyFont="1" applyFill="1" applyBorder="1" applyAlignment="1">
      <alignment vertical="center"/>
    </xf>
    <xf numFmtId="38" fontId="1" fillId="0" borderId="58" xfId="33" applyFont="1" applyFill="1" applyBorder="1" applyAlignment="1">
      <alignment vertical="center"/>
    </xf>
    <xf numFmtId="179" fontId="1" fillId="0" borderId="17" xfId="33" applyNumberFormat="1" applyFont="1" applyFill="1" applyBorder="1" applyAlignment="1">
      <alignment vertical="center"/>
    </xf>
    <xf numFmtId="37" fontId="31" fillId="0" borderId="16" xfId="45" applyFont="1" applyBorder="1" applyAlignment="1">
      <alignment horizontal="center" vertical="center"/>
    </xf>
    <xf numFmtId="179" fontId="1" fillId="0" borderId="47" xfId="33" applyNumberFormat="1" applyFont="1" applyFill="1" applyBorder="1" applyAlignment="1">
      <alignment vertical="center"/>
    </xf>
    <xf numFmtId="179" fontId="1" fillId="0" borderId="42" xfId="33" applyNumberFormat="1" applyFont="1" applyFill="1" applyBorder="1" applyAlignment="1">
      <alignment vertical="center"/>
    </xf>
    <xf numFmtId="0" fontId="0" fillId="0" borderId="19" xfId="0" applyBorder="1" applyAlignment="1">
      <alignment horizontal="left" vertical="center"/>
    </xf>
    <xf numFmtId="185" fontId="1" fillId="0" borderId="16" xfId="45" applyNumberFormat="1" applyFont="1" applyBorder="1" applyAlignment="1">
      <alignment horizontal="center" vertical="center"/>
    </xf>
    <xf numFmtId="38" fontId="32" fillId="0" borderId="70" xfId="33" applyFont="1" applyFill="1" applyBorder="1" applyAlignment="1">
      <alignment horizontal="center" vertical="center"/>
    </xf>
    <xf numFmtId="182" fontId="1" fillId="0" borderId="197" xfId="33" applyNumberFormat="1" applyFont="1" applyFill="1" applyBorder="1" applyAlignment="1">
      <alignment vertical="center"/>
    </xf>
    <xf numFmtId="0" fontId="25" fillId="0" borderId="49" xfId="0" applyFont="1" applyBorder="1" applyAlignment="1">
      <alignment vertical="center"/>
    </xf>
    <xf numFmtId="38" fontId="45" fillId="0" borderId="0" xfId="33" applyFont="1"/>
    <xf numFmtId="38" fontId="46" fillId="0" borderId="0" xfId="33" applyFont="1"/>
    <xf numFmtId="38" fontId="32" fillId="0" borderId="73" xfId="33" applyFont="1" applyFill="1" applyBorder="1" applyAlignment="1">
      <alignment horizontal="right" vertical="center"/>
    </xf>
    <xf numFmtId="38" fontId="32" fillId="0" borderId="73" xfId="33" applyFont="1" applyFill="1" applyBorder="1" applyAlignment="1">
      <alignment vertical="center"/>
    </xf>
    <xf numFmtId="38" fontId="32" fillId="0" borderId="74" xfId="33" applyFont="1" applyFill="1" applyBorder="1" applyAlignment="1">
      <alignment vertical="center"/>
    </xf>
    <xf numFmtId="38" fontId="32" fillId="0" borderId="75" xfId="33" applyFont="1" applyFill="1" applyBorder="1" applyAlignment="1">
      <alignment vertical="center"/>
    </xf>
    <xf numFmtId="38" fontId="32" fillId="0" borderId="78" xfId="33" applyFont="1" applyFill="1" applyBorder="1" applyAlignment="1">
      <alignment vertical="center"/>
    </xf>
    <xf numFmtId="38" fontId="32" fillId="0" borderId="134" xfId="33" applyFont="1" applyFill="1" applyBorder="1" applyAlignment="1">
      <alignment vertical="center"/>
    </xf>
    <xf numFmtId="38" fontId="32" fillId="0" borderId="74" xfId="33" applyFont="1" applyFill="1" applyBorder="1" applyAlignment="1">
      <alignment horizontal="center" vertical="center"/>
    </xf>
    <xf numFmtId="38" fontId="1" fillId="0" borderId="74" xfId="33" applyFont="1" applyFill="1" applyBorder="1" applyAlignment="1">
      <alignment vertical="center"/>
    </xf>
    <xf numFmtId="38" fontId="1" fillId="0" borderId="74" xfId="33" applyFont="1" applyFill="1" applyBorder="1" applyAlignment="1">
      <alignment horizontal="center" vertical="center"/>
    </xf>
    <xf numFmtId="38" fontId="1" fillId="0" borderId="226" xfId="33" applyFont="1" applyFill="1" applyBorder="1" applyAlignment="1">
      <alignment vertical="center"/>
    </xf>
    <xf numFmtId="38" fontId="1" fillId="0" borderId="78" xfId="33" applyFont="1" applyFill="1" applyBorder="1" applyAlignment="1">
      <alignment vertical="center"/>
    </xf>
    <xf numFmtId="38" fontId="1" fillId="0" borderId="75" xfId="33" applyFont="1" applyFill="1" applyBorder="1" applyAlignment="1">
      <alignment vertical="center"/>
    </xf>
    <xf numFmtId="38" fontId="32" fillId="0" borderId="76" xfId="33" applyFont="1" applyFill="1" applyBorder="1" applyAlignment="1">
      <alignment vertical="center"/>
    </xf>
    <xf numFmtId="38" fontId="0" fillId="0" borderId="17" xfId="33" applyFont="1" applyFill="1" applyBorder="1" applyAlignment="1">
      <alignment horizontal="center" vertical="center"/>
    </xf>
    <xf numFmtId="38" fontId="0" fillId="0" borderId="16" xfId="33" applyFont="1" applyFill="1" applyBorder="1" applyAlignment="1">
      <alignment horizontal="center" vertical="center"/>
    </xf>
    <xf numFmtId="38" fontId="32" fillId="0" borderId="76" xfId="33" applyFont="1" applyFill="1" applyBorder="1" applyAlignment="1">
      <alignment horizontal="center" vertical="center"/>
    </xf>
    <xf numFmtId="38" fontId="0" fillId="0" borderId="20" xfId="33" applyFont="1" applyFill="1" applyBorder="1" applyAlignment="1">
      <alignment vertical="center"/>
    </xf>
    <xf numFmtId="38" fontId="0" fillId="0" borderId="30" xfId="33" applyFont="1" applyFill="1" applyBorder="1" applyAlignment="1">
      <alignment horizontal="center" vertical="center"/>
    </xf>
    <xf numFmtId="38" fontId="0" fillId="0" borderId="32" xfId="33" applyFont="1" applyFill="1" applyBorder="1" applyAlignment="1">
      <alignment horizontal="center" vertical="center"/>
    </xf>
    <xf numFmtId="38" fontId="0" fillId="0" borderId="63" xfId="33" applyFont="1" applyFill="1" applyBorder="1" applyAlignment="1">
      <alignment vertical="center"/>
    </xf>
    <xf numFmtId="38" fontId="0" fillId="0" borderId="65" xfId="33" applyFont="1" applyFill="1" applyBorder="1" applyAlignment="1">
      <alignment vertical="center"/>
    </xf>
    <xf numFmtId="38" fontId="0" fillId="0" borderId="64" xfId="33" applyFont="1" applyFill="1" applyBorder="1" applyAlignment="1">
      <alignment vertical="center"/>
    </xf>
    <xf numFmtId="38" fontId="0" fillId="0" borderId="67" xfId="33" applyFont="1" applyFill="1" applyBorder="1" applyAlignment="1">
      <alignment vertical="center"/>
    </xf>
    <xf numFmtId="38" fontId="0" fillId="0" borderId="71" xfId="33" applyFont="1" applyFill="1" applyBorder="1" applyAlignment="1">
      <alignment horizontal="center" vertical="center"/>
    </xf>
    <xf numFmtId="38" fontId="0" fillId="0" borderId="64" xfId="33" applyFont="1" applyFill="1" applyBorder="1" applyAlignment="1">
      <alignment horizontal="center" vertical="center"/>
    </xf>
    <xf numFmtId="38" fontId="1" fillId="0" borderId="73" xfId="33" applyFill="1" applyBorder="1" applyAlignment="1">
      <alignment vertical="center"/>
    </xf>
    <xf numFmtId="38" fontId="1" fillId="0" borderId="74" xfId="33" applyFill="1" applyBorder="1" applyAlignment="1">
      <alignment vertical="center"/>
    </xf>
    <xf numFmtId="38" fontId="26" fillId="0" borderId="74" xfId="33" applyFont="1" applyFill="1" applyBorder="1" applyAlignment="1">
      <alignment vertical="center"/>
    </xf>
    <xf numFmtId="38" fontId="1" fillId="0" borderId="75" xfId="33" applyFill="1" applyBorder="1" applyAlignment="1">
      <alignment vertical="center"/>
    </xf>
    <xf numFmtId="38" fontId="0" fillId="0" borderId="74" xfId="33" applyFont="1" applyFill="1" applyBorder="1" applyAlignment="1">
      <alignment horizontal="center" vertical="center"/>
    </xf>
    <xf numFmtId="38" fontId="0" fillId="0" borderId="74" xfId="33" applyFont="1" applyFill="1" applyBorder="1" applyAlignment="1">
      <alignment horizontal="right" vertical="center"/>
    </xf>
    <xf numFmtId="184" fontId="3" fillId="0" borderId="31" xfId="43" applyNumberFormat="1" applyFont="1" applyBorder="1" applyAlignment="1">
      <alignment vertical="center"/>
    </xf>
    <xf numFmtId="38" fontId="0" fillId="0" borderId="75" xfId="33" applyFont="1" applyFill="1" applyBorder="1" applyAlignment="1">
      <alignment vertical="center"/>
    </xf>
    <xf numFmtId="38" fontId="0" fillId="0" borderId="73" xfId="33" applyFont="1" applyFill="1" applyBorder="1" applyAlignment="1">
      <alignment horizontal="center" vertical="center"/>
    </xf>
    <xf numFmtId="38" fontId="0" fillId="0" borderId="75" xfId="33" applyFont="1" applyFill="1" applyBorder="1" applyAlignment="1">
      <alignment horizontal="center" vertical="center"/>
    </xf>
    <xf numFmtId="38" fontId="0" fillId="0" borderId="73" xfId="33" applyFont="1" applyFill="1" applyBorder="1" applyAlignment="1">
      <alignment vertical="center"/>
    </xf>
    <xf numFmtId="38" fontId="32" fillId="0" borderId="73" xfId="33" applyFont="1" applyFill="1" applyBorder="1" applyAlignment="1">
      <alignment horizontal="center" vertical="center"/>
    </xf>
    <xf numFmtId="179" fontId="0" fillId="0" borderId="73" xfId="33" applyNumberFormat="1" applyFont="1" applyFill="1" applyBorder="1" applyAlignment="1">
      <alignment vertical="center"/>
    </xf>
    <xf numFmtId="179" fontId="0" fillId="0" borderId="74" xfId="33" applyNumberFormat="1" applyFont="1" applyFill="1" applyBorder="1" applyAlignment="1">
      <alignment vertical="center"/>
    </xf>
    <xf numFmtId="179" fontId="1" fillId="0" borderId="74" xfId="33" applyNumberFormat="1" applyFont="1" applyFill="1" applyBorder="1" applyAlignment="1">
      <alignment vertical="center"/>
    </xf>
    <xf numFmtId="185" fontId="1" fillId="0" borderId="74" xfId="45" applyNumberFormat="1" applyFont="1" applyBorder="1" applyAlignment="1">
      <alignment horizontal="center" vertical="center"/>
    </xf>
    <xf numFmtId="179" fontId="1" fillId="0" borderId="76" xfId="33" applyNumberFormat="1" applyFont="1" applyFill="1" applyBorder="1" applyAlignment="1">
      <alignment vertical="center"/>
    </xf>
    <xf numFmtId="178" fontId="1" fillId="0" borderId="73" xfId="45" applyNumberFormat="1" applyFont="1" applyBorder="1" applyAlignment="1">
      <alignment horizontal="center" vertical="center"/>
    </xf>
    <xf numFmtId="178" fontId="1" fillId="0" borderId="78" xfId="45" applyNumberFormat="1" applyFont="1" applyBorder="1" applyAlignment="1">
      <alignment horizontal="center" vertical="center"/>
    </xf>
    <xf numFmtId="38" fontId="1" fillId="0" borderId="75" xfId="33" applyFont="1" applyFill="1" applyBorder="1" applyAlignment="1">
      <alignment horizontal="center" vertical="center"/>
    </xf>
    <xf numFmtId="177" fontId="32" fillId="0" borderId="74" xfId="0" applyNumberFormat="1" applyFont="1" applyBorder="1" applyAlignment="1">
      <alignment horizontal="right" vertical="center"/>
    </xf>
    <xf numFmtId="178" fontId="1" fillId="0" borderId="46" xfId="33" applyNumberFormat="1" applyFont="1" applyFill="1" applyBorder="1" applyAlignment="1">
      <alignment vertical="center"/>
    </xf>
    <xf numFmtId="178" fontId="1" fillId="0" borderId="76" xfId="33" applyNumberFormat="1" applyFont="1" applyFill="1" applyBorder="1" applyAlignment="1">
      <alignment vertical="center"/>
    </xf>
    <xf numFmtId="178" fontId="1" fillId="0" borderId="74" xfId="33" applyNumberFormat="1" applyFont="1" applyFill="1" applyBorder="1" applyAlignment="1">
      <alignment vertical="center"/>
    </xf>
    <xf numFmtId="182" fontId="1" fillId="0" borderId="73" xfId="33" applyNumberFormat="1" applyFont="1" applyFill="1" applyBorder="1" applyAlignment="1">
      <alignment vertical="center"/>
    </xf>
    <xf numFmtId="182" fontId="1" fillId="0" borderId="76" xfId="33" applyNumberFormat="1" applyFont="1" applyFill="1" applyBorder="1" applyAlignment="1">
      <alignment vertical="center"/>
    </xf>
    <xf numFmtId="38" fontId="0" fillId="0" borderId="19" xfId="33" applyFont="1" applyFill="1" applyBorder="1" applyAlignment="1">
      <alignment horizontal="center" vertical="center"/>
    </xf>
    <xf numFmtId="179" fontId="0" fillId="0" borderId="35" xfId="33" applyNumberFormat="1" applyFont="1" applyFill="1" applyBorder="1" applyAlignment="1">
      <alignment vertical="center"/>
    </xf>
    <xf numFmtId="179" fontId="0" fillId="0" borderId="36" xfId="33" applyNumberFormat="1" applyFont="1" applyFill="1" applyBorder="1" applyAlignment="1">
      <alignment vertical="center"/>
    </xf>
    <xf numFmtId="179" fontId="0" fillId="0" borderId="63" xfId="33" applyNumberFormat="1" applyFont="1" applyFill="1" applyBorder="1" applyAlignment="1">
      <alignment vertical="center"/>
    </xf>
    <xf numFmtId="179" fontId="0" fillId="0" borderId="62" xfId="33" applyNumberFormat="1" applyFont="1" applyFill="1" applyBorder="1" applyAlignment="1">
      <alignment vertical="center"/>
    </xf>
    <xf numFmtId="180" fontId="29" fillId="0" borderId="47" xfId="44" applyNumberFormat="1" applyFont="1" applyBorder="1" applyAlignment="1" applyProtection="1">
      <alignment vertical="center"/>
      <protection locked="0"/>
    </xf>
    <xf numFmtId="180" fontId="29" fillId="0" borderId="24" xfId="44" applyNumberFormat="1" applyFont="1" applyBorder="1" applyAlignment="1" applyProtection="1">
      <alignment vertical="center"/>
      <protection locked="0"/>
    </xf>
    <xf numFmtId="180" fontId="29" fillId="0" borderId="42" xfId="44" applyNumberFormat="1" applyFont="1" applyBorder="1" applyAlignment="1" applyProtection="1">
      <alignment vertical="center"/>
      <protection locked="0"/>
    </xf>
    <xf numFmtId="180" fontId="29" fillId="0" borderId="58" xfId="44" applyNumberFormat="1" applyFont="1" applyBorder="1" applyAlignment="1">
      <alignment vertical="center"/>
    </xf>
    <xf numFmtId="185" fontId="39" fillId="0" borderId="36" xfId="45" applyNumberFormat="1" applyFont="1" applyBorder="1" applyAlignment="1">
      <alignment horizontal="center" vertical="center"/>
    </xf>
    <xf numFmtId="178" fontId="39" fillId="0" borderId="30" xfId="45" applyNumberFormat="1" applyFont="1" applyBorder="1" applyAlignment="1">
      <alignment horizontal="center" vertical="center"/>
    </xf>
    <xf numFmtId="178" fontId="39" fillId="0" borderId="31" xfId="45" applyNumberFormat="1" applyFont="1" applyBorder="1" applyAlignment="1">
      <alignment horizontal="center" vertical="center"/>
    </xf>
    <xf numFmtId="38" fontId="39" fillId="0" borderId="37" xfId="33" applyFont="1" applyFill="1" applyBorder="1" applyAlignment="1">
      <alignment horizontal="center" vertical="center"/>
    </xf>
    <xf numFmtId="180" fontId="39" fillId="0" borderId="0" xfId="45" applyNumberFormat="1" applyFont="1" applyAlignment="1">
      <alignment vertical="center"/>
    </xf>
    <xf numFmtId="37" fontId="39" fillId="0" borderId="0" xfId="45" applyFont="1" applyAlignment="1">
      <alignment vertical="center"/>
    </xf>
    <xf numFmtId="38" fontId="1" fillId="0" borderId="35" xfId="33" applyFill="1" applyBorder="1" applyAlignment="1">
      <alignment vertical="center"/>
    </xf>
    <xf numFmtId="38" fontId="1" fillId="0" borderId="37" xfId="33" applyFill="1" applyBorder="1" applyAlignment="1">
      <alignment vertical="center"/>
    </xf>
    <xf numFmtId="177" fontId="39" fillId="0" borderId="35" xfId="0" applyNumberFormat="1" applyFont="1" applyBorder="1" applyAlignment="1">
      <alignment horizontal="right" vertical="center"/>
    </xf>
    <xf numFmtId="177" fontId="39" fillId="0" borderId="36" xfId="0" applyNumberFormat="1" applyFont="1" applyBorder="1" applyAlignment="1">
      <alignment horizontal="right" vertical="center"/>
    </xf>
    <xf numFmtId="178" fontId="39" fillId="0" borderId="49" xfId="33" applyNumberFormat="1" applyFont="1" applyFill="1" applyBorder="1" applyAlignment="1">
      <alignment vertical="center"/>
    </xf>
    <xf numFmtId="178" fontId="39" fillId="0" borderId="26" xfId="33" applyNumberFormat="1" applyFont="1" applyFill="1" applyBorder="1" applyAlignment="1">
      <alignment vertical="center"/>
    </xf>
    <xf numFmtId="178" fontId="39" fillId="0" borderId="25" xfId="33" applyNumberFormat="1" applyFont="1" applyFill="1" applyBorder="1" applyAlignment="1">
      <alignment vertical="center"/>
    </xf>
    <xf numFmtId="182" fontId="39" fillId="0" borderId="30" xfId="33" applyNumberFormat="1" applyFont="1" applyFill="1" applyBorder="1" applyAlignment="1">
      <alignment vertical="center"/>
    </xf>
    <xf numFmtId="182" fontId="39" fillId="0" borderId="26" xfId="33" applyNumberFormat="1" applyFont="1" applyFill="1" applyBorder="1" applyAlignment="1">
      <alignment vertical="center"/>
    </xf>
    <xf numFmtId="0" fontId="40" fillId="0" borderId="0" xfId="0" applyFont="1" applyAlignment="1">
      <alignment vertical="center"/>
    </xf>
    <xf numFmtId="179" fontId="0" fillId="0" borderId="25" xfId="33" applyNumberFormat="1" applyFont="1" applyFill="1" applyBorder="1" applyAlignment="1">
      <alignment vertical="center"/>
    </xf>
    <xf numFmtId="185" fontId="0" fillId="0" borderId="36" xfId="45" applyNumberFormat="1" applyFont="1" applyBorder="1" applyAlignment="1">
      <alignment horizontal="center" vertical="center"/>
    </xf>
    <xf numFmtId="179" fontId="0" fillId="0" borderId="26" xfId="33" applyNumberFormat="1" applyFont="1" applyFill="1" applyBorder="1" applyAlignment="1">
      <alignment vertical="center"/>
    </xf>
    <xf numFmtId="178" fontId="0" fillId="0" borderId="30" xfId="45" applyNumberFormat="1" applyFont="1" applyBorder="1" applyAlignment="1">
      <alignment horizontal="center" vertical="center"/>
    </xf>
    <xf numFmtId="178" fontId="0" fillId="0" borderId="31" xfId="45" applyNumberFormat="1" applyFont="1" applyBorder="1" applyAlignment="1">
      <alignment horizontal="center" vertical="center"/>
    </xf>
    <xf numFmtId="180" fontId="0" fillId="0" borderId="0" xfId="45" applyNumberFormat="1" applyFont="1" applyAlignment="1">
      <alignment vertical="center"/>
    </xf>
    <xf numFmtId="37" fontId="0" fillId="0" borderId="0" xfId="45" applyFont="1" applyAlignment="1">
      <alignment vertical="center"/>
    </xf>
    <xf numFmtId="177" fontId="32" fillId="0" borderId="73" xfId="0" applyNumberFormat="1" applyFont="1" applyBorder="1" applyAlignment="1">
      <alignment horizontal="right" vertical="center"/>
    </xf>
    <xf numFmtId="37" fontId="31" fillId="0" borderId="31" xfId="45" applyFont="1" applyBorder="1" applyAlignment="1">
      <alignment horizontal="center" vertical="center"/>
    </xf>
    <xf numFmtId="185" fontId="1" fillId="0" borderId="31" xfId="45" applyNumberFormat="1" applyFont="1" applyBorder="1" applyAlignment="1">
      <alignment horizontal="center" vertical="center"/>
    </xf>
    <xf numFmtId="38" fontId="1" fillId="0" borderId="32" xfId="33" applyFont="1" applyFill="1" applyBorder="1" applyAlignment="1">
      <alignment horizontal="center" vertical="center"/>
    </xf>
    <xf numFmtId="38" fontId="0" fillId="0" borderId="60" xfId="33" applyFont="1" applyFill="1" applyBorder="1" applyAlignment="1">
      <alignment vertical="center"/>
    </xf>
    <xf numFmtId="0" fontId="0" fillId="0" borderId="72" xfId="0" applyBorder="1" applyAlignment="1">
      <alignment horizontal="right" vertical="center"/>
    </xf>
    <xf numFmtId="0" fontId="27" fillId="0" borderId="59" xfId="0" applyFont="1" applyBorder="1" applyAlignment="1">
      <alignment vertical="center"/>
    </xf>
    <xf numFmtId="37" fontId="0" fillId="0" borderId="36" xfId="0" applyNumberFormat="1" applyBorder="1" applyAlignment="1">
      <alignment vertical="center" shrinkToFit="1"/>
    </xf>
    <xf numFmtId="0" fontId="27" fillId="0" borderId="16" xfId="0" applyFont="1" applyBorder="1" applyAlignment="1">
      <alignment horizontal="left" vertical="center"/>
    </xf>
    <xf numFmtId="57" fontId="0" fillId="0" borderId="36" xfId="0" applyNumberFormat="1" applyBorder="1" applyAlignment="1">
      <alignment vertical="center"/>
    </xf>
    <xf numFmtId="0" fontId="0" fillId="0" borderId="61" xfId="0" applyBorder="1" applyAlignment="1">
      <alignment horizontal="right" vertical="center"/>
    </xf>
    <xf numFmtId="57" fontId="0" fillId="0" borderId="60" xfId="0" applyNumberFormat="1" applyBorder="1" applyAlignment="1">
      <alignment vertical="center"/>
    </xf>
    <xf numFmtId="38" fontId="1" fillId="0" borderId="70" xfId="33" applyFont="1" applyFill="1" applyBorder="1" applyAlignment="1">
      <alignment vertical="center"/>
    </xf>
    <xf numFmtId="179" fontId="1" fillId="0" borderId="65" xfId="33" applyNumberFormat="1" applyFont="1" applyFill="1" applyBorder="1" applyAlignment="1">
      <alignment vertical="center"/>
    </xf>
    <xf numFmtId="179" fontId="39" fillId="0" borderId="25" xfId="33" applyNumberFormat="1" applyFont="1" applyFill="1" applyBorder="1" applyAlignment="1">
      <alignment vertical="center"/>
    </xf>
    <xf numFmtId="179" fontId="39" fillId="0" borderId="26" xfId="33" applyNumberFormat="1" applyFont="1" applyFill="1" applyBorder="1" applyAlignment="1">
      <alignment vertical="center"/>
    </xf>
    <xf numFmtId="38" fontId="1" fillId="0" borderId="0" xfId="33" applyFill="1" applyBorder="1"/>
    <xf numFmtId="38" fontId="1" fillId="0" borderId="0" xfId="33" applyFill="1"/>
    <xf numFmtId="0" fontId="39" fillId="0" borderId="17" xfId="0" applyFont="1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vertical="center"/>
    </xf>
    <xf numFmtId="37" fontId="31" fillId="0" borderId="38" xfId="45" applyFont="1" applyBorder="1" applyAlignment="1">
      <alignment horizontal="center" vertical="center"/>
    </xf>
    <xf numFmtId="37" fontId="31" fillId="0" borderId="95" xfId="45" applyFont="1" applyBorder="1" applyAlignment="1">
      <alignment horizontal="center" vertical="center"/>
    </xf>
    <xf numFmtId="185" fontId="1" fillId="0" borderId="38" xfId="45" applyNumberFormat="1" applyFont="1" applyBorder="1" applyAlignment="1">
      <alignment horizontal="center" vertical="center"/>
    </xf>
    <xf numFmtId="38" fontId="1" fillId="0" borderId="42" xfId="33" applyFont="1" applyFill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38" fontId="29" fillId="0" borderId="36" xfId="48" applyFont="1" applyFill="1" applyBorder="1" applyAlignment="1" applyProtection="1">
      <alignment horizontal="right" vertical="center" shrinkToFit="1"/>
    </xf>
    <xf numFmtId="37" fontId="29" fillId="0" borderId="17" xfId="0" applyNumberFormat="1" applyFont="1" applyBorder="1" applyAlignment="1">
      <alignment horizontal="right" vertical="center" shrinkToFit="1"/>
    </xf>
    <xf numFmtId="37" fontId="29" fillId="0" borderId="30" xfId="44" applyFont="1" applyBorder="1" applyAlignment="1" applyProtection="1">
      <alignment horizontal="right" vertical="center"/>
      <protection locked="0"/>
    </xf>
    <xf numFmtId="37" fontId="29" fillId="0" borderId="32" xfId="44" applyFont="1" applyBorder="1" applyAlignment="1" applyProtection="1">
      <alignment horizontal="right" vertical="center"/>
      <protection locked="0"/>
    </xf>
    <xf numFmtId="37" fontId="29" fillId="0" borderId="35" xfId="44" applyFont="1" applyBorder="1" applyAlignment="1" applyProtection="1">
      <alignment horizontal="right" vertical="center"/>
      <protection locked="0"/>
    </xf>
    <xf numFmtId="37" fontId="29" fillId="0" borderId="33" xfId="44" applyFont="1" applyBorder="1" applyAlignment="1">
      <alignment horizontal="right" vertical="center"/>
    </xf>
    <xf numFmtId="183" fontId="1" fillId="0" borderId="11" xfId="33" applyNumberFormat="1" applyFont="1" applyFill="1" applyBorder="1" applyAlignment="1">
      <alignment vertical="center"/>
    </xf>
    <xf numFmtId="183" fontId="1" fillId="0" borderId="20" xfId="33" applyNumberFormat="1" applyFont="1" applyFill="1" applyBorder="1" applyAlignment="1">
      <alignment vertical="center"/>
    </xf>
    <xf numFmtId="179" fontId="39" fillId="0" borderId="20" xfId="33" applyNumberFormat="1" applyFont="1" applyFill="1" applyBorder="1" applyAlignment="1">
      <alignment vertical="center"/>
    </xf>
    <xf numFmtId="177" fontId="0" fillId="0" borderId="36" xfId="33" applyNumberFormat="1" applyFont="1" applyFill="1" applyBorder="1" applyAlignment="1">
      <alignment horizontal="right" vertical="center"/>
    </xf>
    <xf numFmtId="179" fontId="1" fillId="0" borderId="20" xfId="33" applyNumberFormat="1" applyFont="1" applyFill="1" applyBorder="1" applyAlignment="1">
      <alignment vertical="center"/>
    </xf>
    <xf numFmtId="183" fontId="1" fillId="0" borderId="67" xfId="33" applyNumberFormat="1" applyFont="1" applyFill="1" applyBorder="1" applyAlignment="1">
      <alignment vertical="center"/>
    </xf>
    <xf numFmtId="186" fontId="39" fillId="0" borderId="74" xfId="0" applyNumberFormat="1" applyFont="1" applyBorder="1" applyAlignment="1">
      <alignment horizontal="right" vertical="center"/>
    </xf>
    <xf numFmtId="178" fontId="39" fillId="0" borderId="37" xfId="33" applyNumberFormat="1" applyFont="1" applyFill="1" applyBorder="1" applyAlignment="1">
      <alignment vertical="center"/>
    </xf>
    <xf numFmtId="182" fontId="39" fillId="0" borderId="127" xfId="33" applyNumberFormat="1" applyFont="1" applyFill="1" applyBorder="1" applyAlignment="1">
      <alignment vertical="center"/>
    </xf>
    <xf numFmtId="38" fontId="1" fillId="25" borderId="0" xfId="33" applyFill="1"/>
    <xf numFmtId="38" fontId="21" fillId="25" borderId="0" xfId="33" applyFont="1" applyFill="1"/>
    <xf numFmtId="38" fontId="1" fillId="25" borderId="0" xfId="33" applyFill="1" applyAlignment="1">
      <alignment vertical="center"/>
    </xf>
    <xf numFmtId="38" fontId="39" fillId="25" borderId="14" xfId="33" applyFont="1" applyFill="1" applyBorder="1" applyAlignment="1">
      <alignment horizontal="left" vertical="center"/>
    </xf>
    <xf numFmtId="38" fontId="39" fillId="25" borderId="15" xfId="33" applyFont="1" applyFill="1" applyBorder="1" applyAlignment="1">
      <alignment vertical="center"/>
    </xf>
    <xf numFmtId="38" fontId="39" fillId="25" borderId="22" xfId="33" applyFont="1" applyFill="1" applyBorder="1" applyAlignment="1">
      <alignment vertical="center"/>
    </xf>
    <xf numFmtId="38" fontId="39" fillId="25" borderId="26" xfId="33" applyFont="1" applyFill="1" applyBorder="1" applyAlignment="1">
      <alignment vertical="center"/>
    </xf>
    <xf numFmtId="38" fontId="39" fillId="25" borderId="36" xfId="33" applyFont="1" applyFill="1" applyBorder="1" applyAlignment="1">
      <alignment horizontal="center" vertical="center"/>
    </xf>
    <xf numFmtId="38" fontId="39" fillId="25" borderId="36" xfId="33" applyFont="1" applyFill="1" applyBorder="1" applyAlignment="1">
      <alignment horizontal="center" vertical="center" wrapText="1"/>
    </xf>
    <xf numFmtId="38" fontId="39" fillId="25" borderId="14" xfId="33" applyFont="1" applyFill="1" applyBorder="1" applyAlignment="1">
      <alignment vertical="center"/>
    </xf>
    <xf numFmtId="38" fontId="39" fillId="25" borderId="50" xfId="33" applyFont="1" applyFill="1" applyBorder="1" applyAlignment="1">
      <alignment vertical="center"/>
    </xf>
    <xf numFmtId="38" fontId="39" fillId="25" borderId="16" xfId="33" applyFont="1" applyFill="1" applyBorder="1" applyAlignment="1">
      <alignment vertical="center"/>
    </xf>
    <xf numFmtId="38" fontId="39" fillId="25" borderId="17" xfId="33" applyFont="1" applyFill="1" applyBorder="1" applyAlignment="1">
      <alignment vertical="center"/>
    </xf>
    <xf numFmtId="176" fontId="39" fillId="25" borderId="36" xfId="33" applyNumberFormat="1" applyFont="1" applyFill="1" applyBorder="1" applyAlignment="1">
      <alignment vertical="center"/>
    </xf>
    <xf numFmtId="38" fontId="39" fillId="25" borderId="36" xfId="33" applyFont="1" applyFill="1" applyBorder="1" applyAlignment="1">
      <alignment vertical="center"/>
    </xf>
    <xf numFmtId="179" fontId="39" fillId="25" borderId="36" xfId="33" applyNumberFormat="1" applyFont="1" applyFill="1" applyBorder="1" applyAlignment="1">
      <alignment vertical="center"/>
    </xf>
    <xf numFmtId="38" fontId="39" fillId="25" borderId="38" xfId="33" applyFont="1" applyFill="1" applyBorder="1" applyAlignment="1">
      <alignment vertical="center"/>
    </xf>
    <xf numFmtId="38" fontId="39" fillId="25" borderId="0" xfId="33" applyFont="1" applyFill="1" applyBorder="1" applyAlignment="1">
      <alignment vertical="center"/>
    </xf>
    <xf numFmtId="38" fontId="39" fillId="25" borderId="222" xfId="33" applyFont="1" applyFill="1" applyBorder="1" applyAlignment="1">
      <alignment vertical="center"/>
    </xf>
    <xf numFmtId="176" fontId="39" fillId="25" borderId="24" xfId="33" applyNumberFormat="1" applyFont="1" applyFill="1" applyBorder="1" applyAlignment="1">
      <alignment vertical="center"/>
    </xf>
    <xf numFmtId="38" fontId="39" fillId="25" borderId="24" xfId="33" applyFont="1" applyFill="1" applyBorder="1" applyAlignment="1">
      <alignment vertical="center"/>
    </xf>
    <xf numFmtId="179" fontId="39" fillId="25" borderId="24" xfId="33" applyNumberFormat="1" applyFont="1" applyFill="1" applyBorder="1" applyAlignment="1">
      <alignment vertical="center"/>
    </xf>
    <xf numFmtId="38" fontId="39" fillId="25" borderId="23" xfId="33" applyFont="1" applyFill="1" applyBorder="1" applyAlignment="1">
      <alignment vertical="center"/>
    </xf>
    <xf numFmtId="38" fontId="39" fillId="25" borderId="217" xfId="33" applyFont="1" applyFill="1" applyBorder="1" applyAlignment="1">
      <alignment vertical="center"/>
    </xf>
    <xf numFmtId="176" fontId="39" fillId="25" borderId="55" xfId="33" applyNumberFormat="1" applyFont="1" applyFill="1" applyBorder="1" applyAlignment="1">
      <alignment vertical="center"/>
    </xf>
    <xf numFmtId="38" fontId="39" fillId="25" borderId="56" xfId="33" applyFont="1" applyFill="1" applyBorder="1" applyAlignment="1">
      <alignment vertical="center"/>
    </xf>
    <xf numFmtId="38" fontId="39" fillId="25" borderId="55" xfId="33" applyFont="1" applyFill="1" applyBorder="1" applyAlignment="1">
      <alignment vertical="center"/>
    </xf>
    <xf numFmtId="179" fontId="39" fillId="25" borderId="55" xfId="33" applyNumberFormat="1" applyFont="1" applyFill="1" applyBorder="1" applyAlignment="1">
      <alignment vertical="center"/>
    </xf>
    <xf numFmtId="38" fontId="39" fillId="25" borderId="218" xfId="33" applyFont="1" applyFill="1" applyBorder="1" applyAlignment="1">
      <alignment vertical="center"/>
    </xf>
    <xf numFmtId="176" fontId="39" fillId="25" borderId="57" xfId="33" applyNumberFormat="1" applyFont="1" applyFill="1" applyBorder="1" applyAlignment="1">
      <alignment vertical="center"/>
    </xf>
    <xf numFmtId="38" fontId="39" fillId="25" borderId="25" xfId="33" applyFont="1" applyFill="1" applyBorder="1" applyAlignment="1">
      <alignment vertical="center"/>
    </xf>
    <xf numFmtId="179" fontId="39" fillId="25" borderId="57" xfId="33" applyNumberFormat="1" applyFont="1" applyFill="1" applyBorder="1" applyAlignment="1">
      <alignment vertical="center"/>
    </xf>
    <xf numFmtId="38" fontId="39" fillId="25" borderId="19" xfId="33" applyFont="1" applyFill="1" applyBorder="1" applyAlignment="1">
      <alignment vertical="center"/>
    </xf>
    <xf numFmtId="38" fontId="1" fillId="25" borderId="36" xfId="33" applyFont="1" applyFill="1" applyBorder="1" applyAlignment="1">
      <alignment vertical="center"/>
    </xf>
    <xf numFmtId="176" fontId="1" fillId="25" borderId="36" xfId="33" applyNumberFormat="1" applyFont="1" applyFill="1" applyBorder="1" applyAlignment="1">
      <alignment vertical="center"/>
    </xf>
    <xf numFmtId="179" fontId="1" fillId="25" borderId="36" xfId="33" applyNumberFormat="1" applyFont="1" applyFill="1" applyBorder="1" applyAlignment="1">
      <alignment vertical="center"/>
    </xf>
    <xf numFmtId="38" fontId="32" fillId="0" borderId="26" xfId="33" applyFont="1" applyFill="1" applyBorder="1" applyAlignment="1">
      <alignment horizontal="center" vertical="center"/>
    </xf>
    <xf numFmtId="38" fontId="32" fillId="0" borderId="69" xfId="33" applyFont="1" applyFill="1" applyBorder="1" applyAlignment="1">
      <alignment horizontal="center" vertical="center"/>
    </xf>
    <xf numFmtId="38" fontId="26" fillId="0" borderId="30" xfId="33" applyFont="1" applyFill="1" applyBorder="1" applyAlignment="1">
      <alignment horizontal="center" vertical="center"/>
    </xf>
    <xf numFmtId="38" fontId="26" fillId="0" borderId="25" xfId="33" applyFont="1" applyFill="1" applyBorder="1" applyAlignment="1">
      <alignment horizontal="center" vertical="center"/>
    </xf>
    <xf numFmtId="38" fontId="26" fillId="0" borderId="32" xfId="33" applyFont="1" applyFill="1" applyBorder="1" applyAlignment="1">
      <alignment horizontal="center" vertical="center"/>
    </xf>
    <xf numFmtId="38" fontId="32" fillId="0" borderId="77" xfId="33" applyFont="1" applyFill="1" applyBorder="1" applyAlignment="1">
      <alignment vertical="center"/>
    </xf>
    <xf numFmtId="38" fontId="32" fillId="0" borderId="68" xfId="33" applyFont="1" applyFill="1" applyBorder="1" applyAlignment="1">
      <alignment horizontal="center" vertical="center"/>
    </xf>
    <xf numFmtId="38" fontId="32" fillId="0" borderId="60" xfId="33" applyFont="1" applyFill="1" applyBorder="1" applyAlignment="1">
      <alignment horizontal="center" vertical="center"/>
    </xf>
    <xf numFmtId="38" fontId="32" fillId="0" borderId="61" xfId="33" applyFont="1" applyFill="1" applyBorder="1" applyAlignment="1">
      <alignment vertical="center"/>
    </xf>
    <xf numFmtId="0" fontId="0" fillId="0" borderId="49" xfId="0" applyBorder="1" applyAlignment="1">
      <alignment horizontal="left" vertical="center"/>
    </xf>
    <xf numFmtId="38" fontId="0" fillId="0" borderId="42" xfId="33" applyFont="1" applyFill="1" applyBorder="1" applyAlignment="1">
      <alignment horizontal="center" vertical="center"/>
    </xf>
    <xf numFmtId="37" fontId="31" fillId="0" borderId="60" xfId="45" applyFont="1" applyBorder="1" applyAlignment="1">
      <alignment horizontal="center" vertical="center"/>
    </xf>
    <xf numFmtId="37" fontId="31" fillId="0" borderId="230" xfId="45" applyFont="1" applyBorder="1" applyAlignment="1">
      <alignment horizontal="center" vertical="center"/>
    </xf>
    <xf numFmtId="37" fontId="31" fillId="0" borderId="69" xfId="45" applyFont="1" applyBorder="1" applyAlignment="1">
      <alignment horizontal="center" vertical="center"/>
    </xf>
    <xf numFmtId="38" fontId="1" fillId="0" borderId="72" xfId="33" applyFont="1" applyFill="1" applyBorder="1" applyAlignment="1">
      <alignment vertical="center"/>
    </xf>
    <xf numFmtId="38" fontId="0" fillId="0" borderId="70" xfId="33" applyFont="1" applyFill="1" applyBorder="1" applyAlignment="1">
      <alignment horizontal="center" vertical="center"/>
    </xf>
    <xf numFmtId="37" fontId="31" fillId="0" borderId="36" xfId="45" applyFont="1" applyBorder="1" applyAlignment="1">
      <alignment horizontal="center" vertical="center"/>
    </xf>
    <xf numFmtId="179" fontId="1" fillId="0" borderId="61" xfId="33" applyNumberFormat="1" applyFont="1" applyFill="1" applyBorder="1" applyAlignment="1">
      <alignment vertical="center"/>
    </xf>
    <xf numFmtId="179" fontId="1" fillId="0" borderId="69" xfId="33" applyNumberFormat="1" applyFont="1" applyFill="1" applyBorder="1" applyAlignment="1">
      <alignment vertical="center"/>
    </xf>
    <xf numFmtId="179" fontId="1" fillId="0" borderId="58" xfId="33" applyNumberFormat="1" applyFont="1" applyFill="1" applyBorder="1" applyAlignment="1">
      <alignment vertical="center"/>
    </xf>
    <xf numFmtId="183" fontId="39" fillId="0" borderId="68" xfId="33" applyNumberFormat="1" applyFont="1" applyFill="1" applyBorder="1" applyAlignment="1">
      <alignment vertical="center"/>
    </xf>
    <xf numFmtId="183" fontId="39" fillId="0" borderId="60" xfId="33" applyNumberFormat="1" applyFont="1" applyFill="1" applyBorder="1" applyAlignment="1">
      <alignment vertical="center"/>
    </xf>
    <xf numFmtId="178" fontId="1" fillId="0" borderId="68" xfId="33" applyNumberFormat="1" applyFont="1" applyFill="1" applyBorder="1" applyAlignment="1">
      <alignment vertical="center"/>
    </xf>
    <xf numFmtId="178" fontId="1" fillId="0" borderId="70" xfId="33" applyNumberFormat="1" applyFont="1" applyFill="1" applyBorder="1" applyAlignment="1">
      <alignment vertical="center"/>
    </xf>
    <xf numFmtId="182" fontId="1" fillId="0" borderId="60" xfId="33" applyNumberFormat="1" applyFont="1" applyFill="1" applyBorder="1" applyAlignment="1">
      <alignment vertical="center"/>
    </xf>
    <xf numFmtId="182" fontId="1" fillId="0" borderId="70" xfId="33" applyNumberFormat="1" applyFont="1" applyFill="1" applyBorder="1" applyAlignment="1">
      <alignment vertical="center"/>
    </xf>
    <xf numFmtId="182" fontId="1" fillId="0" borderId="215" xfId="33" applyNumberFormat="1" applyFont="1" applyFill="1" applyBorder="1" applyAlignment="1">
      <alignment vertical="center"/>
    </xf>
    <xf numFmtId="183" fontId="39" fillId="0" borderId="35" xfId="33" applyNumberFormat="1" applyFont="1" applyFill="1" applyBorder="1" applyAlignment="1">
      <alignment vertical="center"/>
    </xf>
    <xf numFmtId="183" fontId="39" fillId="0" borderId="36" xfId="33" applyNumberFormat="1" applyFont="1" applyFill="1" applyBorder="1" applyAlignment="1">
      <alignment vertical="center"/>
    </xf>
    <xf numFmtId="0" fontId="27" fillId="0" borderId="69" xfId="0" applyFont="1" applyBorder="1" applyAlignment="1">
      <alignment vertical="center"/>
    </xf>
    <xf numFmtId="179" fontId="0" fillId="0" borderId="74" xfId="33" applyNumberFormat="1" applyFont="1" applyFill="1" applyBorder="1" applyAlignment="1">
      <alignment horizontal="center" vertical="center"/>
    </xf>
    <xf numFmtId="179" fontId="0" fillId="0" borderId="36" xfId="33" applyNumberFormat="1" applyFont="1" applyFill="1" applyBorder="1" applyAlignment="1">
      <alignment horizontal="center" vertical="center"/>
    </xf>
    <xf numFmtId="179" fontId="39" fillId="0" borderId="36" xfId="33" applyNumberFormat="1" applyFont="1" applyFill="1" applyBorder="1" applyAlignment="1">
      <alignment horizontal="center" vertical="center"/>
    </xf>
    <xf numFmtId="179" fontId="0" fillId="0" borderId="62" xfId="33" applyNumberFormat="1" applyFont="1" applyFill="1" applyBorder="1" applyAlignment="1">
      <alignment horizontal="center" vertical="center"/>
    </xf>
    <xf numFmtId="179" fontId="0" fillId="0" borderId="66" xfId="33" applyNumberFormat="1" applyFont="1" applyFill="1" applyBorder="1" applyAlignment="1">
      <alignment horizontal="center" vertical="center"/>
    </xf>
    <xf numFmtId="38" fontId="32" fillId="0" borderId="79" xfId="33" applyFont="1" applyFill="1" applyBorder="1" applyAlignment="1">
      <alignment vertical="center"/>
    </xf>
    <xf numFmtId="38" fontId="32" fillId="0" borderId="80" xfId="33" applyFont="1" applyFill="1" applyBorder="1" applyAlignment="1">
      <alignment vertical="center"/>
    </xf>
    <xf numFmtId="183" fontId="29" fillId="0" borderId="32" xfId="48" applyNumberFormat="1" applyFont="1" applyFill="1" applyBorder="1" applyProtection="1">
      <protection locked="0"/>
    </xf>
    <xf numFmtId="181" fontId="29" fillId="0" borderId="32" xfId="48" applyNumberFormat="1" applyFont="1" applyFill="1" applyBorder="1" applyProtection="1">
      <protection locked="0"/>
    </xf>
    <xf numFmtId="0" fontId="32" fillId="0" borderId="77" xfId="0" applyFont="1" applyBorder="1" applyAlignment="1">
      <alignment vertical="center"/>
    </xf>
    <xf numFmtId="37" fontId="0" fillId="0" borderId="62" xfId="0" applyNumberFormat="1" applyBorder="1" applyAlignment="1">
      <alignment horizontal="center" vertical="center"/>
    </xf>
    <xf numFmtId="37" fontId="0" fillId="0" borderId="66" xfId="0" applyNumberFormat="1" applyBorder="1" applyAlignment="1">
      <alignment horizontal="center" vertical="center"/>
    </xf>
    <xf numFmtId="38" fontId="1" fillId="0" borderId="62" xfId="33" applyBorder="1" applyAlignment="1">
      <alignment vertical="center"/>
    </xf>
    <xf numFmtId="38" fontId="0" fillId="0" borderId="0" xfId="0" applyNumberFormat="1"/>
    <xf numFmtId="0" fontId="0" fillId="26" borderId="0" xfId="0" applyFill="1" applyAlignment="1">
      <alignment vertical="center"/>
    </xf>
    <xf numFmtId="38" fontId="0" fillId="26" borderId="0" xfId="0" applyNumberFormat="1" applyFill="1" applyAlignment="1">
      <alignment vertical="center"/>
    </xf>
    <xf numFmtId="38" fontId="39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179" fontId="1" fillId="0" borderId="17" xfId="33" applyNumberFormat="1" applyFont="1" applyBorder="1" applyAlignment="1">
      <alignment vertical="center"/>
    </xf>
    <xf numFmtId="179" fontId="1" fillId="0" borderId="132" xfId="33" applyNumberFormat="1" applyFont="1" applyBorder="1" applyAlignment="1">
      <alignment vertical="center"/>
    </xf>
    <xf numFmtId="179" fontId="1" fillId="0" borderId="16" xfId="33" applyNumberFormat="1" applyFont="1" applyBorder="1" applyAlignment="1">
      <alignment vertical="center"/>
    </xf>
    <xf numFmtId="179" fontId="1" fillId="0" borderId="21" xfId="33" applyNumberFormat="1" applyFont="1" applyBorder="1" applyAlignment="1">
      <alignment vertical="center"/>
    </xf>
    <xf numFmtId="179" fontId="1" fillId="0" borderId="22" xfId="33" applyNumberFormat="1" applyFont="1" applyBorder="1" applyAlignment="1">
      <alignment vertical="center"/>
    </xf>
    <xf numFmtId="179" fontId="1" fillId="0" borderId="21" xfId="33" applyNumberFormat="1" applyFont="1" applyFill="1" applyBorder="1" applyAlignment="1">
      <alignment vertical="center"/>
    </xf>
    <xf numFmtId="179" fontId="1" fillId="0" borderId="15" xfId="33" applyNumberFormat="1" applyFont="1" applyFill="1" applyBorder="1" applyAlignment="1">
      <alignment vertical="center"/>
    </xf>
    <xf numFmtId="179" fontId="39" fillId="0" borderId="37" xfId="33" applyNumberFormat="1" applyFont="1" applyFill="1" applyBorder="1" applyAlignment="1">
      <alignment vertical="center"/>
    </xf>
    <xf numFmtId="179" fontId="39" fillId="0" borderId="60" xfId="33" applyNumberFormat="1" applyFont="1" applyFill="1" applyBorder="1" applyAlignment="1">
      <alignment vertical="center"/>
    </xf>
    <xf numFmtId="179" fontId="39" fillId="0" borderId="70" xfId="33" applyNumberFormat="1" applyFont="1" applyFill="1" applyBorder="1" applyAlignment="1">
      <alignment vertical="center"/>
    </xf>
    <xf numFmtId="178" fontId="39" fillId="0" borderId="36" xfId="0" applyNumberFormat="1" applyFont="1" applyBorder="1" applyAlignment="1">
      <alignment horizontal="right" vertical="center"/>
    </xf>
    <xf numFmtId="178" fontId="39" fillId="0" borderId="36" xfId="33" applyNumberFormat="1" applyFont="1" applyFill="1" applyBorder="1" applyAlignment="1">
      <alignment horizontal="right" vertical="center"/>
    </xf>
    <xf numFmtId="178" fontId="39" fillId="0" borderId="62" xfId="0" applyNumberFormat="1" applyFont="1" applyBorder="1" applyAlignment="1">
      <alignment horizontal="right" vertical="center"/>
    </xf>
    <xf numFmtId="179" fontId="39" fillId="0" borderId="36" xfId="33" applyNumberFormat="1" applyFont="1" applyFill="1" applyBorder="1" applyAlignment="1">
      <alignment horizontal="right" vertical="center"/>
    </xf>
    <xf numFmtId="179" fontId="0" fillId="0" borderId="58" xfId="33" applyNumberFormat="1" applyFont="1" applyFill="1" applyBorder="1" applyAlignment="1">
      <alignment horizontal="center" vertical="center"/>
    </xf>
    <xf numFmtId="180" fontId="1" fillId="27" borderId="0" xfId="45" applyNumberFormat="1" applyFont="1" applyFill="1" applyAlignment="1">
      <alignment vertical="center"/>
    </xf>
    <xf numFmtId="180" fontId="47" fillId="0" borderId="0" xfId="45" applyNumberFormat="1" applyFont="1" applyAlignment="1">
      <alignment vertical="center"/>
    </xf>
    <xf numFmtId="179" fontId="39" fillId="0" borderId="35" xfId="33" applyNumberFormat="1" applyFont="1" applyFill="1" applyBorder="1" applyAlignment="1">
      <alignment vertical="center"/>
    </xf>
    <xf numFmtId="37" fontId="22" fillId="0" borderId="68" xfId="44" applyFont="1" applyBorder="1" applyAlignment="1">
      <alignment vertical="center"/>
    </xf>
    <xf numFmtId="37" fontId="0" fillId="0" borderId="0" xfId="45" applyFont="1" applyAlignment="1">
      <alignment horizontal="right" vertical="center"/>
    </xf>
    <xf numFmtId="37" fontId="22" fillId="0" borderId="59" xfId="44" applyFont="1" applyBorder="1" applyAlignment="1">
      <alignment vertical="center"/>
    </xf>
    <xf numFmtId="37" fontId="42" fillId="0" borderId="30" xfId="44" applyFont="1" applyBorder="1" applyAlignment="1" applyProtection="1">
      <alignment vertical="center"/>
      <protection locked="0"/>
    </xf>
    <xf numFmtId="37" fontId="42" fillId="0" borderId="32" xfId="44" applyFont="1" applyBorder="1" applyAlignment="1">
      <alignment vertical="center"/>
    </xf>
    <xf numFmtId="38" fontId="0" fillId="0" borderId="66" xfId="33" applyFont="1" applyFill="1" applyBorder="1" applyAlignment="1">
      <alignment horizontal="center" vertical="center"/>
    </xf>
    <xf numFmtId="38" fontId="25" fillId="0" borderId="46" xfId="33" applyFont="1" applyFill="1" applyBorder="1" applyAlignment="1" applyProtection="1">
      <alignment horizontal="centerContinuous" vertical="center"/>
    </xf>
    <xf numFmtId="0" fontId="27" fillId="0" borderId="49" xfId="0" applyFont="1" applyBorder="1" applyAlignment="1">
      <alignment horizontal="right" vertical="center"/>
    </xf>
    <xf numFmtId="0" fontId="27" fillId="0" borderId="33" xfId="0" applyFont="1" applyBorder="1" applyAlignment="1">
      <alignment horizontal="left" vertical="center"/>
    </xf>
    <xf numFmtId="0" fontId="27" fillId="0" borderId="34" xfId="0" applyFont="1" applyBorder="1" applyAlignment="1">
      <alignment vertical="center"/>
    </xf>
    <xf numFmtId="0" fontId="27" fillId="0" borderId="19" xfId="0" applyFont="1" applyBorder="1" applyAlignment="1">
      <alignment horizontal="right" vertical="center"/>
    </xf>
    <xf numFmtId="0" fontId="27" fillId="0" borderId="20" xfId="0" applyFont="1" applyBorder="1" applyAlignment="1">
      <alignment horizontal="left" vertical="center"/>
    </xf>
    <xf numFmtId="0" fontId="27" fillId="0" borderId="18" xfId="0" applyFont="1" applyBorder="1" applyAlignment="1">
      <alignment vertical="center"/>
    </xf>
    <xf numFmtId="0" fontId="27" fillId="0" borderId="15" xfId="0" applyFont="1" applyBorder="1" applyAlignment="1">
      <alignment vertical="center"/>
    </xf>
    <xf numFmtId="0" fontId="27" fillId="0" borderId="15" xfId="0" applyFont="1" applyBorder="1" applyAlignment="1">
      <alignment horizontal="right" vertical="center"/>
    </xf>
    <xf numFmtId="0" fontId="27" fillId="0" borderId="29" xfId="0" applyFont="1" applyBorder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27" fillId="0" borderId="48" xfId="0" applyFont="1" applyBorder="1" applyAlignment="1">
      <alignment horizontal="left" vertical="center"/>
    </xf>
    <xf numFmtId="0" fontId="27" fillId="0" borderId="41" xfId="0" applyFont="1" applyBorder="1" applyAlignment="1">
      <alignment vertical="center"/>
    </xf>
    <xf numFmtId="0" fontId="27" fillId="0" borderId="49" xfId="0" applyFont="1" applyBorder="1" applyAlignment="1">
      <alignment vertical="center"/>
    </xf>
    <xf numFmtId="0" fontId="27" fillId="0" borderId="58" xfId="0" applyFont="1" applyBorder="1" applyAlignment="1">
      <alignment horizontal="right" vertical="center"/>
    </xf>
    <xf numFmtId="0" fontId="27" fillId="0" borderId="59" xfId="0" applyFont="1" applyBorder="1" applyAlignment="1">
      <alignment horizontal="left" vertical="center"/>
    </xf>
    <xf numFmtId="38" fontId="0" fillId="0" borderId="0" xfId="33" applyFont="1" applyFill="1" applyAlignment="1">
      <alignment vertical="center"/>
    </xf>
    <xf numFmtId="38" fontId="0" fillId="0" borderId="46" xfId="33" applyFont="1" applyFill="1" applyBorder="1" applyAlignment="1" applyProtection="1">
      <alignment horizontal="center" vertical="center"/>
    </xf>
    <xf numFmtId="38" fontId="0" fillId="0" borderId="13" xfId="33" applyFont="1" applyFill="1" applyBorder="1" applyAlignment="1" applyProtection="1">
      <alignment horizontal="centerContinuous" vertical="center"/>
    </xf>
    <xf numFmtId="38" fontId="0" fillId="0" borderId="12" xfId="33" applyFont="1" applyFill="1" applyBorder="1" applyAlignment="1" applyProtection="1">
      <alignment horizontal="centerContinuous" vertical="center"/>
    </xf>
    <xf numFmtId="38" fontId="0" fillId="0" borderId="49" xfId="33" applyFont="1" applyFill="1" applyBorder="1" applyAlignment="1" applyProtection="1">
      <alignment horizontal="center" vertical="center"/>
    </xf>
    <xf numFmtId="38" fontId="0" fillId="0" borderId="96" xfId="33" applyFont="1" applyFill="1" applyBorder="1" applyAlignment="1" applyProtection="1">
      <alignment horizontal="center" vertical="center"/>
    </xf>
    <xf numFmtId="38" fontId="0" fillId="0" borderId="94" xfId="33" quotePrefix="1" applyFont="1" applyFill="1" applyBorder="1" applyAlignment="1" applyProtection="1">
      <alignment horizontal="center" vertical="center"/>
    </xf>
    <xf numFmtId="38" fontId="0" fillId="0" borderId="98" xfId="33" quotePrefix="1" applyFont="1" applyFill="1" applyBorder="1" applyAlignment="1" applyProtection="1">
      <alignment horizontal="center" vertical="center"/>
    </xf>
    <xf numFmtId="38" fontId="0" fillId="0" borderId="0" xfId="33" applyFont="1" applyFill="1" applyBorder="1" applyAlignment="1" applyProtection="1">
      <alignment horizontal="center" vertical="center" textRotation="255"/>
    </xf>
    <xf numFmtId="38" fontId="0" fillId="0" borderId="98" xfId="33" applyFont="1" applyFill="1" applyBorder="1" applyAlignment="1" applyProtection="1">
      <alignment horizontal="center" vertical="center" textRotation="255"/>
    </xf>
    <xf numFmtId="38" fontId="0" fillId="0" borderId="96" xfId="33" quotePrefix="1" applyFont="1" applyFill="1" applyBorder="1" applyAlignment="1" applyProtection="1">
      <alignment horizontal="center" vertical="center"/>
    </xf>
    <xf numFmtId="38" fontId="0" fillId="0" borderId="27" xfId="33" applyFont="1" applyFill="1" applyBorder="1" applyAlignment="1">
      <alignment horizontal="right" vertical="center"/>
    </xf>
    <xf numFmtId="38" fontId="0" fillId="0" borderId="21" xfId="33" applyFont="1" applyFill="1" applyBorder="1" applyAlignment="1">
      <alignment horizontal="right" vertical="center"/>
    </xf>
    <xf numFmtId="38" fontId="0" fillId="0" borderId="14" xfId="33" applyFont="1" applyFill="1" applyBorder="1" applyAlignment="1">
      <alignment horizontal="right" vertical="center"/>
    </xf>
    <xf numFmtId="38" fontId="0" fillId="0" borderId="22" xfId="33" applyFont="1" applyFill="1" applyBorder="1" applyAlignment="1">
      <alignment horizontal="right" vertical="center"/>
    </xf>
    <xf numFmtId="38" fontId="0" fillId="0" borderId="28" xfId="33" applyFont="1" applyFill="1" applyBorder="1" applyAlignment="1">
      <alignment horizontal="right" vertical="center"/>
    </xf>
    <xf numFmtId="0" fontId="0" fillId="0" borderId="27" xfId="33" applyNumberFormat="1" applyFont="1" applyFill="1" applyBorder="1" applyAlignment="1">
      <alignment horizontal="right" vertical="center"/>
    </xf>
    <xf numFmtId="0" fontId="0" fillId="0" borderId="21" xfId="33" applyNumberFormat="1" applyFont="1" applyFill="1" applyBorder="1" applyAlignment="1">
      <alignment horizontal="right" vertical="center"/>
    </xf>
    <xf numFmtId="0" fontId="0" fillId="0" borderId="14" xfId="33" applyNumberFormat="1" applyFont="1" applyFill="1" applyBorder="1" applyAlignment="1">
      <alignment horizontal="right" vertical="center"/>
    </xf>
    <xf numFmtId="38" fontId="0" fillId="0" borderId="82" xfId="33" applyFont="1" applyFill="1" applyBorder="1" applyAlignment="1">
      <alignment horizontal="right" vertical="center"/>
    </xf>
    <xf numFmtId="38" fontId="0" fillId="0" borderId="30" xfId="33" applyFont="1" applyFill="1" applyBorder="1" applyAlignment="1">
      <alignment vertical="center"/>
    </xf>
    <xf numFmtId="38" fontId="0" fillId="0" borderId="25" xfId="33" applyFont="1" applyFill="1" applyBorder="1" applyAlignment="1">
      <alignment vertical="center"/>
    </xf>
    <xf numFmtId="38" fontId="0" fillId="0" borderId="26" xfId="33" applyFont="1" applyFill="1" applyBorder="1" applyAlignment="1">
      <alignment vertical="center"/>
    </xf>
    <xf numFmtId="38" fontId="0" fillId="0" borderId="31" xfId="33" applyFont="1" applyFill="1" applyBorder="1" applyAlignment="1">
      <alignment vertical="center"/>
    </xf>
    <xf numFmtId="38" fontId="0" fillId="0" borderId="32" xfId="33" applyFont="1" applyFill="1" applyBorder="1" applyAlignment="1">
      <alignment vertical="center"/>
    </xf>
    <xf numFmtId="38" fontId="0" fillId="0" borderId="126" xfId="33" applyFont="1" applyFill="1" applyBorder="1" applyAlignment="1">
      <alignment vertical="center"/>
    </xf>
    <xf numFmtId="38" fontId="0" fillId="0" borderId="17" xfId="33" applyFont="1" applyFill="1" applyBorder="1" applyAlignment="1">
      <alignment vertical="center"/>
    </xf>
    <xf numFmtId="38" fontId="0" fillId="0" borderId="127" xfId="33" applyFont="1" applyFill="1" applyBorder="1" applyAlignment="1">
      <alignment vertical="center"/>
    </xf>
    <xf numFmtId="38" fontId="0" fillId="0" borderId="21" xfId="33" applyFont="1" applyFill="1" applyBorder="1" applyAlignment="1">
      <alignment vertical="center"/>
    </xf>
    <xf numFmtId="38" fontId="0" fillId="0" borderId="38" xfId="33" applyFont="1" applyFill="1" applyBorder="1" applyAlignment="1">
      <alignment vertical="center"/>
    </xf>
    <xf numFmtId="38" fontId="0" fillId="0" borderId="24" xfId="33" applyFont="1" applyFill="1" applyBorder="1" applyAlignment="1">
      <alignment vertical="center"/>
    </xf>
    <xf numFmtId="38" fontId="0" fillId="0" borderId="42" xfId="33" applyFont="1" applyFill="1" applyBorder="1" applyAlignment="1">
      <alignment vertical="center"/>
    </xf>
    <xf numFmtId="38" fontId="0" fillId="0" borderId="47" xfId="33" applyFont="1" applyFill="1" applyBorder="1" applyAlignment="1">
      <alignment vertical="center"/>
    </xf>
    <xf numFmtId="38" fontId="0" fillId="0" borderId="23" xfId="33" applyFont="1" applyFill="1" applyBorder="1" applyAlignment="1">
      <alignment vertical="center"/>
    </xf>
    <xf numFmtId="38" fontId="0" fillId="0" borderId="82" xfId="33" applyFont="1" applyFill="1" applyBorder="1" applyAlignment="1">
      <alignment vertical="center"/>
    </xf>
    <xf numFmtId="38" fontId="0" fillId="0" borderId="22" xfId="33" applyFont="1" applyFill="1" applyBorder="1" applyAlignment="1">
      <alignment vertical="center"/>
    </xf>
    <xf numFmtId="38" fontId="0" fillId="0" borderId="34" xfId="33" applyFont="1" applyFill="1" applyBorder="1" applyAlignment="1">
      <alignment vertical="center"/>
    </xf>
    <xf numFmtId="0" fontId="27" fillId="0" borderId="40" xfId="0" applyFont="1" applyBorder="1" applyAlignment="1">
      <alignment vertical="center"/>
    </xf>
    <xf numFmtId="38" fontId="0" fillId="0" borderId="27" xfId="33" applyFont="1" applyFill="1" applyBorder="1" applyAlignment="1">
      <alignment vertical="center"/>
    </xf>
    <xf numFmtId="38" fontId="0" fillId="0" borderId="15" xfId="33" applyFont="1" applyFill="1" applyBorder="1" applyAlignment="1">
      <alignment horizontal="center" vertical="center"/>
    </xf>
    <xf numFmtId="38" fontId="0" fillId="0" borderId="22" xfId="33" applyFont="1" applyFill="1" applyBorder="1" applyAlignment="1">
      <alignment horizontal="center" vertical="center"/>
    </xf>
    <xf numFmtId="38" fontId="0" fillId="0" borderId="18" xfId="33" applyFont="1" applyFill="1" applyBorder="1" applyAlignment="1">
      <alignment vertical="center"/>
    </xf>
    <xf numFmtId="38" fontId="0" fillId="0" borderId="0" xfId="33" applyFont="1" applyFill="1" applyBorder="1" applyAlignment="1">
      <alignment vertical="center"/>
    </xf>
    <xf numFmtId="38" fontId="0" fillId="0" borderId="41" xfId="33" applyFont="1" applyFill="1" applyBorder="1" applyAlignment="1">
      <alignment vertical="center"/>
    </xf>
    <xf numFmtId="38" fontId="0" fillId="0" borderId="197" xfId="33" applyFont="1" applyFill="1" applyBorder="1" applyAlignment="1">
      <alignment vertical="center"/>
    </xf>
    <xf numFmtId="38" fontId="0" fillId="0" borderId="38" xfId="33" applyFont="1" applyFill="1" applyBorder="1" applyAlignment="1">
      <alignment horizontal="center" vertical="center"/>
    </xf>
    <xf numFmtId="38" fontId="0" fillId="0" borderId="47" xfId="33" applyFont="1" applyFill="1" applyBorder="1" applyAlignment="1">
      <alignment horizontal="center" vertical="center"/>
    </xf>
    <xf numFmtId="38" fontId="0" fillId="0" borderId="28" xfId="33" applyFont="1" applyFill="1" applyBorder="1" applyAlignment="1">
      <alignment vertical="center"/>
    </xf>
    <xf numFmtId="38" fontId="0" fillId="0" borderId="27" xfId="33" applyFont="1" applyFill="1" applyBorder="1" applyAlignment="1">
      <alignment horizontal="center" vertical="center"/>
    </xf>
    <xf numFmtId="38" fontId="0" fillId="0" borderId="26" xfId="33" applyFont="1" applyFill="1" applyBorder="1" applyAlignment="1">
      <alignment horizontal="center" vertical="center"/>
    </xf>
    <xf numFmtId="38" fontId="0" fillId="0" borderId="49" xfId="33" applyFont="1" applyFill="1" applyBorder="1" applyAlignment="1">
      <alignment horizontal="center" vertical="center"/>
    </xf>
    <xf numFmtId="38" fontId="0" fillId="0" borderId="31" xfId="33" applyFont="1" applyFill="1" applyBorder="1" applyAlignment="1">
      <alignment horizontal="center" vertical="center"/>
    </xf>
    <xf numFmtId="38" fontId="0" fillId="0" borderId="68" xfId="33" applyFont="1" applyFill="1" applyBorder="1" applyAlignment="1">
      <alignment vertical="center"/>
    </xf>
    <xf numFmtId="38" fontId="0" fillId="0" borderId="76" xfId="33" applyFont="1" applyFill="1" applyBorder="1" applyAlignment="1">
      <alignment horizontal="center" vertical="center"/>
    </xf>
    <xf numFmtId="38" fontId="0" fillId="0" borderId="78" xfId="33" applyFont="1" applyFill="1" applyBorder="1" applyAlignment="1">
      <alignment horizontal="center" vertical="center"/>
    </xf>
    <xf numFmtId="38" fontId="0" fillId="0" borderId="74" xfId="33" applyFont="1" applyFill="1" applyBorder="1" applyAlignment="1">
      <alignment vertical="center"/>
    </xf>
    <xf numFmtId="38" fontId="0" fillId="0" borderId="78" xfId="33" applyFont="1" applyFill="1" applyBorder="1" applyAlignment="1">
      <alignment vertical="center"/>
    </xf>
    <xf numFmtId="38" fontId="0" fillId="0" borderId="12" xfId="33" applyFont="1" applyFill="1" applyBorder="1" applyAlignment="1">
      <alignment vertical="center"/>
    </xf>
    <xf numFmtId="38" fontId="0" fillId="0" borderId="26" xfId="33" applyFont="1" applyFill="1" applyBorder="1" applyAlignment="1">
      <alignment horizontal="center" vertical="center"/>
    </xf>
    <xf numFmtId="38" fontId="0" fillId="0" borderId="49" xfId="33" applyFont="1" applyFill="1" applyBorder="1" applyAlignment="1">
      <alignment horizontal="center" vertical="center"/>
    </xf>
    <xf numFmtId="38" fontId="0" fillId="0" borderId="31" xfId="33" applyFont="1" applyFill="1" applyBorder="1" applyAlignment="1">
      <alignment horizontal="center" vertical="center"/>
    </xf>
    <xf numFmtId="38" fontId="0" fillId="0" borderId="17" xfId="33" applyFont="1" applyFill="1" applyBorder="1" applyAlignment="1">
      <alignment horizontal="center" vertical="center"/>
    </xf>
    <xf numFmtId="38" fontId="0" fillId="0" borderId="19" xfId="33" applyFont="1" applyFill="1" applyBorder="1" applyAlignment="1">
      <alignment horizontal="center" vertical="center"/>
    </xf>
    <xf numFmtId="38" fontId="0" fillId="0" borderId="16" xfId="33" applyFont="1" applyFill="1" applyBorder="1" applyAlignment="1">
      <alignment horizontal="center" vertical="center"/>
    </xf>
    <xf numFmtId="38" fontId="0" fillId="0" borderId="66" xfId="33" applyFont="1" applyFill="1" applyBorder="1" applyAlignment="1">
      <alignment horizontal="center" vertical="center"/>
    </xf>
    <xf numFmtId="38" fontId="0" fillId="0" borderId="71" xfId="33" applyFont="1" applyFill="1" applyBorder="1" applyAlignment="1">
      <alignment horizontal="center" vertical="center"/>
    </xf>
    <xf numFmtId="38" fontId="0" fillId="0" borderId="64" xfId="33" applyFont="1" applyFill="1" applyBorder="1" applyAlignment="1">
      <alignment horizontal="center" vertical="center"/>
    </xf>
    <xf numFmtId="38" fontId="0" fillId="0" borderId="76" xfId="33" applyFont="1" applyFill="1" applyBorder="1" applyAlignment="1">
      <alignment horizontal="center" vertical="center"/>
    </xf>
    <xf numFmtId="38" fontId="0" fillId="0" borderId="46" xfId="33" applyFont="1" applyFill="1" applyBorder="1" applyAlignment="1">
      <alignment horizontal="center" vertical="center"/>
    </xf>
    <xf numFmtId="38" fontId="0" fillId="0" borderId="78" xfId="33" applyFont="1" applyFill="1" applyBorder="1" applyAlignment="1">
      <alignment horizontal="center" vertical="center"/>
    </xf>
    <xf numFmtId="38" fontId="0" fillId="0" borderId="72" xfId="33" applyFont="1" applyFill="1" applyBorder="1" applyAlignment="1">
      <alignment horizontal="center" vertical="center"/>
    </xf>
    <xf numFmtId="38" fontId="0" fillId="0" borderId="58" xfId="33" applyFont="1" applyFill="1" applyBorder="1" applyAlignment="1">
      <alignment horizontal="center" vertical="center"/>
    </xf>
    <xf numFmtId="38" fontId="0" fillId="0" borderId="69" xfId="33" applyFont="1" applyFill="1" applyBorder="1" applyAlignment="1">
      <alignment horizontal="center" vertical="center"/>
    </xf>
    <xf numFmtId="38" fontId="0" fillId="0" borderId="98" xfId="33" applyFont="1" applyFill="1" applyBorder="1" applyAlignment="1" applyProtection="1">
      <alignment horizontal="center" vertical="center" textRotation="255"/>
    </xf>
    <xf numFmtId="38" fontId="0" fillId="0" borderId="198" xfId="33" applyFont="1" applyFill="1" applyBorder="1" applyAlignment="1" applyProtection="1">
      <alignment horizontal="center" vertical="center" textRotation="255"/>
    </xf>
    <xf numFmtId="38" fontId="0" fillId="0" borderId="160" xfId="33" applyFont="1" applyFill="1" applyBorder="1" applyAlignment="1" applyProtection="1">
      <alignment horizontal="center" vertical="center" textRotation="255" wrapText="1"/>
    </xf>
    <xf numFmtId="0" fontId="0" fillId="0" borderId="94" xfId="0" applyBorder="1" applyAlignment="1">
      <alignment horizontal="center" vertical="center" textRotation="255" wrapText="1"/>
    </xf>
    <xf numFmtId="0" fontId="0" fillId="0" borderId="120" xfId="0" applyBorder="1" applyAlignment="1">
      <alignment horizontal="center" vertical="center" textRotation="255" wrapText="1"/>
    </xf>
    <xf numFmtId="38" fontId="0" fillId="0" borderId="130" xfId="33" applyFont="1" applyFill="1" applyBorder="1" applyAlignment="1" applyProtection="1">
      <alignment horizontal="center" vertical="center" textRotation="255"/>
    </xf>
    <xf numFmtId="0" fontId="0" fillId="0" borderId="95" xfId="0" applyBorder="1" applyAlignment="1">
      <alignment horizontal="center" vertical="center" textRotation="255"/>
    </xf>
    <xf numFmtId="0" fontId="0" fillId="0" borderId="107" xfId="0" applyBorder="1" applyAlignment="1">
      <alignment horizontal="center" vertical="center" textRotation="255"/>
    </xf>
    <xf numFmtId="38" fontId="0" fillId="0" borderId="94" xfId="33" applyFont="1" applyFill="1" applyBorder="1" applyAlignment="1" applyProtection="1">
      <alignment horizontal="center" vertical="center" textRotation="255"/>
    </xf>
    <xf numFmtId="38" fontId="0" fillId="0" borderId="120" xfId="33" applyFont="1" applyFill="1" applyBorder="1" applyAlignment="1" applyProtection="1">
      <alignment horizontal="center" vertical="center" textRotation="255"/>
    </xf>
    <xf numFmtId="38" fontId="0" fillId="0" borderId="79" xfId="33" applyFont="1" applyFill="1" applyBorder="1" applyAlignment="1" applyProtection="1">
      <alignment horizontal="center" vertical="center" textRotation="255" wrapText="1" shrinkToFit="1"/>
    </xf>
    <xf numFmtId="0" fontId="0" fillId="0" borderId="24" xfId="0" applyBorder="1" applyAlignment="1">
      <alignment horizontal="center" vertical="center" textRotation="255" shrinkToFit="1"/>
    </xf>
    <xf numFmtId="0" fontId="0" fillId="0" borderId="25" xfId="0" applyBorder="1" applyAlignment="1">
      <alignment horizontal="center" vertical="center" textRotation="255" shrinkToFit="1"/>
    </xf>
    <xf numFmtId="0" fontId="0" fillId="0" borderId="93" xfId="33" applyNumberFormat="1" applyFont="1" applyFill="1" applyBorder="1" applyAlignment="1" applyProtection="1">
      <alignment horizontal="center" vertical="center" textRotation="255" wrapText="1"/>
    </xf>
    <xf numFmtId="0" fontId="0" fillId="0" borderId="94" xfId="33" applyNumberFormat="1" applyFont="1" applyFill="1" applyBorder="1" applyAlignment="1" applyProtection="1">
      <alignment horizontal="center" vertical="center" textRotation="255" wrapText="1"/>
    </xf>
    <xf numFmtId="0" fontId="0" fillId="0" borderId="120" xfId="33" applyNumberFormat="1" applyFont="1" applyFill="1" applyBorder="1" applyAlignment="1" applyProtection="1">
      <alignment horizontal="center" vertical="center" textRotation="255" wrapText="1"/>
    </xf>
    <xf numFmtId="38" fontId="0" fillId="0" borderId="93" xfId="33" applyFont="1" applyFill="1" applyBorder="1" applyAlignment="1" applyProtection="1">
      <alignment horizontal="center" vertical="center" textRotation="255" wrapText="1"/>
    </xf>
    <xf numFmtId="38" fontId="0" fillId="0" borderId="94" xfId="33" applyFont="1" applyFill="1" applyBorder="1" applyAlignment="1" applyProtection="1">
      <alignment horizontal="center" vertical="center" textRotation="255" wrapText="1"/>
    </xf>
    <xf numFmtId="38" fontId="0" fillId="0" borderId="120" xfId="33" applyFont="1" applyFill="1" applyBorder="1" applyAlignment="1" applyProtection="1">
      <alignment horizontal="center" vertical="center" textRotation="255" wrapText="1"/>
    </xf>
    <xf numFmtId="38" fontId="25" fillId="0" borderId="49" xfId="33" applyFont="1" applyFill="1" applyBorder="1" applyAlignment="1" applyProtection="1">
      <alignment horizontal="distributed" vertical="center"/>
    </xf>
    <xf numFmtId="38" fontId="0" fillId="0" borderId="96" xfId="33" applyFont="1" applyFill="1" applyBorder="1" applyAlignment="1" applyProtection="1">
      <alignment horizontal="center" vertical="center" textRotation="255"/>
    </xf>
    <xf numFmtId="38" fontId="0" fillId="0" borderId="88" xfId="33" applyFont="1" applyFill="1" applyBorder="1" applyAlignment="1" applyProtection="1">
      <alignment horizontal="center" vertical="center" textRotation="255"/>
    </xf>
    <xf numFmtId="38" fontId="0" fillId="0" borderId="96" xfId="33" applyFont="1" applyFill="1" applyBorder="1" applyAlignment="1">
      <alignment horizontal="center" vertical="center" textRotation="255"/>
    </xf>
    <xf numFmtId="38" fontId="0" fillId="0" borderId="88" xfId="33" applyFont="1" applyFill="1" applyBorder="1" applyAlignment="1">
      <alignment horizontal="center" vertical="center" textRotation="255"/>
    </xf>
    <xf numFmtId="38" fontId="0" fillId="0" borderId="93" xfId="33" applyFont="1" applyFill="1" applyBorder="1" applyAlignment="1" applyProtection="1">
      <alignment horizontal="center" vertical="center" textRotation="255"/>
    </xf>
    <xf numFmtId="38" fontId="0" fillId="0" borderId="97" xfId="33" applyFont="1" applyFill="1" applyBorder="1" applyAlignment="1" applyProtection="1">
      <alignment horizontal="center" vertical="center" textRotation="255"/>
    </xf>
    <xf numFmtId="38" fontId="0" fillId="0" borderId="171" xfId="33" applyFont="1" applyFill="1" applyBorder="1" applyAlignment="1" applyProtection="1">
      <alignment horizontal="center" vertical="center" textRotation="255"/>
    </xf>
    <xf numFmtId="38" fontId="0" fillId="0" borderId="131" xfId="33" applyFont="1" applyFill="1" applyBorder="1" applyAlignment="1" applyProtection="1">
      <alignment horizontal="center" vertical="center" textRotation="255"/>
    </xf>
    <xf numFmtId="38" fontId="0" fillId="0" borderId="52" xfId="33" applyFont="1" applyFill="1" applyBorder="1" applyAlignment="1" applyProtection="1">
      <alignment horizontal="center" vertical="center" textRotation="255" wrapText="1"/>
    </xf>
    <xf numFmtId="0" fontId="0" fillId="0" borderId="38" xfId="0" applyBorder="1" applyAlignment="1">
      <alignment horizontal="center" vertical="center" textRotation="255" wrapText="1"/>
    </xf>
    <xf numFmtId="0" fontId="0" fillId="0" borderId="31" xfId="0" applyBorder="1" applyAlignment="1">
      <alignment horizontal="center" vertical="center" textRotation="255" wrapText="1"/>
    </xf>
    <xf numFmtId="38" fontId="0" fillId="0" borderId="172" xfId="33" applyFont="1" applyFill="1" applyBorder="1" applyAlignment="1" applyProtection="1">
      <alignment horizontal="center" vertical="center"/>
    </xf>
    <xf numFmtId="0" fontId="0" fillId="0" borderId="182" xfId="0" applyBorder="1" applyAlignment="1">
      <alignment horizontal="center" vertical="center"/>
    </xf>
    <xf numFmtId="0" fontId="0" fillId="0" borderId="194" xfId="0" applyBorder="1" applyAlignment="1">
      <alignment horizontal="center" vertical="center"/>
    </xf>
    <xf numFmtId="38" fontId="0" fillId="0" borderId="79" xfId="33" applyFont="1" applyFill="1" applyBorder="1" applyAlignment="1" applyProtection="1">
      <alignment horizontal="center" vertical="center" textRotation="255"/>
    </xf>
    <xf numFmtId="38" fontId="0" fillId="0" borderId="24" xfId="33" applyFont="1" applyFill="1" applyBorder="1" applyAlignment="1" applyProtection="1">
      <alignment horizontal="center" vertical="center" textRotation="255"/>
    </xf>
    <xf numFmtId="38" fontId="0" fillId="0" borderId="25" xfId="33" applyFont="1" applyFill="1" applyBorder="1" applyAlignment="1" applyProtection="1">
      <alignment horizontal="center" vertical="center" textRotation="255"/>
    </xf>
    <xf numFmtId="0" fontId="27" fillId="0" borderId="40" xfId="0" applyFont="1" applyBorder="1" applyAlignment="1">
      <alignment horizontal="left" vertical="center"/>
    </xf>
    <xf numFmtId="0" fontId="27" fillId="0" borderId="49" xfId="0" applyFont="1" applyBorder="1" applyAlignment="1">
      <alignment horizontal="left" vertical="center"/>
    </xf>
    <xf numFmtId="0" fontId="0" fillId="0" borderId="176" xfId="0" applyBorder="1" applyAlignment="1">
      <alignment horizontal="center" vertical="center" textRotation="255"/>
    </xf>
    <xf numFmtId="0" fontId="0" fillId="0" borderId="39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41" xfId="0" applyBorder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0" fillId="0" borderId="48" xfId="0" applyBorder="1" applyAlignment="1">
      <alignment horizontal="center" vertical="center" textRotation="255"/>
    </xf>
    <xf numFmtId="0" fontId="0" fillId="0" borderId="40" xfId="0" applyBorder="1" applyAlignment="1">
      <alignment horizontal="center" vertical="center" textRotation="255"/>
    </xf>
    <xf numFmtId="0" fontId="0" fillId="0" borderId="49" xfId="0" applyBorder="1" applyAlignment="1">
      <alignment horizontal="center" vertical="center" textRotation="255"/>
    </xf>
    <xf numFmtId="0" fontId="0" fillId="0" borderId="33" xfId="0" applyBorder="1" applyAlignment="1">
      <alignment horizontal="center" vertical="center" textRotation="255"/>
    </xf>
    <xf numFmtId="38" fontId="25" fillId="0" borderId="195" xfId="33" applyFont="1" applyFill="1" applyBorder="1" applyAlignment="1" applyProtection="1">
      <alignment horizontal="center" vertical="center"/>
    </xf>
    <xf numFmtId="38" fontId="25" fillId="0" borderId="182" xfId="33" applyFont="1" applyFill="1" applyBorder="1" applyAlignment="1" applyProtection="1">
      <alignment horizontal="center" vertical="center"/>
    </xf>
    <xf numFmtId="38" fontId="25" fillId="0" borderId="183" xfId="33" applyFont="1" applyFill="1" applyBorder="1" applyAlignment="1" applyProtection="1">
      <alignment horizontal="center" vertical="center"/>
    </xf>
    <xf numFmtId="0" fontId="0" fillId="0" borderId="99" xfId="33" applyNumberFormat="1" applyFont="1" applyFill="1" applyBorder="1" applyAlignment="1" applyProtection="1">
      <alignment horizontal="center" vertical="center" textRotation="255" wrapText="1"/>
    </xf>
    <xf numFmtId="0" fontId="0" fillId="0" borderId="129" xfId="33" applyNumberFormat="1" applyFont="1" applyFill="1" applyBorder="1" applyAlignment="1" applyProtection="1">
      <alignment horizontal="center" vertical="center" textRotation="255" wrapText="1"/>
    </xf>
    <xf numFmtId="0" fontId="0" fillId="0" borderId="196" xfId="33" applyNumberFormat="1" applyFont="1" applyFill="1" applyBorder="1" applyAlignment="1" applyProtection="1">
      <alignment horizontal="center" vertical="center" textRotation="255" wrapText="1"/>
    </xf>
    <xf numFmtId="6" fontId="0" fillId="0" borderId="93" xfId="41" applyFont="1" applyFill="1" applyBorder="1" applyAlignment="1" applyProtection="1">
      <alignment horizontal="center" vertical="center" textRotation="255" wrapText="1"/>
    </xf>
    <xf numFmtId="6" fontId="0" fillId="0" borderId="94" xfId="41" applyFont="1" applyFill="1" applyBorder="1" applyAlignment="1" applyProtection="1">
      <alignment horizontal="center" vertical="center" textRotation="255" wrapText="1"/>
    </xf>
    <xf numFmtId="6" fontId="0" fillId="0" borderId="120" xfId="41" applyFont="1" applyFill="1" applyBorder="1" applyAlignment="1" applyProtection="1">
      <alignment horizontal="center" vertical="center" textRotation="255" wrapText="1"/>
    </xf>
    <xf numFmtId="38" fontId="0" fillId="0" borderId="28" xfId="33" applyFont="1" applyFill="1" applyBorder="1" applyAlignment="1" applyProtection="1">
      <alignment horizontal="center" vertical="center" textRotation="255" wrapText="1"/>
    </xf>
    <xf numFmtId="0" fontId="0" fillId="0" borderId="42" xfId="0" applyBorder="1" applyAlignment="1">
      <alignment horizontal="center" vertical="center" textRotation="255" wrapText="1"/>
    </xf>
    <xf numFmtId="0" fontId="0" fillId="0" borderId="32" xfId="0" applyBorder="1" applyAlignment="1">
      <alignment horizontal="center" vertical="center" textRotation="255" wrapText="1"/>
    </xf>
    <xf numFmtId="38" fontId="0" fillId="0" borderId="21" xfId="33" applyFont="1" applyFill="1" applyBorder="1" applyAlignment="1" applyProtection="1">
      <alignment horizontal="center" vertical="center" textRotation="255" wrapText="1"/>
    </xf>
    <xf numFmtId="0" fontId="0" fillId="0" borderId="24" xfId="0" applyBorder="1" applyAlignment="1">
      <alignment horizontal="center" vertical="center" textRotation="255" wrapText="1"/>
    </xf>
    <xf numFmtId="0" fontId="0" fillId="0" borderId="25" xfId="0" applyBorder="1" applyAlignment="1">
      <alignment horizontal="center" vertical="center" textRotation="255" wrapText="1"/>
    </xf>
    <xf numFmtId="38" fontId="25" fillId="0" borderId="46" xfId="33" applyFont="1" applyFill="1" applyBorder="1" applyAlignment="1" applyProtection="1">
      <alignment horizontal="distributed" vertical="center"/>
    </xf>
    <xf numFmtId="0" fontId="25" fillId="0" borderId="46" xfId="0" applyFont="1" applyBorder="1" applyAlignment="1">
      <alignment horizontal="distributed" vertical="center"/>
    </xf>
    <xf numFmtId="38" fontId="0" fillId="0" borderId="21" xfId="33" applyFont="1" applyFill="1" applyBorder="1" applyAlignment="1" applyProtection="1">
      <alignment horizontal="center" vertical="center" textRotation="255"/>
    </xf>
    <xf numFmtId="38" fontId="0" fillId="0" borderId="130" xfId="33" applyFont="1" applyFill="1" applyBorder="1" applyAlignment="1" applyProtection="1">
      <alignment horizontal="center" vertical="center" textRotation="255" wrapText="1"/>
    </xf>
    <xf numFmtId="38" fontId="0" fillId="0" borderId="95" xfId="33" applyFont="1" applyFill="1" applyBorder="1" applyAlignment="1" applyProtection="1">
      <alignment horizontal="center" vertical="center" textRotation="255" wrapText="1"/>
    </xf>
    <xf numFmtId="38" fontId="0" fillId="0" borderId="107" xfId="33" applyFont="1" applyFill="1" applyBorder="1" applyAlignment="1" applyProtection="1">
      <alignment horizontal="center" vertical="center" textRotation="255" wrapText="1"/>
    </xf>
    <xf numFmtId="38" fontId="0" fillId="0" borderId="27" xfId="33" applyFont="1" applyFill="1" applyBorder="1" applyAlignment="1" applyProtection="1">
      <alignment horizontal="center" vertical="center" textRotation="255" wrapText="1"/>
    </xf>
    <xf numFmtId="0" fontId="0" fillId="0" borderId="47" xfId="0" applyBorder="1" applyAlignment="1">
      <alignment horizontal="center" vertical="center" textRotation="255" wrapText="1"/>
    </xf>
    <xf numFmtId="0" fontId="0" fillId="0" borderId="30" xfId="0" applyBorder="1" applyAlignment="1">
      <alignment horizontal="center" vertical="center" textRotation="255" wrapText="1"/>
    </xf>
    <xf numFmtId="38" fontId="0" fillId="0" borderId="24" xfId="33" applyFont="1" applyFill="1" applyBorder="1" applyAlignment="1" applyProtection="1">
      <alignment horizontal="center" vertical="center" textRotation="255" wrapText="1"/>
    </xf>
    <xf numFmtId="38" fontId="0" fillId="0" borderId="25" xfId="33" applyFont="1" applyFill="1" applyBorder="1" applyAlignment="1" applyProtection="1">
      <alignment horizontal="center" vertical="center" textRotation="255" wrapText="1"/>
    </xf>
    <xf numFmtId="38" fontId="0" fillId="0" borderId="94" xfId="33" applyFont="1" applyFill="1" applyBorder="1" applyAlignment="1">
      <alignment horizontal="center" vertical="center" textRotation="255"/>
    </xf>
    <xf numFmtId="38" fontId="0" fillId="0" borderId="120" xfId="33" applyFont="1" applyFill="1" applyBorder="1" applyAlignment="1">
      <alignment horizontal="center" vertical="center" textRotation="255"/>
    </xf>
    <xf numFmtId="38" fontId="0" fillId="0" borderId="81" xfId="33" applyFont="1" applyFill="1" applyBorder="1" applyAlignment="1" applyProtection="1">
      <alignment horizontal="center" vertical="center" textRotation="255"/>
    </xf>
    <xf numFmtId="38" fontId="0" fillId="0" borderId="197" xfId="33" applyFont="1" applyFill="1" applyBorder="1" applyAlignment="1" applyProtection="1">
      <alignment horizontal="center" vertical="center" textRotation="255"/>
    </xf>
    <xf numFmtId="38" fontId="0" fillId="0" borderId="126" xfId="33" applyFont="1" applyFill="1" applyBorder="1" applyAlignment="1" applyProtection="1">
      <alignment horizontal="center" vertical="center" textRotation="255"/>
    </xf>
    <xf numFmtId="0" fontId="27" fillId="0" borderId="34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38" fontId="0" fillId="0" borderId="175" xfId="33" applyFont="1" applyFill="1" applyBorder="1" applyAlignment="1" applyProtection="1">
      <alignment horizontal="center" vertical="center" textRotation="255" wrapText="1" shrinkToFit="1"/>
    </xf>
    <xf numFmtId="38" fontId="0" fillId="0" borderId="47" xfId="33" applyFont="1" applyFill="1" applyBorder="1" applyAlignment="1">
      <alignment horizontal="center" vertical="center" textRotation="255" shrinkToFit="1"/>
    </xf>
    <xf numFmtId="38" fontId="0" fillId="0" borderId="30" xfId="33" applyFont="1" applyFill="1" applyBorder="1" applyAlignment="1">
      <alignment horizontal="center" vertical="center" textRotation="255" shrinkToFit="1"/>
    </xf>
    <xf numFmtId="0" fontId="0" fillId="0" borderId="17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38" fontId="0" fillId="0" borderId="14" xfId="33" applyFont="1" applyFill="1" applyBorder="1" applyAlignment="1" applyProtection="1">
      <alignment horizontal="center" vertical="center" textRotation="255"/>
    </xf>
    <xf numFmtId="38" fontId="0" fillId="0" borderId="23" xfId="33" applyFont="1" applyFill="1" applyBorder="1" applyAlignment="1" applyProtection="1">
      <alignment horizontal="center" vertical="center" textRotation="255"/>
    </xf>
    <xf numFmtId="38" fontId="0" fillId="0" borderId="26" xfId="33" applyFont="1" applyFill="1" applyBorder="1" applyAlignment="1" applyProtection="1">
      <alignment horizontal="center" vertical="center" textRotation="255"/>
    </xf>
    <xf numFmtId="38" fontId="0" fillId="0" borderId="28" xfId="33" applyFont="1" applyFill="1" applyBorder="1" applyAlignment="1" applyProtection="1">
      <alignment horizontal="center" vertical="center" textRotation="255"/>
    </xf>
    <xf numFmtId="38" fontId="0" fillId="0" borderId="42" xfId="33" applyFont="1" applyFill="1" applyBorder="1" applyAlignment="1" applyProtection="1">
      <alignment horizontal="center" vertical="center" textRotation="255"/>
    </xf>
    <xf numFmtId="38" fontId="0" fillId="0" borderId="32" xfId="33" applyFont="1" applyFill="1" applyBorder="1" applyAlignment="1" applyProtection="1">
      <alignment horizontal="center" vertical="center" textRotation="255"/>
    </xf>
    <xf numFmtId="0" fontId="0" fillId="0" borderId="94" xfId="0" applyBorder="1" applyAlignment="1">
      <alignment horizontal="center" vertical="center" textRotation="255"/>
    </xf>
    <xf numFmtId="0" fontId="0" fillId="0" borderId="120" xfId="0" applyBorder="1" applyAlignment="1">
      <alignment horizontal="center" vertical="center" textRotation="255"/>
    </xf>
    <xf numFmtId="0" fontId="25" fillId="0" borderId="46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8" fontId="0" fillId="0" borderId="22" xfId="33" applyFont="1" applyFill="1" applyBorder="1" applyAlignment="1" applyProtection="1">
      <alignment horizontal="center" vertical="center" textRotation="255"/>
    </xf>
    <xf numFmtId="38" fontId="0" fillId="0" borderId="38" xfId="33" applyFont="1" applyFill="1" applyBorder="1" applyAlignment="1" applyProtection="1">
      <alignment horizontal="center" vertical="center" textRotation="255"/>
    </xf>
    <xf numFmtId="38" fontId="0" fillId="0" borderId="31" xfId="33" applyFont="1" applyFill="1" applyBorder="1" applyAlignment="1" applyProtection="1">
      <alignment horizontal="center" vertical="center" textRotation="255"/>
    </xf>
    <xf numFmtId="0" fontId="0" fillId="0" borderId="171" xfId="0" applyBorder="1" applyAlignment="1">
      <alignment horizontal="center" vertical="center" textRotation="255"/>
    </xf>
    <xf numFmtId="0" fontId="0" fillId="0" borderId="131" xfId="0" applyBorder="1" applyAlignment="1">
      <alignment horizontal="center" vertical="center" textRotation="255"/>
    </xf>
    <xf numFmtId="38" fontId="0" fillId="0" borderId="95" xfId="33" applyFont="1" applyFill="1" applyBorder="1" applyAlignment="1" applyProtection="1">
      <alignment horizontal="center" vertical="center" textRotation="255"/>
    </xf>
    <xf numFmtId="38" fontId="0" fillId="0" borderId="107" xfId="33" applyFont="1" applyFill="1" applyBorder="1" applyAlignment="1" applyProtection="1">
      <alignment horizontal="center" vertical="center" textRotation="255"/>
    </xf>
    <xf numFmtId="38" fontId="0" fillId="0" borderId="14" xfId="33" applyFont="1" applyFill="1" applyBorder="1" applyAlignment="1">
      <alignment horizontal="center" vertical="center"/>
    </xf>
    <xf numFmtId="38" fontId="0" fillId="0" borderId="15" xfId="33" applyFont="1" applyFill="1" applyBorder="1" applyAlignment="1">
      <alignment horizontal="center" vertical="center"/>
    </xf>
    <xf numFmtId="38" fontId="0" fillId="0" borderId="22" xfId="33" applyFont="1" applyFill="1" applyBorder="1" applyAlignment="1">
      <alignment horizontal="center" vertical="center"/>
    </xf>
    <xf numFmtId="0" fontId="0" fillId="0" borderId="175" xfId="0" applyBorder="1" applyAlignment="1">
      <alignment horizontal="center" vertical="center" textRotation="255"/>
    </xf>
    <xf numFmtId="0" fontId="0" fillId="0" borderId="47" xfId="0" applyBorder="1" applyAlignment="1">
      <alignment horizontal="center" vertical="center" textRotation="255"/>
    </xf>
    <xf numFmtId="0" fontId="0" fillId="0" borderId="68" xfId="0" applyBorder="1" applyAlignment="1">
      <alignment horizontal="center" vertical="center" textRotation="255"/>
    </xf>
    <xf numFmtId="0" fontId="0" fillId="0" borderId="76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quotePrefix="1" applyBorder="1" applyAlignment="1">
      <alignment horizontal="center" vertical="center"/>
    </xf>
    <xf numFmtId="0" fontId="0" fillId="0" borderId="19" xfId="0" quotePrefix="1" applyBorder="1" applyAlignment="1">
      <alignment horizontal="center" vertical="center"/>
    </xf>
    <xf numFmtId="0" fontId="0" fillId="0" borderId="20" xfId="0" quotePrefix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38" fontId="39" fillId="25" borderId="17" xfId="33" applyFont="1" applyFill="1" applyBorder="1" applyAlignment="1">
      <alignment horizontal="center" vertical="center"/>
    </xf>
    <xf numFmtId="38" fontId="39" fillId="25" borderId="16" xfId="33" applyFont="1" applyFill="1" applyBorder="1" applyAlignment="1">
      <alignment horizontal="center" vertical="center"/>
    </xf>
    <xf numFmtId="38" fontId="39" fillId="25" borderId="14" xfId="33" applyFont="1" applyFill="1" applyBorder="1" applyAlignment="1">
      <alignment horizontal="center" vertical="center"/>
    </xf>
    <xf numFmtId="38" fontId="39" fillId="25" borderId="15" xfId="33" applyFont="1" applyFill="1" applyBorder="1" applyAlignment="1">
      <alignment horizontal="center" vertical="center"/>
    </xf>
    <xf numFmtId="38" fontId="39" fillId="25" borderId="22" xfId="33" applyFont="1" applyFill="1" applyBorder="1" applyAlignment="1">
      <alignment horizontal="center" vertical="center"/>
    </xf>
    <xf numFmtId="38" fontId="39" fillId="25" borderId="26" xfId="33" applyFont="1" applyFill="1" applyBorder="1" applyAlignment="1">
      <alignment horizontal="center" vertical="center"/>
    </xf>
    <xf numFmtId="38" fontId="39" fillId="25" borderId="49" xfId="33" applyFont="1" applyFill="1" applyBorder="1" applyAlignment="1">
      <alignment horizontal="center" vertical="center"/>
    </xf>
    <xf numFmtId="38" fontId="39" fillId="25" borderId="31" xfId="33" applyFont="1" applyFill="1" applyBorder="1" applyAlignment="1">
      <alignment horizontal="center" vertical="center"/>
    </xf>
    <xf numFmtId="38" fontId="39" fillId="25" borderId="173" xfId="33" applyFont="1" applyFill="1" applyBorder="1" applyAlignment="1">
      <alignment horizontal="center" vertical="center" wrapText="1"/>
    </xf>
    <xf numFmtId="38" fontId="39" fillId="25" borderId="170" xfId="33" applyFont="1" applyFill="1" applyBorder="1" applyAlignment="1">
      <alignment horizontal="center" vertical="center" wrapText="1"/>
    </xf>
    <xf numFmtId="38" fontId="39" fillId="25" borderId="174" xfId="33" applyFont="1" applyFill="1" applyBorder="1" applyAlignment="1">
      <alignment horizontal="center" vertical="center" wrapText="1"/>
    </xf>
    <xf numFmtId="38" fontId="39" fillId="25" borderId="31" xfId="33" applyFont="1" applyFill="1" applyBorder="1" applyAlignment="1">
      <alignment horizontal="center" vertical="center" wrapText="1"/>
    </xf>
    <xf numFmtId="179" fontId="0" fillId="0" borderId="0" xfId="33" applyNumberFormat="1" applyFont="1" applyBorder="1" applyAlignment="1">
      <alignment horizontal="left" vertical="center" wrapText="1"/>
    </xf>
    <xf numFmtId="38" fontId="1" fillId="0" borderId="76" xfId="33" applyFont="1" applyBorder="1" applyAlignment="1">
      <alignment horizontal="center" vertical="center"/>
    </xf>
    <xf numFmtId="38" fontId="1" fillId="0" borderId="78" xfId="33" applyBorder="1" applyAlignment="1">
      <alignment horizontal="center" vertical="center"/>
    </xf>
    <xf numFmtId="38" fontId="1" fillId="0" borderId="74" xfId="33" applyBorder="1" applyAlignment="1">
      <alignment horizontal="center" vertical="center"/>
    </xf>
    <xf numFmtId="38" fontId="1" fillId="0" borderId="76" xfId="33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179" fontId="0" fillId="0" borderId="0" xfId="33" applyNumberFormat="1" applyFont="1" applyFill="1" applyBorder="1" applyAlignment="1">
      <alignment horizontal="left" vertical="center" wrapText="1"/>
    </xf>
    <xf numFmtId="179" fontId="1" fillId="0" borderId="0" xfId="33" applyNumberFormat="1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7" xfId="0" quotePrefix="1" applyFont="1" applyBorder="1" applyAlignment="1">
      <alignment horizontal="center" vertical="center"/>
    </xf>
    <xf numFmtId="0" fontId="1" fillId="0" borderId="19" xfId="0" quotePrefix="1" applyFont="1" applyBorder="1" applyAlignment="1">
      <alignment horizontal="center" vertical="center"/>
    </xf>
    <xf numFmtId="0" fontId="1" fillId="0" borderId="20" xfId="0" quotePrefix="1" applyFont="1" applyBorder="1" applyAlignment="1">
      <alignment horizontal="center" vertical="center"/>
    </xf>
    <xf numFmtId="38" fontId="1" fillId="0" borderId="26" xfId="33" applyBorder="1" applyAlignment="1">
      <alignment horizontal="center" vertical="center"/>
    </xf>
    <xf numFmtId="38" fontId="1" fillId="0" borderId="31" xfId="33" applyBorder="1" applyAlignment="1">
      <alignment horizontal="center" vertical="center"/>
    </xf>
    <xf numFmtId="38" fontId="0" fillId="0" borderId="14" xfId="33" applyFont="1" applyBorder="1" applyAlignment="1">
      <alignment horizontal="center" vertical="center" wrapText="1"/>
    </xf>
    <xf numFmtId="38" fontId="1" fillId="0" borderId="15" xfId="33" applyBorder="1" applyAlignment="1">
      <alignment horizontal="center" vertical="center"/>
    </xf>
    <xf numFmtId="38" fontId="1" fillId="0" borderId="22" xfId="33" applyBorder="1" applyAlignment="1">
      <alignment horizontal="center" vertical="center"/>
    </xf>
    <xf numFmtId="38" fontId="1" fillId="0" borderId="23" xfId="33" applyBorder="1" applyAlignment="1">
      <alignment horizontal="center" vertical="center"/>
    </xf>
    <xf numFmtId="38" fontId="1" fillId="0" borderId="0" xfId="33" applyBorder="1" applyAlignment="1">
      <alignment horizontal="center" vertical="center"/>
    </xf>
    <xf numFmtId="38" fontId="1" fillId="0" borderId="38" xfId="33" applyBorder="1" applyAlignment="1">
      <alignment horizontal="center" vertical="center"/>
    </xf>
    <xf numFmtId="38" fontId="1" fillId="0" borderId="49" xfId="33" applyBorder="1" applyAlignment="1">
      <alignment horizontal="center" vertical="center"/>
    </xf>
    <xf numFmtId="38" fontId="1" fillId="0" borderId="46" xfId="33" applyBorder="1" applyAlignment="1">
      <alignment horizontal="center" vertical="center"/>
    </xf>
    <xf numFmtId="38" fontId="1" fillId="0" borderId="14" xfId="33" applyFont="1" applyBorder="1" applyAlignment="1">
      <alignment horizontal="center" vertical="center" textRotation="255"/>
    </xf>
    <xf numFmtId="38" fontId="1" fillId="0" borderId="23" xfId="33" applyBorder="1" applyAlignment="1">
      <alignment horizontal="center" vertical="center" textRotation="255"/>
    </xf>
    <xf numFmtId="38" fontId="1" fillId="0" borderId="26" xfId="33" applyBorder="1" applyAlignment="1">
      <alignment horizontal="center" vertical="center" textRotation="255"/>
    </xf>
    <xf numFmtId="38" fontId="1" fillId="0" borderId="21" xfId="33" applyBorder="1" applyAlignment="1">
      <alignment horizontal="center" vertical="center" textRotation="255"/>
    </xf>
    <xf numFmtId="38" fontId="1" fillId="0" borderId="24" xfId="33" applyBorder="1" applyAlignment="1">
      <alignment horizontal="center" vertical="center" textRotation="255"/>
    </xf>
    <xf numFmtId="38" fontId="1" fillId="0" borderId="25" xfId="33" applyBorder="1" applyAlignment="1">
      <alignment horizontal="center" vertical="center" textRotation="255"/>
    </xf>
    <xf numFmtId="38" fontId="1" fillId="0" borderId="23" xfId="33" applyFont="1" applyBorder="1" applyAlignment="1">
      <alignment horizontal="center" vertical="center" textRotation="255"/>
    </xf>
    <xf numFmtId="38" fontId="1" fillId="0" borderId="26" xfId="33" applyFont="1" applyBorder="1" applyAlignment="1">
      <alignment horizontal="center" vertical="center" textRotation="255"/>
    </xf>
    <xf numFmtId="38" fontId="1" fillId="0" borderId="53" xfId="33" applyFont="1" applyBorder="1" applyAlignment="1">
      <alignment horizontal="center" vertical="center"/>
    </xf>
    <xf numFmtId="0" fontId="1" fillId="0" borderId="39" xfId="0" applyFont="1" applyBorder="1"/>
    <xf numFmtId="0" fontId="1" fillId="0" borderId="52" xfId="0" applyFont="1" applyBorder="1"/>
    <xf numFmtId="0" fontId="1" fillId="0" borderId="23" xfId="0" applyFont="1" applyBorder="1"/>
    <xf numFmtId="0" fontId="1" fillId="0" borderId="0" xfId="0" applyFont="1"/>
    <xf numFmtId="0" fontId="1" fillId="0" borderId="38" xfId="0" applyFont="1" applyBorder="1"/>
    <xf numFmtId="38" fontId="1" fillId="0" borderId="21" xfId="33" applyFont="1" applyBorder="1" applyAlignment="1">
      <alignment horizontal="center" vertical="center" textRotation="255"/>
    </xf>
    <xf numFmtId="38" fontId="1" fillId="0" borderId="24" xfId="33" applyFont="1" applyBorder="1" applyAlignment="1">
      <alignment horizontal="center" vertical="center" textRotation="255"/>
    </xf>
    <xf numFmtId="38" fontId="1" fillId="0" borderId="25" xfId="33" applyFont="1" applyBorder="1" applyAlignment="1">
      <alignment horizontal="center" vertical="center" textRotation="255"/>
    </xf>
    <xf numFmtId="38" fontId="1" fillId="0" borderId="14" xfId="33" applyBorder="1" applyAlignment="1">
      <alignment horizontal="center" vertical="center" textRotation="255"/>
    </xf>
    <xf numFmtId="38" fontId="1" fillId="0" borderId="33" xfId="33" applyBorder="1" applyAlignment="1">
      <alignment horizontal="center" vertical="center"/>
    </xf>
    <xf numFmtId="38" fontId="23" fillId="0" borderId="21" xfId="33" applyFont="1" applyBorder="1" applyAlignment="1">
      <alignment horizontal="center" vertical="center" textRotation="255" wrapText="1"/>
    </xf>
    <xf numFmtId="38" fontId="23" fillId="0" borderId="24" xfId="33" applyFont="1" applyBorder="1" applyAlignment="1">
      <alignment horizontal="center" vertical="center" textRotation="255" wrapText="1"/>
    </xf>
    <xf numFmtId="38" fontId="23" fillId="0" borderId="25" xfId="33" applyFont="1" applyBorder="1" applyAlignment="1">
      <alignment horizontal="center" vertical="center" textRotation="255" wrapText="1"/>
    </xf>
    <xf numFmtId="38" fontId="1" fillId="0" borderId="176" xfId="33" applyBorder="1" applyAlignment="1">
      <alignment horizontal="center" vertical="center"/>
    </xf>
    <xf numFmtId="0" fontId="0" fillId="0" borderId="39" xfId="0" applyBorder="1"/>
    <xf numFmtId="0" fontId="0" fillId="0" borderId="41" xfId="0" applyBorder="1"/>
    <xf numFmtId="0" fontId="0" fillId="0" borderId="0" xfId="0"/>
    <xf numFmtId="38" fontId="1" fillId="0" borderId="18" xfId="33" applyFont="1" applyBorder="1" applyAlignment="1">
      <alignment horizontal="center" vertical="center" textRotation="255"/>
    </xf>
    <xf numFmtId="38" fontId="1" fillId="0" borderId="41" xfId="33" applyBorder="1" applyAlignment="1">
      <alignment horizontal="center" vertical="center" textRotation="255"/>
    </xf>
    <xf numFmtId="38" fontId="1" fillId="0" borderId="40" xfId="33" applyBorder="1" applyAlignment="1">
      <alignment horizontal="center" vertical="center" textRotation="255"/>
    </xf>
    <xf numFmtId="0" fontId="0" fillId="0" borderId="52" xfId="0" applyBorder="1"/>
    <xf numFmtId="0" fontId="0" fillId="0" borderId="23" xfId="0" applyBorder="1"/>
    <xf numFmtId="0" fontId="0" fillId="0" borderId="38" xfId="0" applyBorder="1"/>
    <xf numFmtId="38" fontId="1" fillId="0" borderId="28" xfId="33" applyBorder="1" applyAlignment="1">
      <alignment horizontal="center" vertical="center" textRotation="255"/>
    </xf>
    <xf numFmtId="38" fontId="1" fillId="0" borderId="42" xfId="33" applyBorder="1" applyAlignment="1">
      <alignment horizontal="center" vertical="center" textRotation="255"/>
    </xf>
    <xf numFmtId="38" fontId="1" fillId="0" borderId="14" xfId="33" applyBorder="1" applyAlignment="1">
      <alignment horizontal="center" vertical="center"/>
    </xf>
    <xf numFmtId="38" fontId="23" fillId="0" borderId="14" xfId="33" applyFont="1" applyBorder="1" applyAlignment="1">
      <alignment horizontal="center" vertical="center" textRotation="255" wrapText="1"/>
    </xf>
    <xf numFmtId="38" fontId="23" fillId="0" borderId="23" xfId="33" applyFont="1" applyBorder="1" applyAlignment="1">
      <alignment horizontal="center" vertical="center" textRotation="255" wrapText="1"/>
    </xf>
    <xf numFmtId="38" fontId="23" fillId="0" borderId="26" xfId="33" applyFont="1" applyBorder="1" applyAlignment="1">
      <alignment horizontal="center" vertical="center" textRotation="255" wrapText="1"/>
    </xf>
    <xf numFmtId="38" fontId="23" fillId="0" borderId="22" xfId="33" applyFont="1" applyBorder="1" applyAlignment="1">
      <alignment horizontal="center" vertical="center" textRotation="255" wrapText="1"/>
    </xf>
    <xf numFmtId="38" fontId="23" fillId="0" borderId="38" xfId="33" applyFont="1" applyBorder="1" applyAlignment="1">
      <alignment horizontal="center" vertical="center" textRotation="255" wrapText="1"/>
    </xf>
    <xf numFmtId="38" fontId="1" fillId="0" borderId="53" xfId="33" applyBorder="1" applyAlignment="1">
      <alignment horizontal="center" vertical="center"/>
    </xf>
    <xf numFmtId="38" fontId="1" fillId="0" borderId="11" xfId="33" applyBorder="1" applyAlignment="1">
      <alignment horizontal="center" vertical="center"/>
    </xf>
    <xf numFmtId="38" fontId="1" fillId="0" borderId="13" xfId="33" applyFont="1" applyBorder="1" applyAlignment="1">
      <alignment horizontal="center" vertical="center"/>
    </xf>
    <xf numFmtId="38" fontId="1" fillId="0" borderId="12" xfId="33" applyBorder="1" applyAlignment="1">
      <alignment horizontal="center" vertical="center"/>
    </xf>
    <xf numFmtId="38" fontId="23" fillId="0" borderId="28" xfId="33" applyFont="1" applyBorder="1" applyAlignment="1">
      <alignment horizontal="center" vertical="center" textRotation="255" wrapText="1"/>
    </xf>
    <xf numFmtId="38" fontId="23" fillId="0" borderId="42" xfId="33" applyFont="1" applyBorder="1" applyAlignment="1">
      <alignment horizontal="center" vertical="center" textRotation="255" wrapText="1"/>
    </xf>
    <xf numFmtId="38" fontId="23" fillId="0" borderId="32" xfId="33" applyFont="1" applyBorder="1" applyAlignment="1">
      <alignment horizontal="center" vertical="center" textRotation="255" wrapText="1"/>
    </xf>
    <xf numFmtId="38" fontId="1" fillId="0" borderId="17" xfId="33" applyFont="1" applyBorder="1" applyAlignment="1">
      <alignment horizontal="center" vertical="center"/>
    </xf>
    <xf numFmtId="38" fontId="1" fillId="0" borderId="19" xfId="33" applyFont="1" applyBorder="1" applyAlignment="1">
      <alignment horizontal="center" vertical="center"/>
    </xf>
    <xf numFmtId="38" fontId="1" fillId="0" borderId="20" xfId="33" applyFont="1" applyBorder="1" applyAlignment="1">
      <alignment horizontal="center" vertical="center"/>
    </xf>
    <xf numFmtId="38" fontId="23" fillId="0" borderId="18" xfId="33" applyFont="1" applyBorder="1" applyAlignment="1">
      <alignment horizontal="center" vertical="center" textRotation="255" wrapText="1"/>
    </xf>
    <xf numFmtId="38" fontId="23" fillId="0" borderId="41" xfId="33" applyFont="1" applyBorder="1" applyAlignment="1">
      <alignment horizontal="center" vertical="center" textRotation="255" wrapText="1"/>
    </xf>
    <xf numFmtId="38" fontId="23" fillId="0" borderId="40" xfId="33" applyFont="1" applyBorder="1" applyAlignment="1">
      <alignment horizontal="center" vertical="center" textRotation="255" wrapText="1"/>
    </xf>
    <xf numFmtId="38" fontId="1" fillId="0" borderId="34" xfId="33" applyFont="1" applyBorder="1" applyAlignment="1">
      <alignment horizontal="center" vertical="center"/>
    </xf>
    <xf numFmtId="38" fontId="1" fillId="0" borderId="16" xfId="33" applyFont="1" applyBorder="1" applyAlignment="1">
      <alignment horizontal="center" vertical="center"/>
    </xf>
    <xf numFmtId="0" fontId="32" fillId="0" borderId="175" xfId="0" applyFont="1" applyBorder="1" applyAlignment="1">
      <alignment horizontal="center" vertical="center" textRotation="255"/>
    </xf>
    <xf numFmtId="0" fontId="32" fillId="0" borderId="47" xfId="0" applyFont="1" applyBorder="1" applyAlignment="1">
      <alignment horizontal="center" vertical="center" textRotation="255"/>
    </xf>
    <xf numFmtId="0" fontId="32" fillId="0" borderId="68" xfId="0" applyFont="1" applyBorder="1" applyAlignment="1">
      <alignment horizontal="center" vertical="center" textRotation="255"/>
    </xf>
    <xf numFmtId="0" fontId="0" fillId="0" borderId="34" xfId="0" applyBorder="1" applyAlignment="1">
      <alignment horizontal="center" vertical="center"/>
    </xf>
    <xf numFmtId="0" fontId="1" fillId="0" borderId="176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38" fontId="1" fillId="0" borderId="17" xfId="33" applyFont="1" applyFill="1" applyBorder="1" applyAlignment="1">
      <alignment horizontal="center" vertical="center"/>
    </xf>
    <xf numFmtId="38" fontId="1" fillId="0" borderId="16" xfId="33" applyFont="1" applyFill="1" applyBorder="1" applyAlignment="1">
      <alignment horizontal="center" vertical="center"/>
    </xf>
    <xf numFmtId="38" fontId="1" fillId="0" borderId="36" xfId="33" applyFont="1" applyFill="1" applyBorder="1" applyAlignment="1">
      <alignment horizontal="center" vertical="center"/>
    </xf>
    <xf numFmtId="38" fontId="0" fillId="0" borderId="14" xfId="33" applyFont="1" applyBorder="1" applyAlignment="1">
      <alignment horizontal="center" vertical="center"/>
    </xf>
    <xf numFmtId="38" fontId="1" fillId="0" borderId="15" xfId="33" applyFont="1" applyBorder="1" applyAlignment="1">
      <alignment horizontal="center" vertical="center"/>
    </xf>
    <xf numFmtId="38" fontId="1" fillId="0" borderId="22" xfId="33" applyFont="1" applyBorder="1" applyAlignment="1">
      <alignment horizontal="center" vertical="center"/>
    </xf>
    <xf numFmtId="38" fontId="32" fillId="0" borderId="17" xfId="33" applyFont="1" applyFill="1" applyBorder="1" applyAlignment="1">
      <alignment horizontal="center" vertical="center"/>
    </xf>
    <xf numFmtId="38" fontId="32" fillId="0" borderId="16" xfId="33" applyFont="1" applyFill="1" applyBorder="1" applyAlignment="1">
      <alignment horizontal="center" vertical="center"/>
    </xf>
    <xf numFmtId="184" fontId="3" fillId="0" borderId="66" xfId="43" applyNumberFormat="1" applyFont="1" applyBorder="1" applyAlignment="1">
      <alignment horizontal="center" vertical="center"/>
    </xf>
    <xf numFmtId="184" fontId="3" fillId="0" borderId="64" xfId="43" applyNumberFormat="1" applyFont="1" applyBorder="1" applyAlignment="1">
      <alignment horizontal="center" vertical="center"/>
    </xf>
    <xf numFmtId="38" fontId="1" fillId="0" borderId="175" xfId="33" applyFont="1" applyBorder="1" applyAlignment="1">
      <alignment horizontal="center" vertical="center" textRotation="255"/>
    </xf>
    <xf numFmtId="38" fontId="1" fillId="0" borderId="53" xfId="33" applyFont="1" applyBorder="1" applyAlignment="1">
      <alignment horizontal="center" vertical="center" textRotation="255"/>
    </xf>
    <xf numFmtId="38" fontId="1" fillId="0" borderId="28" xfId="33" applyFont="1" applyBorder="1" applyAlignment="1">
      <alignment horizontal="center" vertical="center" wrapText="1"/>
    </xf>
    <xf numFmtId="38" fontId="1" fillId="0" borderId="42" xfId="33" applyFont="1" applyBorder="1" applyAlignment="1">
      <alignment horizontal="center" vertical="center" wrapText="1"/>
    </xf>
    <xf numFmtId="38" fontId="1" fillId="0" borderId="32" xfId="33" applyFont="1" applyBorder="1" applyAlignment="1">
      <alignment horizontal="center" vertical="center" wrapText="1"/>
    </xf>
    <xf numFmtId="184" fontId="3" fillId="0" borderId="17" xfId="43" applyNumberFormat="1" applyFont="1" applyBorder="1" applyAlignment="1">
      <alignment horizontal="center" vertical="center"/>
    </xf>
    <xf numFmtId="184" fontId="3" fillId="0" borderId="16" xfId="43" applyNumberFormat="1" applyFont="1" applyBorder="1" applyAlignment="1">
      <alignment horizontal="center" vertical="center"/>
    </xf>
    <xf numFmtId="38" fontId="32" fillId="0" borderId="72" xfId="33" applyFont="1" applyFill="1" applyBorder="1" applyAlignment="1">
      <alignment horizontal="center" vertical="center"/>
    </xf>
    <xf numFmtId="38" fontId="32" fillId="0" borderId="69" xfId="33" applyFont="1" applyFill="1" applyBorder="1" applyAlignment="1">
      <alignment horizontal="center" vertical="center"/>
    </xf>
    <xf numFmtId="38" fontId="1" fillId="0" borderId="25" xfId="33" applyFont="1" applyFill="1" applyBorder="1" applyAlignment="1">
      <alignment horizontal="center" vertical="center"/>
    </xf>
    <xf numFmtId="38" fontId="23" fillId="0" borderId="21" xfId="33" applyFont="1" applyBorder="1" applyAlignment="1">
      <alignment horizontal="center" vertical="center" wrapText="1"/>
    </xf>
    <xf numFmtId="38" fontId="23" fillId="0" borderId="24" xfId="33" applyFont="1" applyBorder="1" applyAlignment="1">
      <alignment horizontal="center" vertical="center" wrapText="1"/>
    </xf>
    <xf numFmtId="38" fontId="23" fillId="0" borderId="25" xfId="33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38" fontId="0" fillId="0" borderId="17" xfId="33" applyFont="1" applyBorder="1" applyAlignment="1">
      <alignment horizontal="center" vertical="center"/>
    </xf>
    <xf numFmtId="38" fontId="0" fillId="0" borderId="16" xfId="33" applyFont="1" applyBorder="1" applyAlignment="1">
      <alignment horizontal="center" vertical="center"/>
    </xf>
    <xf numFmtId="38" fontId="23" fillId="0" borderId="14" xfId="33" applyFont="1" applyBorder="1" applyAlignment="1">
      <alignment horizontal="center" vertical="center" wrapText="1"/>
    </xf>
    <xf numFmtId="38" fontId="23" fillId="0" borderId="23" xfId="33" applyFont="1" applyBorder="1" applyAlignment="1">
      <alignment horizontal="center" vertical="center" wrapText="1"/>
    </xf>
    <xf numFmtId="38" fontId="23" fillId="0" borderId="26" xfId="33" applyFont="1" applyBorder="1" applyAlignment="1">
      <alignment horizontal="center" vertical="center" wrapText="1"/>
    </xf>
    <xf numFmtId="38" fontId="32" fillId="0" borderId="76" xfId="33" applyFont="1" applyFill="1" applyBorder="1" applyAlignment="1">
      <alignment horizontal="center" vertical="center"/>
    </xf>
    <xf numFmtId="38" fontId="32" fillId="0" borderId="78" xfId="33" applyFont="1" applyFill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38" fontId="32" fillId="0" borderId="19" xfId="33" applyFont="1" applyFill="1" applyBorder="1" applyAlignment="1">
      <alignment horizontal="center" vertical="center"/>
    </xf>
    <xf numFmtId="38" fontId="32" fillId="0" borderId="14" xfId="33" applyFont="1" applyFill="1" applyBorder="1" applyAlignment="1">
      <alignment horizontal="center" vertical="center"/>
    </xf>
    <xf numFmtId="38" fontId="32" fillId="0" borderId="22" xfId="33" applyFont="1" applyFill="1" applyBorder="1" applyAlignment="1">
      <alignment horizontal="center" vertical="center"/>
    </xf>
    <xf numFmtId="184" fontId="3" fillId="0" borderId="76" xfId="43" applyNumberFormat="1" applyFont="1" applyBorder="1" applyAlignment="1">
      <alignment horizontal="center" vertical="center"/>
    </xf>
    <xf numFmtId="184" fontId="3" fillId="0" borderId="78" xfId="43" applyNumberFormat="1" applyFont="1" applyBorder="1" applyAlignment="1">
      <alignment horizontal="center" vertical="center"/>
    </xf>
    <xf numFmtId="0" fontId="33" fillId="0" borderId="47" xfId="0" applyFont="1" applyBorder="1" applyAlignment="1">
      <alignment horizontal="center" vertical="center" textRotation="255"/>
    </xf>
    <xf numFmtId="0" fontId="1" fillId="0" borderId="34" xfId="0" applyFont="1" applyBorder="1" applyAlignment="1">
      <alignment horizontal="center" vertical="center"/>
    </xf>
    <xf numFmtId="38" fontId="32" fillId="0" borderId="66" xfId="33" applyFont="1" applyFill="1" applyBorder="1" applyAlignment="1">
      <alignment horizontal="center" vertical="center"/>
    </xf>
    <xf numFmtId="38" fontId="32" fillId="0" borderId="64" xfId="33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38" fontId="1" fillId="0" borderId="41" xfId="33" applyFont="1" applyBorder="1" applyAlignment="1">
      <alignment horizontal="center" vertical="center" textRotation="255"/>
    </xf>
    <xf numFmtId="38" fontId="1" fillId="0" borderId="40" xfId="33" applyFont="1" applyBorder="1" applyAlignment="1">
      <alignment horizontal="center" vertical="center" textRotation="255"/>
    </xf>
    <xf numFmtId="0" fontId="0" fillId="0" borderId="46" xfId="0" applyBorder="1"/>
    <xf numFmtId="0" fontId="0" fillId="0" borderId="12" xfId="0" applyBorder="1"/>
    <xf numFmtId="0" fontId="23" fillId="0" borderId="24" xfId="0" applyFont="1" applyBorder="1" applyAlignment="1">
      <alignment horizontal="center" vertical="center"/>
    </xf>
    <xf numFmtId="38" fontId="0" fillId="0" borderId="17" xfId="33" applyFont="1" applyBorder="1" applyAlignment="1">
      <alignment horizontal="left" vertical="center" wrapText="1"/>
    </xf>
    <xf numFmtId="38" fontId="1" fillId="0" borderId="19" xfId="33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38" fontId="1" fillId="0" borderId="28" xfId="33" applyFont="1" applyBorder="1" applyAlignment="1">
      <alignment horizontal="center" vertical="center" textRotation="255"/>
    </xf>
    <xf numFmtId="38" fontId="1" fillId="0" borderId="42" xfId="33" applyFont="1" applyBorder="1" applyAlignment="1">
      <alignment horizontal="center" vertical="center" textRotation="255"/>
    </xf>
    <xf numFmtId="38" fontId="1" fillId="0" borderId="32" xfId="33" applyFont="1" applyBorder="1" applyAlignment="1">
      <alignment horizontal="center" vertical="center" textRotation="255"/>
    </xf>
    <xf numFmtId="38" fontId="1" fillId="0" borderId="19" xfId="33" applyBorder="1" applyAlignment="1">
      <alignment horizontal="center" vertical="center"/>
    </xf>
    <xf numFmtId="38" fontId="1" fillId="0" borderId="16" xfId="33" applyBorder="1" applyAlignment="1">
      <alignment horizontal="center" vertical="center"/>
    </xf>
    <xf numFmtId="38" fontId="0" fillId="0" borderId="21" xfId="33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textRotation="255"/>
    </xf>
    <xf numFmtId="38" fontId="1" fillId="0" borderId="21" xfId="33" applyFont="1" applyBorder="1" applyAlignment="1">
      <alignment horizontal="center" vertical="center" wrapText="1"/>
    </xf>
    <xf numFmtId="38" fontId="1" fillId="0" borderId="24" xfId="33" applyBorder="1" applyAlignment="1">
      <alignment horizontal="center" vertical="center" wrapText="1"/>
    </xf>
    <xf numFmtId="38" fontId="1" fillId="0" borderId="25" xfId="33" applyBorder="1" applyAlignment="1">
      <alignment horizontal="center" vertical="center" wrapText="1"/>
    </xf>
    <xf numFmtId="38" fontId="32" fillId="0" borderId="23" xfId="33" applyFont="1" applyFill="1" applyBorder="1" applyAlignment="1">
      <alignment horizontal="center" vertical="center"/>
    </xf>
    <xf numFmtId="0" fontId="32" fillId="0" borderId="38" xfId="0" applyFont="1" applyBorder="1" applyAlignment="1">
      <alignment horizontal="center" vertical="center"/>
    </xf>
    <xf numFmtId="38" fontId="32" fillId="0" borderId="28" xfId="33" applyFont="1" applyBorder="1" applyAlignment="1">
      <alignment horizontal="center" vertical="center" textRotation="255" wrapText="1"/>
    </xf>
    <xf numFmtId="38" fontId="32" fillId="0" borderId="42" xfId="33" applyFont="1" applyBorder="1" applyAlignment="1">
      <alignment horizontal="center" vertical="center" textRotation="255" wrapText="1"/>
    </xf>
    <xf numFmtId="38" fontId="32" fillId="0" borderId="32" xfId="33" applyFont="1" applyBorder="1" applyAlignment="1">
      <alignment horizontal="center" vertical="center" textRotation="255" wrapText="1"/>
    </xf>
    <xf numFmtId="38" fontId="1" fillId="0" borderId="15" xfId="33" applyFont="1" applyBorder="1" applyAlignment="1">
      <alignment horizontal="center" vertical="center" textRotation="255" wrapText="1"/>
    </xf>
    <xf numFmtId="38" fontId="1" fillId="0" borderId="0" xfId="33" applyFont="1" applyBorder="1" applyAlignment="1">
      <alignment horizontal="center" vertical="center" textRotation="255" wrapText="1"/>
    </xf>
    <xf numFmtId="38" fontId="1" fillId="0" borderId="49" xfId="33" applyFont="1" applyBorder="1" applyAlignment="1">
      <alignment horizontal="center" vertical="center" textRotation="255" wrapText="1"/>
    </xf>
    <xf numFmtId="38" fontId="1" fillId="0" borderId="17" xfId="33" applyBorder="1" applyAlignment="1">
      <alignment horizontal="center" vertical="center"/>
    </xf>
    <xf numFmtId="38" fontId="1" fillId="0" borderId="66" xfId="33" applyBorder="1" applyAlignment="1">
      <alignment horizontal="center" vertical="center"/>
    </xf>
    <xf numFmtId="38" fontId="1" fillId="0" borderId="64" xfId="33" applyBorder="1" applyAlignment="1">
      <alignment horizontal="center" vertical="center"/>
    </xf>
    <xf numFmtId="0" fontId="1" fillId="0" borderId="17" xfId="33" applyNumberFormat="1" applyFill="1" applyBorder="1" applyAlignment="1">
      <alignment horizontal="center" vertical="center"/>
    </xf>
    <xf numFmtId="0" fontId="1" fillId="0" borderId="16" xfId="33" applyNumberFormat="1" applyFill="1" applyBorder="1" applyAlignment="1">
      <alignment horizontal="center" vertical="center"/>
    </xf>
    <xf numFmtId="0" fontId="1" fillId="0" borderId="17" xfId="33" applyNumberFormat="1" applyBorder="1" applyAlignment="1">
      <alignment horizontal="center" vertical="center"/>
    </xf>
    <xf numFmtId="0" fontId="1" fillId="0" borderId="16" xfId="33" applyNumberFormat="1" applyBorder="1" applyAlignment="1">
      <alignment horizontal="center" vertical="center"/>
    </xf>
    <xf numFmtId="0" fontId="1" fillId="0" borderId="76" xfId="33" applyNumberFormat="1" applyFill="1" applyBorder="1" applyAlignment="1">
      <alignment horizontal="center" vertical="center"/>
    </xf>
    <xf numFmtId="0" fontId="1" fillId="0" borderId="78" xfId="33" applyNumberFormat="1" applyFill="1" applyBorder="1" applyAlignment="1">
      <alignment horizontal="center" vertical="center"/>
    </xf>
    <xf numFmtId="38" fontId="1" fillId="0" borderId="0" xfId="33" applyAlignment="1">
      <alignment horizontal="center" vertical="center"/>
    </xf>
    <xf numFmtId="38" fontId="32" fillId="0" borderId="36" xfId="33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38" fontId="32" fillId="0" borderId="67" xfId="33" applyFont="1" applyFill="1" applyBorder="1" applyAlignment="1">
      <alignment horizontal="center" vertical="center"/>
    </xf>
    <xf numFmtId="38" fontId="32" fillId="0" borderId="53" xfId="33" applyFont="1" applyFill="1" applyBorder="1" applyAlignment="1">
      <alignment horizontal="center" vertical="center"/>
    </xf>
    <xf numFmtId="38" fontId="32" fillId="0" borderId="62" xfId="33" applyFont="1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38" fontId="1" fillId="0" borderId="46" xfId="33" applyFont="1" applyBorder="1" applyAlignment="1">
      <alignment horizontal="center" vertical="center"/>
    </xf>
    <xf numFmtId="38" fontId="1" fillId="0" borderId="12" xfId="33" applyFont="1" applyBorder="1" applyAlignment="1">
      <alignment horizontal="center" vertical="center"/>
    </xf>
    <xf numFmtId="38" fontId="0" fillId="0" borderId="34" xfId="33" applyFont="1" applyBorder="1" applyAlignment="1">
      <alignment horizontal="center" vertical="center"/>
    </xf>
    <xf numFmtId="38" fontId="27" fillId="0" borderId="21" xfId="33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38" fontId="27" fillId="0" borderId="24" xfId="33" applyFont="1" applyBorder="1" applyAlignment="1">
      <alignment horizontal="center" vertical="center" wrapText="1"/>
    </xf>
    <xf numFmtId="38" fontId="27" fillId="0" borderId="25" xfId="33" applyFont="1" applyBorder="1" applyAlignment="1">
      <alignment horizontal="center" vertical="center" wrapText="1"/>
    </xf>
    <xf numFmtId="38" fontId="1" fillId="0" borderId="46" xfId="33" quotePrefix="1" applyFont="1" applyBorder="1" applyAlignment="1">
      <alignment horizontal="center" vertical="center"/>
    </xf>
    <xf numFmtId="38" fontId="1" fillId="0" borderId="12" xfId="33" quotePrefix="1" applyFont="1" applyBorder="1" applyAlignment="1">
      <alignment horizontal="center" vertical="center"/>
    </xf>
    <xf numFmtId="38" fontId="1" fillId="0" borderId="44" xfId="33" applyFont="1" applyBorder="1" applyAlignment="1">
      <alignment horizontal="distributed" vertical="center"/>
    </xf>
    <xf numFmtId="38" fontId="1" fillId="0" borderId="13" xfId="33" quotePrefix="1" applyFont="1" applyBorder="1" applyAlignment="1">
      <alignment horizontal="center" vertical="center"/>
    </xf>
    <xf numFmtId="38" fontId="1" fillId="0" borderId="78" xfId="33" quotePrefix="1" applyFont="1" applyBorder="1" applyAlignment="1">
      <alignment horizontal="center" vertical="center"/>
    </xf>
    <xf numFmtId="38" fontId="1" fillId="0" borderId="76" xfId="33" quotePrefix="1" applyFont="1" applyBorder="1" applyAlignment="1">
      <alignment horizontal="center" vertical="center"/>
    </xf>
    <xf numFmtId="38" fontId="0" fillId="0" borderId="19" xfId="33" applyFont="1" applyBorder="1" applyAlignment="1">
      <alignment horizontal="center" vertical="center"/>
    </xf>
    <xf numFmtId="0" fontId="1" fillId="0" borderId="39" xfId="0" quotePrefix="1" applyFont="1" applyBorder="1" applyAlignment="1">
      <alignment horizontal="center" vertical="center"/>
    </xf>
    <xf numFmtId="0" fontId="1" fillId="0" borderId="41" xfId="0" quotePrefix="1" applyFont="1" applyBorder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40" xfId="0" quotePrefix="1" applyFont="1" applyBorder="1" applyAlignment="1">
      <alignment horizontal="center" vertical="center"/>
    </xf>
    <xf numFmtId="0" fontId="1" fillId="0" borderId="49" xfId="0" quotePrefix="1" applyFont="1" applyBorder="1" applyAlignment="1">
      <alignment horizontal="center" vertical="center"/>
    </xf>
    <xf numFmtId="38" fontId="1" fillId="0" borderId="14" xfId="33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 wrapText="1"/>
    </xf>
    <xf numFmtId="38" fontId="1" fillId="0" borderId="27" xfId="33" applyFont="1" applyBorder="1" applyAlignment="1">
      <alignment horizontal="center" vertical="center" textRotation="255"/>
    </xf>
    <xf numFmtId="38" fontId="1" fillId="0" borderId="47" xfId="33" applyFont="1" applyBorder="1" applyAlignment="1">
      <alignment horizontal="center" vertical="center" textRotation="255"/>
    </xf>
    <xf numFmtId="38" fontId="1" fillId="0" borderId="30" xfId="33" applyFont="1" applyBorder="1" applyAlignment="1">
      <alignment horizontal="center" vertical="center" textRotation="255"/>
    </xf>
    <xf numFmtId="38" fontId="0" fillId="0" borderId="17" xfId="33" applyFont="1" applyBorder="1" applyAlignment="1">
      <alignment horizontal="center" vertical="center" wrapText="1"/>
    </xf>
    <xf numFmtId="38" fontId="1" fillId="0" borderId="19" xfId="33" applyFont="1" applyBorder="1" applyAlignment="1">
      <alignment horizontal="center" vertical="center" wrapText="1"/>
    </xf>
    <xf numFmtId="38" fontId="1" fillId="0" borderId="18" xfId="33" applyFont="1" applyBorder="1" applyAlignment="1">
      <alignment horizontal="center" vertical="center" textRotation="255" wrapText="1"/>
    </xf>
    <xf numFmtId="38" fontId="1" fillId="0" borderId="41" xfId="33" applyFont="1" applyBorder="1" applyAlignment="1">
      <alignment horizontal="center" vertical="center" textRotation="255" wrapText="1"/>
    </xf>
    <xf numFmtId="38" fontId="1" fillId="0" borderId="40" xfId="33" applyFont="1" applyBorder="1" applyAlignment="1">
      <alignment horizontal="center" vertical="center" textRotation="255" wrapText="1"/>
    </xf>
    <xf numFmtId="38" fontId="1" fillId="0" borderId="36" xfId="33" applyFont="1" applyBorder="1" applyAlignment="1">
      <alignment horizontal="center" vertical="center"/>
    </xf>
    <xf numFmtId="38" fontId="32" fillId="0" borderId="17" xfId="33" applyFont="1" applyBorder="1" applyAlignment="1">
      <alignment horizontal="center" vertical="center"/>
    </xf>
    <xf numFmtId="38" fontId="32" fillId="0" borderId="36" xfId="33" applyFont="1" applyBorder="1" applyAlignment="1">
      <alignment horizontal="center" vertical="center"/>
    </xf>
    <xf numFmtId="0" fontId="32" fillId="0" borderId="36" xfId="0" applyFont="1" applyBorder="1" applyAlignment="1">
      <alignment horizontal="center" vertical="center"/>
    </xf>
    <xf numFmtId="0" fontId="0" fillId="0" borderId="39" xfId="0" quotePrefix="1" applyBorder="1" applyAlignment="1">
      <alignment horizontal="center" vertical="center"/>
    </xf>
    <xf numFmtId="0" fontId="0" fillId="0" borderId="41" xfId="0" quotePrefix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40" xfId="0" quotePrefix="1" applyBorder="1" applyAlignment="1">
      <alignment horizontal="center" vertical="center"/>
    </xf>
    <xf numFmtId="0" fontId="0" fillId="0" borderId="49" xfId="0" quotePrefix="1" applyBorder="1" applyAlignment="1">
      <alignment horizontal="center" vertical="center"/>
    </xf>
    <xf numFmtId="38" fontId="32" fillId="0" borderId="16" xfId="33" applyFont="1" applyBorder="1" applyAlignment="1">
      <alignment horizontal="center" vertical="center"/>
    </xf>
    <xf numFmtId="38" fontId="1" fillId="0" borderId="78" xfId="33" applyFont="1" applyBorder="1" applyAlignment="1">
      <alignment horizontal="center" vertical="center"/>
    </xf>
    <xf numFmtId="38" fontId="1" fillId="0" borderId="43" xfId="33" applyFont="1" applyBorder="1" applyAlignment="1">
      <alignment horizontal="center" vertical="center"/>
    </xf>
    <xf numFmtId="38" fontId="1" fillId="0" borderId="44" xfId="33" applyFont="1" applyBorder="1" applyAlignment="1">
      <alignment horizontal="center" vertical="center"/>
    </xf>
    <xf numFmtId="38" fontId="1" fillId="0" borderId="45" xfId="33" applyFont="1" applyBorder="1" applyAlignment="1">
      <alignment horizontal="center" vertical="center"/>
    </xf>
    <xf numFmtId="38" fontId="1" fillId="0" borderId="167" xfId="33" applyFont="1" applyFill="1" applyBorder="1" applyAlignment="1">
      <alignment horizontal="center" vertical="center"/>
    </xf>
    <xf numFmtId="38" fontId="32" fillId="0" borderId="86" xfId="33" applyFont="1" applyBorder="1" applyAlignment="1">
      <alignment horizontal="center" vertical="center"/>
    </xf>
    <xf numFmtId="38" fontId="32" fillId="0" borderId="110" xfId="33" applyFont="1" applyBorder="1" applyAlignment="1">
      <alignment horizontal="center" vertical="center"/>
    </xf>
    <xf numFmtId="38" fontId="32" fillId="0" borderId="177" xfId="33" applyFont="1" applyBorder="1" applyAlignment="1">
      <alignment horizontal="center" vertical="center"/>
    </xf>
    <xf numFmtId="38" fontId="32" fillId="0" borderId="177" xfId="33" applyFont="1" applyFill="1" applyBorder="1" applyAlignment="1">
      <alignment horizontal="center" vertical="center"/>
    </xf>
    <xf numFmtId="38" fontId="32" fillId="0" borderId="167" xfId="33" applyFont="1" applyFill="1" applyBorder="1" applyAlignment="1">
      <alignment horizontal="center" vertical="center"/>
    </xf>
    <xf numFmtId="0" fontId="32" fillId="0" borderId="167" xfId="0" applyFont="1" applyBorder="1" applyAlignment="1">
      <alignment horizontal="center" vertical="center"/>
    </xf>
    <xf numFmtId="38" fontId="1" fillId="0" borderId="133" xfId="33" applyFont="1" applyFill="1" applyBorder="1" applyAlignment="1">
      <alignment horizontal="center" vertical="center"/>
    </xf>
    <xf numFmtId="38" fontId="1" fillId="0" borderId="177" xfId="33" applyFont="1" applyFill="1" applyBorder="1" applyAlignment="1">
      <alignment horizontal="center" vertical="center"/>
    </xf>
    <xf numFmtId="38" fontId="32" fillId="0" borderId="91" xfId="33" applyFont="1" applyBorder="1" applyAlignment="1">
      <alignment horizontal="center" vertical="center"/>
    </xf>
    <xf numFmtId="38" fontId="32" fillId="0" borderId="125" xfId="33" applyFont="1" applyBorder="1" applyAlignment="1">
      <alignment horizontal="center" vertical="center"/>
    </xf>
    <xf numFmtId="38" fontId="32" fillId="0" borderId="106" xfId="33" applyFont="1" applyBorder="1" applyAlignment="1">
      <alignment horizontal="center" vertical="center"/>
    </xf>
    <xf numFmtId="38" fontId="32" fillId="0" borderId="114" xfId="33" applyFont="1" applyBorder="1" applyAlignment="1">
      <alignment horizontal="center" vertical="center"/>
    </xf>
    <xf numFmtId="0" fontId="32" fillId="0" borderId="128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38" fontId="32" fillId="0" borderId="102" xfId="33" applyFont="1" applyBorder="1" applyAlignment="1">
      <alignment horizontal="center" vertical="center"/>
    </xf>
    <xf numFmtId="38" fontId="32" fillId="0" borderId="84" xfId="33" applyFont="1" applyBorder="1" applyAlignment="1">
      <alignment horizontal="center" vertical="center"/>
    </xf>
    <xf numFmtId="38" fontId="32" fillId="0" borderId="119" xfId="33" applyFont="1" applyBorder="1" applyAlignment="1">
      <alignment horizontal="center" vertical="center"/>
    </xf>
    <xf numFmtId="0" fontId="32" fillId="0" borderId="137" xfId="0" applyFont="1" applyBorder="1" applyAlignment="1">
      <alignment horizontal="center" vertical="center" textRotation="255"/>
    </xf>
    <xf numFmtId="0" fontId="32" fillId="0" borderId="138" xfId="0" applyFont="1" applyBorder="1" applyAlignment="1">
      <alignment horizontal="center" vertical="center" textRotation="255"/>
    </xf>
    <xf numFmtId="0" fontId="32" fillId="0" borderId="0" xfId="0" applyFont="1" applyAlignment="1">
      <alignment horizontal="center" vertical="center" textRotation="255"/>
    </xf>
    <xf numFmtId="0" fontId="32" fillId="0" borderId="145" xfId="0" applyFont="1" applyBorder="1" applyAlignment="1">
      <alignment horizontal="center" vertical="center" textRotation="255"/>
    </xf>
    <xf numFmtId="0" fontId="32" fillId="0" borderId="102" xfId="0" applyFont="1" applyBorder="1" applyAlignment="1">
      <alignment horizontal="center" vertical="center" textRotation="255"/>
    </xf>
    <xf numFmtId="0" fontId="32" fillId="0" borderId="147" xfId="0" applyFont="1" applyBorder="1" applyAlignment="1">
      <alignment horizontal="center" vertical="center" textRotation="255"/>
    </xf>
    <xf numFmtId="37" fontId="32" fillId="0" borderId="10" xfId="44" applyFont="1" applyAlignment="1">
      <alignment horizontal="center" vertical="center"/>
    </xf>
    <xf numFmtId="38" fontId="32" fillId="0" borderId="167" xfId="33" applyFont="1" applyBorder="1" applyAlignment="1">
      <alignment horizontal="center" vertical="center"/>
    </xf>
    <xf numFmtId="38" fontId="32" fillId="0" borderId="128" xfId="33" applyFont="1" applyBorder="1" applyAlignment="1">
      <alignment horizontal="center" vertical="center"/>
    </xf>
    <xf numFmtId="37" fontId="25" fillId="24" borderId="137" xfId="44" applyFont="1" applyFill="1" applyBorder="1" applyAlignment="1">
      <alignment horizontal="distributed" vertical="center"/>
    </xf>
    <xf numFmtId="37" fontId="32" fillId="0" borderId="137" xfId="44" applyFont="1" applyBorder="1" applyAlignment="1">
      <alignment horizontal="distributed" vertical="center"/>
    </xf>
    <xf numFmtId="37" fontId="25" fillId="24" borderId="139" xfId="44" applyFont="1" applyFill="1" applyBorder="1" applyAlignment="1">
      <alignment horizontal="distributed" vertical="center"/>
    </xf>
    <xf numFmtId="0" fontId="32" fillId="0" borderId="139" xfId="0" applyFont="1" applyBorder="1" applyAlignment="1">
      <alignment horizontal="distributed" vertical="center"/>
    </xf>
    <xf numFmtId="37" fontId="32" fillId="24" borderId="91" xfId="44" applyFont="1" applyFill="1" applyBorder="1" applyAlignment="1">
      <alignment horizontal="center" vertical="center"/>
    </xf>
    <xf numFmtId="37" fontId="32" fillId="24" borderId="86" xfId="44" applyFont="1" applyFill="1" applyBorder="1" applyAlignment="1">
      <alignment horizontal="center" vertical="center"/>
    </xf>
    <xf numFmtId="37" fontId="32" fillId="24" borderId="143" xfId="44" applyFont="1" applyFill="1" applyBorder="1" applyAlignment="1">
      <alignment horizontal="center" vertical="center"/>
    </xf>
    <xf numFmtId="37" fontId="32" fillId="0" borderId="93" xfId="44" applyFont="1" applyBorder="1" applyAlignment="1">
      <alignment horizontal="center" vertical="center"/>
    </xf>
    <xf numFmtId="38" fontId="32" fillId="0" borderId="10" xfId="33" applyFont="1" applyBorder="1" applyAlignment="1">
      <alignment horizontal="center" vertical="center"/>
    </xf>
    <xf numFmtId="0" fontId="1" fillId="24" borderId="180" xfId="0" applyFont="1" applyFill="1" applyBorder="1" applyAlignment="1">
      <alignment horizontal="center" vertical="center"/>
    </xf>
    <xf numFmtId="0" fontId="1" fillId="24" borderId="137" xfId="0" applyFont="1" applyFill="1" applyBorder="1" applyAlignment="1">
      <alignment horizontal="center" vertical="center"/>
    </xf>
    <xf numFmtId="0" fontId="1" fillId="24" borderId="138" xfId="0" applyFont="1" applyFill="1" applyBorder="1" applyAlignment="1">
      <alignment horizontal="center" vertical="center"/>
    </xf>
    <xf numFmtId="0" fontId="32" fillId="24" borderId="85" xfId="0" applyFont="1" applyFill="1" applyBorder="1" applyAlignment="1">
      <alignment horizontal="center" vertical="center"/>
    </xf>
    <xf numFmtId="0" fontId="32" fillId="24" borderId="0" xfId="0" applyFont="1" applyFill="1" applyAlignment="1">
      <alignment horizontal="center" vertical="center"/>
    </xf>
    <xf numFmtId="0" fontId="32" fillId="24" borderId="145" xfId="0" applyFont="1" applyFill="1" applyBorder="1" applyAlignment="1">
      <alignment horizontal="center" vertical="center"/>
    </xf>
    <xf numFmtId="0" fontId="32" fillId="24" borderId="148" xfId="0" applyFont="1" applyFill="1" applyBorder="1" applyAlignment="1">
      <alignment horizontal="center" vertical="center"/>
    </xf>
    <xf numFmtId="0" fontId="32" fillId="24" borderId="102" xfId="0" applyFont="1" applyFill="1" applyBorder="1" applyAlignment="1">
      <alignment horizontal="center" vertical="center"/>
    </xf>
    <xf numFmtId="0" fontId="32" fillId="24" borderId="147" xfId="0" applyFont="1" applyFill="1" applyBorder="1" applyAlignment="1">
      <alignment horizontal="center" vertical="center"/>
    </xf>
    <xf numFmtId="0" fontId="32" fillId="0" borderId="110" xfId="0" applyFont="1" applyBorder="1" applyAlignment="1">
      <alignment horizontal="center" vertical="center"/>
    </xf>
    <xf numFmtId="38" fontId="32" fillId="0" borderId="19" xfId="33" applyFont="1" applyBorder="1" applyAlignment="1">
      <alignment horizontal="center" vertical="center"/>
    </xf>
    <xf numFmtId="38" fontId="32" fillId="0" borderId="179" xfId="33" applyFont="1" applyBorder="1" applyAlignment="1">
      <alignment horizontal="center" vertical="center"/>
    </xf>
    <xf numFmtId="0" fontId="32" fillId="0" borderId="84" xfId="0" applyFont="1" applyBorder="1" applyAlignment="1">
      <alignment horizontal="center" vertical="center"/>
    </xf>
    <xf numFmtId="37" fontId="0" fillId="24" borderId="115" xfId="44" applyFont="1" applyFill="1" applyBorder="1" applyAlignment="1">
      <alignment horizontal="center" vertical="center"/>
    </xf>
    <xf numFmtId="37" fontId="0" fillId="24" borderId="98" xfId="44" applyFont="1" applyFill="1" applyBorder="1" applyAlignment="1">
      <alignment horizontal="center" vertical="center"/>
    </xf>
    <xf numFmtId="37" fontId="0" fillId="24" borderId="125" xfId="44" applyFont="1" applyFill="1" applyBorder="1" applyAlignment="1">
      <alignment horizontal="center" vertical="center"/>
    </xf>
    <xf numFmtId="37" fontId="32" fillId="24" borderId="110" xfId="44" applyFont="1" applyFill="1" applyBorder="1" applyAlignment="1">
      <alignment horizontal="center" vertical="center"/>
    </xf>
    <xf numFmtId="37" fontId="0" fillId="24" borderId="93" xfId="44" applyFont="1" applyFill="1" applyBorder="1" applyAlignment="1">
      <alignment horizontal="center" vertical="center" wrapText="1"/>
    </xf>
    <xf numFmtId="37" fontId="32" fillId="24" borderId="94" xfId="44" applyFont="1" applyFill="1" applyBorder="1" applyAlignment="1">
      <alignment horizontal="center" vertical="center"/>
    </xf>
    <xf numFmtId="37" fontId="32" fillId="24" borderId="104" xfId="44" applyFont="1" applyFill="1" applyBorder="1" applyAlignment="1">
      <alignment horizontal="center" vertical="center"/>
    </xf>
    <xf numFmtId="38" fontId="1" fillId="0" borderId="76" xfId="33" applyFont="1" applyFill="1" applyBorder="1" applyAlignment="1">
      <alignment horizontal="center" vertical="center"/>
    </xf>
    <xf numFmtId="38" fontId="1" fillId="0" borderId="225" xfId="33" applyFont="1" applyFill="1" applyBorder="1" applyAlignment="1">
      <alignment horizontal="center" vertical="center"/>
    </xf>
    <xf numFmtId="38" fontId="1" fillId="0" borderId="19" xfId="33" applyFont="1" applyFill="1" applyBorder="1" applyAlignment="1">
      <alignment horizontal="center" vertical="center"/>
    </xf>
    <xf numFmtId="38" fontId="1" fillId="0" borderId="78" xfId="33" applyFont="1" applyFill="1" applyBorder="1" applyAlignment="1">
      <alignment horizontal="center" vertical="center"/>
    </xf>
    <xf numFmtId="38" fontId="32" fillId="0" borderId="223" xfId="33" applyFont="1" applyFill="1" applyBorder="1" applyAlignment="1">
      <alignment horizontal="center" vertical="center"/>
    </xf>
    <xf numFmtId="38" fontId="1" fillId="0" borderId="72" xfId="33" applyFont="1" applyFill="1" applyBorder="1" applyAlignment="1">
      <alignment horizontal="center" vertical="center"/>
    </xf>
    <xf numFmtId="38" fontId="1" fillId="0" borderId="69" xfId="33" applyFont="1" applyFill="1" applyBorder="1" applyAlignment="1">
      <alignment horizontal="center" vertical="center"/>
    </xf>
    <xf numFmtId="38" fontId="1" fillId="0" borderId="229" xfId="33" applyFont="1" applyFill="1" applyBorder="1" applyAlignment="1">
      <alignment horizontal="center" vertical="center"/>
    </xf>
    <xf numFmtId="37" fontId="18" fillId="0" borderId="39" xfId="44" applyFont="1" applyBorder="1" applyAlignment="1">
      <alignment horizontal="left" vertical="center"/>
    </xf>
    <xf numFmtId="37" fontId="32" fillId="0" borderId="154" xfId="44" applyFont="1" applyBorder="1" applyAlignment="1">
      <alignment horizontal="center" vertical="center"/>
    </xf>
    <xf numFmtId="37" fontId="32" fillId="0" borderId="91" xfId="44" applyFont="1" applyBorder="1" applyAlignment="1">
      <alignment horizontal="center" vertical="center"/>
    </xf>
    <xf numFmtId="37" fontId="32" fillId="0" borderId="110" xfId="44" applyFont="1" applyBorder="1" applyAlignment="1">
      <alignment horizontal="center" vertical="center"/>
    </xf>
    <xf numFmtId="38" fontId="32" fillId="0" borderId="20" xfId="33" applyFont="1" applyFill="1" applyBorder="1" applyAlignment="1">
      <alignment horizontal="center" vertical="center"/>
    </xf>
    <xf numFmtId="38" fontId="32" fillId="0" borderId="12" xfId="33" applyFont="1" applyFill="1" applyBorder="1" applyAlignment="1">
      <alignment horizontal="center" vertical="center"/>
    </xf>
    <xf numFmtId="37" fontId="32" fillId="0" borderId="92" xfId="44" applyFont="1" applyBorder="1" applyAlignment="1">
      <alignment horizontal="center" vertical="center" textRotation="255"/>
    </xf>
    <xf numFmtId="37" fontId="32" fillId="0" borderId="144" xfId="44" applyFont="1" applyBorder="1" applyAlignment="1">
      <alignment horizontal="center" vertical="center" textRotation="255"/>
    </xf>
    <xf numFmtId="37" fontId="32" fillId="0" borderId="103" xfId="44" applyFont="1" applyBorder="1" applyAlignment="1">
      <alignment horizontal="center" vertical="center" textRotation="255"/>
    </xf>
    <xf numFmtId="37" fontId="32" fillId="0" borderId="93" xfId="44" applyFont="1" applyBorder="1" applyAlignment="1">
      <alignment horizontal="center" vertical="center" textRotation="255"/>
    </xf>
    <xf numFmtId="37" fontId="32" fillId="0" borderId="94" xfId="44" applyFont="1" applyBorder="1" applyAlignment="1">
      <alignment horizontal="center" vertical="center" textRotation="255"/>
    </xf>
    <xf numFmtId="37" fontId="32" fillId="0" borderId="104" xfId="44" applyFont="1" applyBorder="1" applyAlignment="1">
      <alignment horizontal="center" vertical="center" textRotation="255"/>
    </xf>
    <xf numFmtId="37" fontId="25" fillId="0" borderId="136" xfId="44" applyFont="1" applyBorder="1" applyAlignment="1">
      <alignment horizontal="center" vertical="center"/>
    </xf>
    <xf numFmtId="37" fontId="25" fillId="0" borderId="139" xfId="44" applyFont="1" applyBorder="1" applyAlignment="1">
      <alignment horizontal="center" vertical="center"/>
    </xf>
    <xf numFmtId="37" fontId="25" fillId="0" borderId="140" xfId="44" applyFont="1" applyBorder="1" applyAlignment="1">
      <alignment horizontal="center" vertical="center"/>
    </xf>
    <xf numFmtId="0" fontId="32" fillId="0" borderId="104" xfId="0" applyFont="1" applyBorder="1" applyAlignment="1">
      <alignment horizontal="center" vertical="center"/>
    </xf>
    <xf numFmtId="37" fontId="32" fillId="0" borderId="162" xfId="44" applyFont="1" applyBorder="1" applyAlignment="1">
      <alignment horizontal="center" vertical="center" textRotation="255"/>
    </xf>
    <xf numFmtId="37" fontId="32" fillId="0" borderId="161" xfId="44" applyFont="1" applyBorder="1" applyAlignment="1">
      <alignment horizontal="center" vertical="center" textRotation="255"/>
    </xf>
    <xf numFmtId="37" fontId="32" fillId="0" borderId="165" xfId="44" applyFont="1" applyBorder="1" applyAlignment="1">
      <alignment horizontal="center" vertical="center" textRotation="255"/>
    </xf>
    <xf numFmtId="37" fontId="32" fillId="0" borderId="115" xfId="44" applyFont="1" applyBorder="1" applyAlignment="1">
      <alignment horizontal="center" vertical="center"/>
    </xf>
    <xf numFmtId="0" fontId="32" fillId="0" borderId="87" xfId="0" applyFont="1" applyBorder="1" applyAlignment="1">
      <alignment horizontal="center" vertical="center"/>
    </xf>
    <xf numFmtId="37" fontId="32" fillId="0" borderId="104" xfId="44" applyFont="1" applyBorder="1" applyAlignment="1">
      <alignment horizontal="center" vertical="center"/>
    </xf>
    <xf numFmtId="37" fontId="32" fillId="0" borderId="165" xfId="44" applyFont="1" applyBorder="1" applyAlignment="1">
      <alignment horizontal="center" vertical="center"/>
    </xf>
    <xf numFmtId="37" fontId="32" fillId="0" borderId="90" xfId="44" applyFont="1" applyBorder="1" applyAlignment="1">
      <alignment horizontal="center" vertical="center"/>
    </xf>
    <xf numFmtId="37" fontId="32" fillId="0" borderId="181" xfId="44" applyFont="1" applyBorder="1" applyAlignment="1">
      <alignment horizontal="center" vertical="center"/>
    </xf>
    <xf numFmtId="37" fontId="32" fillId="0" borderId="125" xfId="44" applyFont="1" applyBorder="1" applyAlignment="1">
      <alignment horizontal="center" vertical="center"/>
    </xf>
    <xf numFmtId="37" fontId="32" fillId="0" borderId="106" xfId="44" applyFont="1" applyBorder="1" applyAlignment="1">
      <alignment horizontal="center" vertical="center"/>
    </xf>
    <xf numFmtId="37" fontId="25" fillId="24" borderId="139" xfId="44" applyFont="1" applyFill="1" applyBorder="1" applyAlignment="1">
      <alignment horizontal="center" vertical="center"/>
    </xf>
    <xf numFmtId="37" fontId="32" fillId="0" borderId="87" xfId="44" applyFont="1" applyBorder="1" applyAlignment="1">
      <alignment horizontal="center" vertical="center" textRotation="255"/>
    </xf>
    <xf numFmtId="37" fontId="32" fillId="0" borderId="96" xfId="44" applyFont="1" applyBorder="1" applyAlignment="1">
      <alignment horizontal="center" vertical="center" textRotation="255"/>
    </xf>
    <xf numFmtId="37" fontId="32" fillId="0" borderId="106" xfId="44" applyFont="1" applyBorder="1" applyAlignment="1">
      <alignment horizontal="center" vertical="center" textRotation="255"/>
    </xf>
    <xf numFmtId="37" fontId="32" fillId="24" borderId="115" xfId="44" applyFont="1" applyFill="1" applyBorder="1" applyAlignment="1">
      <alignment horizontal="center" vertical="center" textRotation="255"/>
    </xf>
    <xf numFmtId="37" fontId="32" fillId="24" borderId="98" xfId="44" applyFont="1" applyFill="1" applyBorder="1" applyAlignment="1">
      <alignment horizontal="center" vertical="center" textRotation="255"/>
    </xf>
    <xf numFmtId="37" fontId="32" fillId="24" borderId="125" xfId="44" applyFont="1" applyFill="1" applyBorder="1" applyAlignment="1">
      <alignment horizontal="center" vertical="center" textRotation="255"/>
    </xf>
    <xf numFmtId="37" fontId="25" fillId="24" borderId="136" xfId="44" applyFont="1" applyFill="1" applyBorder="1" applyAlignment="1">
      <alignment horizontal="center" vertical="center"/>
    </xf>
    <xf numFmtId="37" fontId="25" fillId="24" borderId="140" xfId="44" applyFont="1" applyFill="1" applyBorder="1" applyAlignment="1">
      <alignment horizontal="center" vertical="center"/>
    </xf>
    <xf numFmtId="37" fontId="32" fillId="24" borderId="92" xfId="44" applyFont="1" applyFill="1" applyBorder="1" applyAlignment="1">
      <alignment horizontal="center" vertical="center" textRotation="255"/>
    </xf>
    <xf numFmtId="37" fontId="32" fillId="24" borderId="144" xfId="44" applyFont="1" applyFill="1" applyBorder="1" applyAlignment="1">
      <alignment horizontal="center" vertical="center" textRotation="255"/>
    </xf>
    <xf numFmtId="37" fontId="32" fillId="24" borderId="103" xfId="44" applyFont="1" applyFill="1" applyBorder="1" applyAlignment="1">
      <alignment horizontal="center" vertical="center" textRotation="255"/>
    </xf>
    <xf numFmtId="37" fontId="0" fillId="24" borderId="113" xfId="45" applyFont="1" applyFill="1" applyBorder="1" applyAlignment="1">
      <alignment horizontal="center" vertical="center" textRotation="255" wrapText="1"/>
    </xf>
    <xf numFmtId="37" fontId="0" fillId="24" borderId="87" xfId="45" applyFont="1" applyFill="1" applyBorder="1" applyAlignment="1">
      <alignment horizontal="center" vertical="center" textRotation="255" wrapText="1"/>
    </xf>
    <xf numFmtId="37" fontId="0" fillId="24" borderId="0" xfId="45" applyFont="1" applyFill="1" applyAlignment="1">
      <alignment horizontal="center" vertical="center" textRotation="255" wrapText="1"/>
    </xf>
    <xf numFmtId="37" fontId="0" fillId="24" borderId="96" xfId="45" applyFont="1" applyFill="1" applyBorder="1" applyAlignment="1">
      <alignment horizontal="center" vertical="center" textRotation="255" wrapText="1"/>
    </xf>
    <xf numFmtId="37" fontId="0" fillId="24" borderId="102" xfId="45" applyFont="1" applyFill="1" applyBorder="1" applyAlignment="1">
      <alignment horizontal="center" vertical="center" textRotation="255" wrapText="1"/>
    </xf>
    <xf numFmtId="37" fontId="0" fillId="24" borderId="106" xfId="45" applyFont="1" applyFill="1" applyBorder="1" applyAlignment="1">
      <alignment horizontal="center" vertical="center" textRotation="255" wrapText="1"/>
    </xf>
    <xf numFmtId="37" fontId="0" fillId="0" borderId="17" xfId="45" applyFont="1" applyBorder="1" applyAlignment="1">
      <alignment horizontal="center" vertical="center"/>
    </xf>
    <xf numFmtId="37" fontId="0" fillId="0" borderId="19" xfId="45" applyFont="1" applyBorder="1" applyAlignment="1">
      <alignment horizontal="center" vertical="center"/>
    </xf>
    <xf numFmtId="37" fontId="0" fillId="0" borderId="16" xfId="45" applyFont="1" applyBorder="1" applyAlignment="1">
      <alignment horizontal="center" vertical="center"/>
    </xf>
    <xf numFmtId="37" fontId="0" fillId="0" borderId="21" xfId="45" applyFont="1" applyBorder="1" applyAlignment="1">
      <alignment horizontal="center" vertical="center" textRotation="255"/>
    </xf>
    <xf numFmtId="37" fontId="0" fillId="0" borderId="24" xfId="45" applyFont="1" applyBorder="1" applyAlignment="1">
      <alignment horizontal="center" vertical="center" textRotation="255"/>
    </xf>
    <xf numFmtId="37" fontId="0" fillId="0" borderId="25" xfId="45" applyFont="1" applyBorder="1" applyAlignment="1">
      <alignment horizontal="center" vertical="center" textRotation="255"/>
    </xf>
    <xf numFmtId="37" fontId="0" fillId="0" borderId="14" xfId="45" applyFont="1" applyBorder="1" applyAlignment="1">
      <alignment horizontal="center" vertical="center" textRotation="255"/>
    </xf>
    <xf numFmtId="37" fontId="0" fillId="0" borderId="23" xfId="45" applyFont="1" applyBorder="1" applyAlignment="1">
      <alignment horizontal="center" vertical="center" textRotation="255"/>
    </xf>
    <xf numFmtId="37" fontId="0" fillId="0" borderId="26" xfId="45" applyFont="1" applyBorder="1" applyAlignment="1">
      <alignment horizontal="center" vertical="center" textRotation="255"/>
    </xf>
    <xf numFmtId="37" fontId="0" fillId="24" borderId="101" xfId="45" applyFont="1" applyFill="1" applyBorder="1" applyAlignment="1">
      <alignment horizontal="center" vertical="center" textRotation="255"/>
    </xf>
    <xf numFmtId="37" fontId="0" fillId="24" borderId="190" xfId="45" applyFont="1" applyFill="1" applyBorder="1" applyAlignment="1">
      <alignment horizontal="center" vertical="center" textRotation="255"/>
    </xf>
    <xf numFmtId="37" fontId="0" fillId="24" borderId="182" xfId="45" applyFont="1" applyFill="1" applyBorder="1" applyAlignment="1">
      <alignment horizontal="center" vertical="center"/>
    </xf>
    <xf numFmtId="37" fontId="0" fillId="24" borderId="183" xfId="45" applyFont="1" applyFill="1" applyBorder="1" applyAlignment="1">
      <alignment horizontal="center" vertical="center"/>
    </xf>
    <xf numFmtId="37" fontId="0" fillId="0" borderId="184" xfId="45" applyFont="1" applyBorder="1" applyAlignment="1">
      <alignment horizontal="center" vertical="center" wrapText="1"/>
    </xf>
    <xf numFmtId="37" fontId="0" fillId="0" borderId="185" xfId="45" applyFont="1" applyBorder="1" applyAlignment="1">
      <alignment horizontal="center" vertical="center"/>
    </xf>
    <xf numFmtId="37" fontId="0" fillId="0" borderId="26" xfId="45" applyFont="1" applyBorder="1" applyAlignment="1">
      <alignment horizontal="center" vertical="center"/>
    </xf>
    <xf numFmtId="37" fontId="0" fillId="24" borderId="186" xfId="45" applyFont="1" applyFill="1" applyBorder="1" applyAlignment="1">
      <alignment horizontal="center" vertical="center"/>
    </xf>
    <xf numFmtId="37" fontId="0" fillId="24" borderId="39" xfId="45" applyFont="1" applyFill="1" applyBorder="1" applyAlignment="1">
      <alignment horizontal="center" vertical="center"/>
    </xf>
    <xf numFmtId="37" fontId="0" fillId="24" borderId="187" xfId="45" applyFont="1" applyFill="1" applyBorder="1" applyAlignment="1">
      <alignment horizontal="center" vertical="center"/>
    </xf>
    <xf numFmtId="37" fontId="0" fillId="24" borderId="93" xfId="45" applyFont="1" applyFill="1" applyBorder="1" applyAlignment="1">
      <alignment horizontal="center" vertical="center" textRotation="255" wrapText="1"/>
    </xf>
    <xf numFmtId="37" fontId="0" fillId="24" borderId="94" xfId="45" applyFont="1" applyFill="1" applyBorder="1" applyAlignment="1">
      <alignment horizontal="center" vertical="center" textRotation="255" wrapText="1"/>
    </xf>
    <xf numFmtId="37" fontId="0" fillId="24" borderId="93" xfId="45" applyFont="1" applyFill="1" applyBorder="1" applyAlignment="1">
      <alignment horizontal="center" vertical="center" textRotation="255"/>
    </xf>
    <xf numFmtId="37" fontId="0" fillId="24" borderId="94" xfId="45" applyFont="1" applyFill="1" applyBorder="1" applyAlignment="1">
      <alignment horizontal="center" vertical="center" textRotation="255"/>
    </xf>
    <xf numFmtId="37" fontId="0" fillId="24" borderId="92" xfId="45" applyFont="1" applyFill="1" applyBorder="1" applyAlignment="1">
      <alignment horizontal="center" vertical="center" textRotation="255"/>
    </xf>
    <xf numFmtId="37" fontId="0" fillId="24" borderId="144" xfId="45" applyFont="1" applyFill="1" applyBorder="1" applyAlignment="1">
      <alignment horizontal="center" vertical="center" textRotation="255"/>
    </xf>
    <xf numFmtId="37" fontId="0" fillId="24" borderId="142" xfId="45" applyFont="1" applyFill="1" applyBorder="1" applyAlignment="1">
      <alignment horizontal="center" vertical="center" textRotation="255"/>
    </xf>
    <xf numFmtId="37" fontId="0" fillId="24" borderId="188" xfId="45" applyFont="1" applyFill="1" applyBorder="1" applyAlignment="1">
      <alignment horizontal="center" vertical="center" textRotation="255"/>
    </xf>
    <xf numFmtId="37" fontId="0" fillId="24" borderId="85" xfId="45" applyFont="1" applyFill="1" applyBorder="1" applyAlignment="1">
      <alignment horizontal="center" vertical="center" textRotation="255"/>
    </xf>
    <xf numFmtId="37" fontId="0" fillId="24" borderId="38" xfId="45" applyFont="1" applyFill="1" applyBorder="1" applyAlignment="1">
      <alignment horizontal="center" vertical="center" textRotation="255"/>
    </xf>
    <xf numFmtId="37" fontId="0" fillId="24" borderId="148" xfId="45" applyFont="1" applyFill="1" applyBorder="1" applyAlignment="1">
      <alignment horizontal="center" vertical="center" textRotation="255"/>
    </xf>
    <xf numFmtId="37" fontId="0" fillId="24" borderId="189" xfId="45" applyFont="1" applyFill="1" applyBorder="1" applyAlignment="1">
      <alignment horizontal="center" vertical="center" textRotation="255"/>
    </xf>
    <xf numFmtId="37" fontId="0" fillId="24" borderId="160" xfId="45" applyFont="1" applyFill="1" applyBorder="1" applyAlignment="1">
      <alignment horizontal="center" vertical="center" textRotation="255"/>
    </xf>
    <xf numFmtId="37" fontId="0" fillId="24" borderId="120" xfId="45" applyFont="1" applyFill="1" applyBorder="1" applyAlignment="1">
      <alignment horizontal="center" vertical="center" textRotation="255"/>
    </xf>
    <xf numFmtId="37" fontId="0" fillId="24" borderId="14" xfId="45" applyFont="1" applyFill="1" applyBorder="1" applyAlignment="1">
      <alignment horizontal="center" vertical="center"/>
    </xf>
    <xf numFmtId="37" fontId="0" fillId="24" borderId="15" xfId="45" applyFont="1" applyFill="1" applyBorder="1" applyAlignment="1">
      <alignment horizontal="center" vertical="center"/>
    </xf>
    <xf numFmtId="37" fontId="0" fillId="24" borderId="22" xfId="45" applyFont="1" applyFill="1" applyBorder="1" applyAlignment="1">
      <alignment horizontal="center" vertical="center"/>
    </xf>
    <xf numFmtId="37" fontId="0" fillId="0" borderId="21" xfId="45" applyFont="1" applyBorder="1" applyAlignment="1">
      <alignment horizontal="center" vertical="center" textRotation="255" wrapText="1"/>
    </xf>
    <xf numFmtId="37" fontId="0" fillId="24" borderId="22" xfId="45" applyFont="1" applyFill="1" applyBorder="1" applyAlignment="1">
      <alignment horizontal="center" vertical="center" wrapText="1"/>
    </xf>
    <xf numFmtId="37" fontId="0" fillId="24" borderId="38" xfId="45" applyFont="1" applyFill="1" applyBorder="1" applyAlignment="1">
      <alignment horizontal="center" vertical="center"/>
    </xf>
    <xf numFmtId="37" fontId="0" fillId="24" borderId="31" xfId="45" applyFont="1" applyFill="1" applyBorder="1" applyAlignment="1">
      <alignment horizontal="center" vertical="center"/>
    </xf>
    <xf numFmtId="37" fontId="0" fillId="24" borderId="191" xfId="45" applyFont="1" applyFill="1" applyBorder="1" applyAlignment="1">
      <alignment horizontal="center" vertical="center" textRotation="255"/>
    </xf>
    <xf numFmtId="37" fontId="0" fillId="24" borderId="171" xfId="45" applyFont="1" applyFill="1" applyBorder="1" applyAlignment="1">
      <alignment horizontal="center" vertical="center" textRotation="255"/>
    </xf>
    <xf numFmtId="37" fontId="0" fillId="24" borderId="131" xfId="45" applyFont="1" applyFill="1" applyBorder="1" applyAlignment="1">
      <alignment horizontal="center" vertical="center" textRotation="255"/>
    </xf>
    <xf numFmtId="37" fontId="0" fillId="24" borderId="87" xfId="45" applyFont="1" applyFill="1" applyBorder="1" applyAlignment="1">
      <alignment horizontal="center" vertical="center" textRotation="255"/>
    </xf>
    <xf numFmtId="37" fontId="0" fillId="24" borderId="96" xfId="45" applyFont="1" applyFill="1" applyBorder="1" applyAlignment="1">
      <alignment horizontal="center" vertical="center" textRotation="255"/>
    </xf>
    <xf numFmtId="37" fontId="0" fillId="24" borderId="88" xfId="45" applyFont="1" applyFill="1" applyBorder="1" applyAlignment="1">
      <alignment horizontal="center" vertical="center" textRotation="255"/>
    </xf>
    <xf numFmtId="37" fontId="0" fillId="24" borderId="120" xfId="45" applyFont="1" applyFill="1" applyBorder="1" applyAlignment="1">
      <alignment horizontal="center" vertical="center" textRotation="255" wrapText="1"/>
    </xf>
    <xf numFmtId="37" fontId="0" fillId="24" borderId="100" xfId="45" applyFont="1" applyFill="1" applyBorder="1" applyAlignment="1">
      <alignment horizontal="center" vertical="center" textRotation="255"/>
    </xf>
    <xf numFmtId="37" fontId="0" fillId="24" borderId="95" xfId="45" applyFont="1" applyFill="1" applyBorder="1" applyAlignment="1">
      <alignment horizontal="center" vertical="center" textRotation="255"/>
    </xf>
    <xf numFmtId="37" fontId="0" fillId="24" borderId="107" xfId="45" applyFont="1" applyFill="1" applyBorder="1" applyAlignment="1">
      <alignment horizontal="center" vertical="center" textRotation="255"/>
    </xf>
    <xf numFmtId="37" fontId="0" fillId="24" borderId="115" xfId="45" applyFont="1" applyFill="1" applyBorder="1" applyAlignment="1">
      <alignment horizontal="center" vertical="center" textRotation="255" wrapText="1"/>
    </xf>
    <xf numFmtId="37" fontId="0" fillId="24" borderId="98" xfId="45" applyFont="1" applyFill="1" applyBorder="1" applyAlignment="1">
      <alignment horizontal="center" vertical="center" textRotation="255"/>
    </xf>
    <xf numFmtId="0" fontId="0" fillId="24" borderId="176" xfId="0" applyFill="1" applyBorder="1" applyAlignment="1">
      <alignment horizontal="center" vertical="center"/>
    </xf>
    <xf numFmtId="0" fontId="0" fillId="24" borderId="39" xfId="0" applyFill="1" applyBorder="1" applyAlignment="1">
      <alignment horizontal="center" vertical="center"/>
    </xf>
    <xf numFmtId="0" fontId="0" fillId="24" borderId="187" xfId="0" applyFill="1" applyBorder="1" applyAlignment="1">
      <alignment horizontal="center" vertical="center"/>
    </xf>
    <xf numFmtId="0" fontId="0" fillId="24" borderId="41" xfId="0" applyFill="1" applyBorder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0" fillId="24" borderId="145" xfId="0" applyFill="1" applyBorder="1" applyAlignment="1">
      <alignment horizontal="center" vertical="center"/>
    </xf>
    <xf numFmtId="0" fontId="0" fillId="24" borderId="192" xfId="0" applyFill="1" applyBorder="1" applyAlignment="1">
      <alignment horizontal="center" vertical="center"/>
    </xf>
    <xf numFmtId="0" fontId="0" fillId="24" borderId="102" xfId="0" applyFill="1" applyBorder="1" applyAlignment="1">
      <alignment horizontal="center" vertical="center"/>
    </xf>
    <xf numFmtId="0" fontId="0" fillId="24" borderId="147" xfId="0" applyFill="1" applyBorder="1" applyAlignment="1">
      <alignment horizontal="center" vertical="center"/>
    </xf>
    <xf numFmtId="37" fontId="0" fillId="24" borderId="152" xfId="45" applyFont="1" applyFill="1" applyBorder="1" applyAlignment="1">
      <alignment horizontal="center" vertical="center"/>
    </xf>
    <xf numFmtId="37" fontId="0" fillId="24" borderId="86" xfId="45" applyFont="1" applyFill="1" applyBorder="1" applyAlignment="1">
      <alignment horizontal="center" vertical="center"/>
    </xf>
    <xf numFmtId="37" fontId="0" fillId="24" borderId="193" xfId="45" applyFont="1" applyFill="1" applyBorder="1" applyAlignment="1">
      <alignment horizontal="center" vertical="center"/>
    </xf>
    <xf numFmtId="0" fontId="0" fillId="0" borderId="98" xfId="0" applyBorder="1" applyAlignment="1">
      <alignment horizontal="center" vertical="center" textRotation="255" wrapText="1"/>
    </xf>
    <xf numFmtId="0" fontId="0" fillId="0" borderId="125" xfId="0" applyBorder="1" applyAlignment="1">
      <alignment horizontal="center" vertical="center" textRotation="255" wrapText="1"/>
    </xf>
    <xf numFmtId="0" fontId="0" fillId="0" borderId="21" xfId="0" applyBorder="1" applyAlignment="1">
      <alignment horizontal="center" vertical="top" textRotation="255" wrapText="1"/>
    </xf>
    <xf numFmtId="0" fontId="0" fillId="0" borderId="24" xfId="0" applyBorder="1" applyAlignment="1">
      <alignment horizontal="center" vertical="top" textRotation="255" wrapText="1"/>
    </xf>
    <xf numFmtId="0" fontId="0" fillId="0" borderId="25" xfId="0" applyBorder="1" applyAlignment="1">
      <alignment horizontal="center" vertical="top" textRotation="255" wrapText="1"/>
    </xf>
    <xf numFmtId="0" fontId="39" fillId="0" borderId="17" xfId="0" applyFont="1" applyBorder="1" applyAlignment="1">
      <alignment horizontal="center" vertical="center"/>
    </xf>
    <xf numFmtId="0" fontId="39" fillId="0" borderId="19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27" fillId="0" borderId="176" xfId="0" applyFont="1" applyBorder="1" applyAlignment="1">
      <alignment horizontal="center" vertical="center" textRotation="255"/>
    </xf>
    <xf numFmtId="0" fontId="27" fillId="0" borderId="39" xfId="0" applyFont="1" applyBorder="1" applyAlignment="1">
      <alignment horizontal="center" vertical="center" textRotation="255"/>
    </xf>
    <xf numFmtId="0" fontId="0" fillId="0" borderId="82" xfId="0" applyBorder="1" applyAlignment="1">
      <alignment horizontal="center" vertical="center" textRotation="255" wrapText="1" shrinkToFit="1"/>
    </xf>
    <xf numFmtId="0" fontId="0" fillId="0" borderId="197" xfId="0" applyBorder="1" applyAlignment="1">
      <alignment horizontal="center" vertical="center" textRotation="255" shrinkToFit="1"/>
    </xf>
    <xf numFmtId="0" fontId="0" fillId="0" borderId="126" xfId="0" applyBorder="1" applyAlignment="1">
      <alignment horizontal="center" vertical="center" textRotation="255" shrinkToFit="1"/>
    </xf>
    <xf numFmtId="0" fontId="0" fillId="0" borderId="93" xfId="0" applyBorder="1" applyAlignment="1">
      <alignment horizontal="center" vertical="center" textRotation="255" shrinkToFit="1"/>
    </xf>
    <xf numFmtId="0" fontId="0" fillId="0" borderId="94" xfId="0" applyBorder="1" applyAlignment="1">
      <alignment shrinkToFit="1"/>
    </xf>
    <xf numFmtId="0" fontId="0" fillId="0" borderId="120" xfId="0" applyBorder="1" applyAlignment="1">
      <alignment shrinkToFit="1"/>
    </xf>
    <xf numFmtId="0" fontId="0" fillId="0" borderId="195" xfId="0" applyBorder="1" applyAlignment="1">
      <alignment horizontal="right" vertical="center"/>
    </xf>
    <xf numFmtId="0" fontId="0" fillId="0" borderId="182" xfId="0" applyBorder="1" applyAlignment="1">
      <alignment horizontal="right" vertical="center"/>
    </xf>
    <xf numFmtId="0" fontId="0" fillId="0" borderId="93" xfId="0" applyBorder="1" applyAlignment="1">
      <alignment horizontal="center" vertical="center" textRotation="255" wrapText="1" shrinkToFit="1"/>
    </xf>
    <xf numFmtId="0" fontId="0" fillId="0" borderId="112" xfId="0" applyBorder="1" applyAlignment="1">
      <alignment horizontal="center" vertical="center" textRotation="255" shrinkToFit="1"/>
    </xf>
    <xf numFmtId="0" fontId="0" fillId="0" borderId="41" xfId="0" applyBorder="1" applyAlignment="1">
      <alignment shrinkToFit="1"/>
    </xf>
    <xf numFmtId="0" fontId="0" fillId="0" borderId="40" xfId="0" applyBorder="1" applyAlignment="1">
      <alignment shrinkToFit="1"/>
    </xf>
    <xf numFmtId="0" fontId="0" fillId="0" borderId="97" xfId="0" applyBorder="1" applyAlignment="1">
      <alignment horizontal="center" vertical="center" textRotation="255" shrinkToFit="1"/>
    </xf>
    <xf numFmtId="0" fontId="0" fillId="0" borderId="171" xfId="0" applyBorder="1" applyAlignment="1">
      <alignment shrinkToFit="1"/>
    </xf>
    <xf numFmtId="0" fontId="0" fillId="0" borderId="131" xfId="0" applyBorder="1" applyAlignment="1">
      <alignment shrinkToFit="1"/>
    </xf>
    <xf numFmtId="0" fontId="0" fillId="0" borderId="100" xfId="0" applyBorder="1" applyAlignment="1">
      <alignment horizontal="center" vertical="center" textRotation="255" wrapText="1" shrinkToFit="1"/>
    </xf>
    <xf numFmtId="0" fontId="0" fillId="0" borderId="95" xfId="0" applyBorder="1" applyAlignment="1">
      <alignment shrinkToFit="1"/>
    </xf>
    <xf numFmtId="0" fontId="0" fillId="0" borderId="107" xfId="0" applyBorder="1" applyAlignment="1">
      <alignment shrinkToFit="1"/>
    </xf>
    <xf numFmtId="0" fontId="0" fillId="0" borderId="28" xfId="0" applyBorder="1" applyAlignment="1">
      <alignment horizontal="center" vertical="center" textRotation="255" wrapText="1" shrinkToFit="1"/>
    </xf>
    <xf numFmtId="0" fontId="0" fillId="0" borderId="42" xfId="0" applyBorder="1" applyAlignment="1">
      <alignment shrinkToFit="1"/>
    </xf>
    <xf numFmtId="0" fontId="0" fillId="0" borderId="32" xfId="0" applyBorder="1" applyAlignment="1">
      <alignment shrinkToFit="1"/>
    </xf>
    <xf numFmtId="0" fontId="0" fillId="0" borderId="101" xfId="0" applyBorder="1" applyAlignment="1">
      <alignment horizontal="center" vertical="center" textRotation="255" shrinkToFit="1"/>
    </xf>
    <xf numFmtId="0" fontId="0" fillId="0" borderId="190" xfId="0" applyBorder="1" applyAlignment="1">
      <alignment shrinkToFit="1"/>
    </xf>
    <xf numFmtId="0" fontId="0" fillId="0" borderId="199" xfId="0" applyBorder="1" applyAlignment="1">
      <alignment shrinkToFit="1"/>
    </xf>
    <xf numFmtId="0" fontId="1" fillId="0" borderId="40" xfId="0" applyFont="1" applyBorder="1" applyAlignment="1">
      <alignment horizontal="left" vertical="center"/>
    </xf>
    <xf numFmtId="0" fontId="1" fillId="0" borderId="49" xfId="0" applyFont="1" applyBorder="1" applyAlignment="1">
      <alignment horizontal="left" vertical="center"/>
    </xf>
    <xf numFmtId="0" fontId="27" fillId="0" borderId="176" xfId="0" applyFont="1" applyBorder="1" applyAlignment="1">
      <alignment horizontal="center" vertical="center"/>
    </xf>
    <xf numFmtId="37" fontId="29" fillId="0" borderId="28" xfId="44" applyFont="1" applyBorder="1" applyAlignment="1">
      <alignment horizontal="center" vertical="center" textRotation="255"/>
    </xf>
    <xf numFmtId="37" fontId="29" fillId="0" borderId="42" xfId="44" applyFont="1" applyBorder="1" applyAlignment="1">
      <alignment horizontal="center" vertical="center" textRotation="255"/>
    </xf>
    <xf numFmtId="37" fontId="29" fillId="0" borderId="70" xfId="44" applyFont="1" applyBorder="1" applyAlignment="1">
      <alignment horizontal="center" vertical="center" textRotation="255"/>
    </xf>
    <xf numFmtId="180" fontId="29" fillId="0" borderId="27" xfId="44" applyNumberFormat="1" applyFont="1" applyBorder="1" applyAlignment="1">
      <alignment horizontal="center" vertical="center" textRotation="255"/>
    </xf>
    <xf numFmtId="180" fontId="29" fillId="0" borderId="47" xfId="44" applyNumberFormat="1" applyFont="1" applyBorder="1" applyAlignment="1">
      <alignment horizontal="center" vertical="center" textRotation="255"/>
    </xf>
    <xf numFmtId="180" fontId="29" fillId="0" borderId="68" xfId="44" applyNumberFormat="1" applyFont="1" applyBorder="1" applyAlignment="1">
      <alignment horizontal="center" vertical="center" textRotation="255"/>
    </xf>
    <xf numFmtId="37" fontId="22" fillId="0" borderId="176" xfId="44" applyFont="1" applyBorder="1" applyAlignment="1">
      <alignment horizontal="center" vertical="center" wrapText="1"/>
    </xf>
    <xf numFmtId="37" fontId="22" fillId="0" borderId="11" xfId="44" applyFont="1" applyBorder="1" applyAlignment="1">
      <alignment horizontal="center" vertical="center" wrapText="1"/>
    </xf>
    <xf numFmtId="37" fontId="22" fillId="0" borderId="40" xfId="44" applyFont="1" applyBorder="1" applyAlignment="1">
      <alignment horizontal="center" vertical="center" wrapText="1"/>
    </xf>
    <xf numFmtId="37" fontId="22" fillId="0" borderId="33" xfId="44" applyFont="1" applyBorder="1" applyAlignment="1">
      <alignment horizontal="center" vertical="center" wrapText="1"/>
    </xf>
    <xf numFmtId="37" fontId="29" fillId="0" borderId="28" xfId="44" applyFont="1" applyBorder="1" applyAlignment="1">
      <alignment horizontal="center" vertical="center" textRotation="255" shrinkToFit="1"/>
    </xf>
    <xf numFmtId="37" fontId="29" fillId="0" borderId="42" xfId="44" applyFont="1" applyBorder="1" applyAlignment="1">
      <alignment horizontal="center" vertical="center" textRotation="255" shrinkToFit="1"/>
    </xf>
    <xf numFmtId="37" fontId="29" fillId="0" borderId="70" xfId="44" applyFont="1" applyBorder="1" applyAlignment="1">
      <alignment horizontal="center" vertical="center" textRotation="255" shrinkToFit="1"/>
    </xf>
    <xf numFmtId="37" fontId="22" fillId="0" borderId="46" xfId="44" applyFont="1" applyBorder="1" applyAlignment="1">
      <alignment horizontal="center" vertical="center"/>
    </xf>
    <xf numFmtId="37" fontId="29" fillId="0" borderId="14" xfId="44" applyFont="1" applyBorder="1" applyAlignment="1">
      <alignment horizontal="center" vertical="center" textRotation="255"/>
    </xf>
    <xf numFmtId="37" fontId="29" fillId="0" borderId="23" xfId="44" applyFont="1" applyBorder="1" applyAlignment="1">
      <alignment horizontal="center" vertical="center" textRotation="255"/>
    </xf>
    <xf numFmtId="37" fontId="29" fillId="0" borderId="72" xfId="44" applyFont="1" applyBorder="1" applyAlignment="1">
      <alignment horizontal="center" vertical="center" textRotation="255"/>
    </xf>
    <xf numFmtId="180" fontId="22" fillId="0" borderId="13" xfId="44" applyNumberFormat="1" applyFont="1" applyBorder="1" applyAlignment="1">
      <alignment horizontal="center" vertical="center"/>
    </xf>
    <xf numFmtId="180" fontId="22" fillId="0" borderId="46" xfId="44" applyNumberFormat="1" applyFont="1" applyBorder="1" applyAlignment="1">
      <alignment horizontal="center" vertical="center"/>
    </xf>
    <xf numFmtId="180" fontId="22" fillId="0" borderId="12" xfId="44" applyNumberFormat="1" applyFont="1" applyBorder="1" applyAlignment="1">
      <alignment horizontal="center" vertical="center"/>
    </xf>
    <xf numFmtId="180" fontId="29" fillId="0" borderId="28" xfId="44" applyNumberFormat="1" applyFont="1" applyBorder="1" applyAlignment="1">
      <alignment horizontal="center" vertical="center" textRotation="255"/>
    </xf>
    <xf numFmtId="180" fontId="29" fillId="0" borderId="42" xfId="44" applyNumberFormat="1" applyFont="1" applyBorder="1" applyAlignment="1">
      <alignment horizontal="center" vertical="center" textRotation="255"/>
    </xf>
    <xf numFmtId="180" fontId="29" fillId="0" borderId="70" xfId="44" applyNumberFormat="1" applyFont="1" applyBorder="1" applyAlignment="1">
      <alignment horizontal="center" vertical="center" textRotation="255"/>
    </xf>
    <xf numFmtId="180" fontId="29" fillId="0" borderId="21" xfId="44" applyNumberFormat="1" applyFont="1" applyBorder="1" applyAlignment="1">
      <alignment horizontal="center" vertical="center" textRotation="255"/>
    </xf>
    <xf numFmtId="180" fontId="29" fillId="0" borderId="24" xfId="44" applyNumberFormat="1" applyFont="1" applyBorder="1" applyAlignment="1">
      <alignment horizontal="center" vertical="center" textRotation="255"/>
    </xf>
    <xf numFmtId="180" fontId="29" fillId="0" borderId="60" xfId="44" applyNumberFormat="1" applyFont="1" applyBorder="1" applyAlignment="1">
      <alignment horizontal="center" vertical="center" textRotation="255"/>
    </xf>
    <xf numFmtId="37" fontId="29" fillId="0" borderId="22" xfId="44" applyFont="1" applyBorder="1" applyAlignment="1">
      <alignment horizontal="center" vertical="center" textRotation="255" wrapText="1"/>
    </xf>
    <xf numFmtId="37" fontId="29" fillId="0" borderId="38" xfId="44" quotePrefix="1" applyFont="1" applyBorder="1" applyAlignment="1">
      <alignment horizontal="center" vertical="center" textRotation="255" wrapText="1"/>
    </xf>
    <xf numFmtId="37" fontId="29" fillId="0" borderId="69" xfId="44" quotePrefix="1" applyFont="1" applyBorder="1" applyAlignment="1">
      <alignment horizontal="center" vertical="center" textRotation="255" wrapText="1"/>
    </xf>
    <xf numFmtId="37" fontId="22" fillId="0" borderId="13" xfId="44" applyFont="1" applyBorder="1" applyAlignment="1">
      <alignment horizontal="center" vertical="center"/>
    </xf>
    <xf numFmtId="37" fontId="22" fillId="0" borderId="12" xfId="44" applyFont="1" applyBorder="1" applyAlignment="1">
      <alignment horizontal="center" vertical="center"/>
    </xf>
    <xf numFmtId="37" fontId="29" fillId="0" borderId="34" xfId="44" quotePrefix="1" applyFont="1" applyBorder="1" applyAlignment="1">
      <alignment horizontal="center" vertical="center" textRotation="255"/>
    </xf>
    <xf numFmtId="37" fontId="29" fillId="0" borderId="34" xfId="44" applyFont="1" applyBorder="1" applyAlignment="1">
      <alignment horizontal="center" vertical="center" textRotation="255"/>
    </xf>
    <xf numFmtId="37" fontId="29" fillId="0" borderId="77" xfId="44" applyFont="1" applyBorder="1" applyAlignment="1">
      <alignment horizontal="center" vertical="center" textRotation="255"/>
    </xf>
    <xf numFmtId="180" fontId="29" fillId="0" borderId="17" xfId="44" applyNumberFormat="1" applyFont="1" applyBorder="1" applyAlignment="1">
      <alignment horizontal="center" vertical="center" textRotation="255"/>
    </xf>
    <xf numFmtId="180" fontId="29" fillId="0" borderId="66" xfId="44" applyNumberFormat="1" applyFont="1" applyBorder="1" applyAlignment="1">
      <alignment horizontal="center" vertical="center" textRotation="255"/>
    </xf>
    <xf numFmtId="37" fontId="29" fillId="0" borderId="19" xfId="44" quotePrefix="1" applyFont="1" applyBorder="1" applyAlignment="1">
      <alignment horizontal="center" vertical="center" textRotation="255"/>
    </xf>
    <xf numFmtId="37" fontId="29" fillId="0" borderId="19" xfId="44" applyFont="1" applyBorder="1" applyAlignment="1">
      <alignment horizontal="center" vertical="center" textRotation="255"/>
    </xf>
    <xf numFmtId="37" fontId="29" fillId="0" borderId="71" xfId="44" applyFont="1" applyBorder="1" applyAlignment="1">
      <alignment horizontal="center" vertical="center" textRotation="255"/>
    </xf>
    <xf numFmtId="37" fontId="22" fillId="0" borderId="43" xfId="44" applyFont="1" applyBorder="1" applyAlignment="1">
      <alignment horizontal="center" vertical="center"/>
    </xf>
    <xf numFmtId="37" fontId="22" fillId="0" borderId="45" xfId="44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 textRotation="255"/>
    </xf>
    <xf numFmtId="0" fontId="22" fillId="0" borderId="68" xfId="0" applyFont="1" applyBorder="1" applyAlignment="1">
      <alignment horizontal="center" vertical="center" textRotation="255"/>
    </xf>
    <xf numFmtId="0" fontId="22" fillId="0" borderId="175" xfId="0" applyFont="1" applyBorder="1" applyAlignment="1">
      <alignment horizontal="center" vertical="center" textRotation="255"/>
    </xf>
    <xf numFmtId="37" fontId="29" fillId="0" borderId="35" xfId="44" quotePrefix="1" applyFont="1" applyBorder="1" applyAlignment="1">
      <alignment horizontal="center" vertical="center" textRotation="255"/>
    </xf>
    <xf numFmtId="37" fontId="29" fillId="0" borderId="35" xfId="44" applyFont="1" applyBorder="1" applyAlignment="1">
      <alignment horizontal="center" vertical="center" textRotation="255"/>
    </xf>
    <xf numFmtId="37" fontId="29" fillId="0" borderId="63" xfId="44" applyFont="1" applyBorder="1" applyAlignment="1">
      <alignment horizontal="center" vertical="center" textRotation="255"/>
    </xf>
    <xf numFmtId="37" fontId="29" fillId="0" borderId="73" xfId="44" applyFont="1" applyBorder="1" applyAlignment="1">
      <alignment horizontal="center" vertical="center" textRotation="255"/>
    </xf>
    <xf numFmtId="37" fontId="29" fillId="0" borderId="76" xfId="44" applyFont="1" applyBorder="1" applyAlignment="1">
      <alignment horizontal="center" vertical="center" textRotation="255"/>
    </xf>
    <xf numFmtId="37" fontId="29" fillId="0" borderId="17" xfId="44" applyFont="1" applyBorder="1" applyAlignment="1">
      <alignment horizontal="center" vertical="center" textRotation="255"/>
    </xf>
    <xf numFmtId="37" fontId="29" fillId="0" borderId="66" xfId="44" applyFont="1" applyBorder="1" applyAlignment="1">
      <alignment horizontal="center" vertical="center" textRotation="255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right" vertical="center"/>
    </xf>
    <xf numFmtId="0" fontId="0" fillId="0" borderId="33" xfId="0" applyFill="1" applyBorder="1" applyAlignment="1">
      <alignment horizontal="left" vertical="center"/>
    </xf>
    <xf numFmtId="0" fontId="0" fillId="0" borderId="19" xfId="0" applyFill="1" applyBorder="1" applyAlignment="1">
      <alignment vertical="center"/>
    </xf>
    <xf numFmtId="0" fontId="0" fillId="0" borderId="19" xfId="0" applyFill="1" applyBorder="1" applyAlignment="1">
      <alignment horizontal="right" vertical="center"/>
    </xf>
    <xf numFmtId="0" fontId="0" fillId="0" borderId="20" xfId="0" applyFill="1" applyBorder="1" applyAlignment="1">
      <alignment horizontal="left" vertical="center"/>
    </xf>
    <xf numFmtId="0" fontId="0" fillId="0" borderId="58" xfId="0" applyFill="1" applyBorder="1" applyAlignment="1">
      <alignment vertical="center"/>
    </xf>
    <xf numFmtId="0" fontId="0" fillId="0" borderId="58" xfId="0" applyFill="1" applyBorder="1" applyAlignment="1">
      <alignment horizontal="right" vertical="center"/>
    </xf>
    <xf numFmtId="38" fontId="0" fillId="0" borderId="66" xfId="33" applyFont="1" applyFill="1" applyBorder="1" applyAlignment="1">
      <alignment vertical="center"/>
    </xf>
    <xf numFmtId="38" fontId="0" fillId="0" borderId="69" xfId="33" applyFont="1" applyFill="1" applyBorder="1" applyAlignment="1">
      <alignment vertical="center"/>
    </xf>
    <xf numFmtId="0" fontId="0" fillId="0" borderId="76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38" fontId="0" fillId="0" borderId="79" xfId="33" applyFont="1" applyFill="1" applyBorder="1" applyAlignment="1">
      <alignment horizontal="center" vertical="center"/>
    </xf>
    <xf numFmtId="38" fontId="0" fillId="0" borderId="79" xfId="33" applyFont="1" applyFill="1" applyBorder="1" applyAlignment="1">
      <alignment vertical="center"/>
    </xf>
    <xf numFmtId="0" fontId="0" fillId="0" borderId="17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7" xfId="0" quotePrefix="1" applyFill="1" applyBorder="1" applyAlignment="1">
      <alignment horizontal="center" vertical="center"/>
    </xf>
    <xf numFmtId="0" fontId="0" fillId="0" borderId="19" xfId="0" quotePrefix="1" applyFill="1" applyBorder="1" applyAlignment="1">
      <alignment horizontal="center" vertical="center"/>
    </xf>
    <xf numFmtId="0" fontId="0" fillId="0" borderId="20" xfId="0" quotePrefix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33" xfId="0" applyFont="1" applyFill="1" applyBorder="1" applyAlignment="1">
      <alignment horizontal="left" vertical="center"/>
    </xf>
    <xf numFmtId="0" fontId="0" fillId="0" borderId="19" xfId="0" applyFont="1" applyFill="1" applyBorder="1" applyAlignment="1">
      <alignment vertical="center"/>
    </xf>
    <xf numFmtId="0" fontId="0" fillId="0" borderId="19" xfId="0" applyFont="1" applyFill="1" applyBorder="1" applyAlignment="1">
      <alignment horizontal="right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58" xfId="0" applyFont="1" applyFill="1" applyBorder="1" applyAlignment="1">
      <alignment vertical="center"/>
    </xf>
    <xf numFmtId="0" fontId="0" fillId="0" borderId="58" xfId="0" applyFont="1" applyFill="1" applyBorder="1" applyAlignment="1">
      <alignment horizontal="right" vertical="center"/>
    </xf>
    <xf numFmtId="38" fontId="0" fillId="0" borderId="61" xfId="33" applyFont="1" applyFill="1" applyBorder="1" applyAlignment="1">
      <alignment vertical="center"/>
    </xf>
    <xf numFmtId="0" fontId="0" fillId="0" borderId="76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17" xfId="0" quotePrefix="1" applyFont="1" applyFill="1" applyBorder="1" applyAlignment="1">
      <alignment horizontal="center" vertical="center"/>
    </xf>
    <xf numFmtId="0" fontId="0" fillId="0" borderId="19" xfId="0" quotePrefix="1" applyFont="1" applyFill="1" applyBorder="1" applyAlignment="1">
      <alignment horizontal="center" vertical="center"/>
    </xf>
    <xf numFmtId="0" fontId="0" fillId="0" borderId="20" xfId="0" quotePrefix="1" applyFont="1" applyFill="1" applyBorder="1" applyAlignment="1">
      <alignment horizontal="center" vertical="center"/>
    </xf>
    <xf numFmtId="38" fontId="0" fillId="0" borderId="41" xfId="33" applyFont="1" applyFill="1" applyBorder="1" applyAlignment="1">
      <alignment horizontal="right" vertical="center"/>
    </xf>
    <xf numFmtId="38" fontId="0" fillId="0" borderId="24" xfId="33" applyFont="1" applyFill="1" applyBorder="1" applyAlignment="1">
      <alignment horizontal="right" vertical="center"/>
    </xf>
    <xf numFmtId="38" fontId="0" fillId="0" borderId="36" xfId="33" applyFont="1" applyFill="1" applyBorder="1" applyAlignment="1">
      <alignment horizontal="right" vertical="center"/>
    </xf>
    <xf numFmtId="38" fontId="0" fillId="0" borderId="20" xfId="33" applyFont="1" applyFill="1" applyBorder="1" applyAlignment="1">
      <alignment horizontal="right" vertical="center"/>
    </xf>
    <xf numFmtId="38" fontId="0" fillId="0" borderId="16" xfId="33" applyFont="1" applyFill="1" applyBorder="1" applyAlignment="1">
      <alignment horizontal="right" vertical="center"/>
    </xf>
    <xf numFmtId="38" fontId="0" fillId="0" borderId="34" xfId="33" applyFont="1" applyFill="1" applyBorder="1" applyAlignment="1">
      <alignment horizontal="right" vertical="center"/>
    </xf>
    <xf numFmtId="38" fontId="0" fillId="0" borderId="38" xfId="33" applyFont="1" applyFill="1" applyBorder="1" applyAlignment="1">
      <alignment horizontal="right" vertical="center"/>
    </xf>
    <xf numFmtId="38" fontId="0" fillId="0" borderId="35" xfId="33" applyFont="1" applyFill="1" applyBorder="1" applyAlignment="1">
      <alignment horizontal="right" vertical="center"/>
    </xf>
    <xf numFmtId="38" fontId="0" fillId="0" borderId="33" xfId="33" applyFont="1" applyFill="1" applyBorder="1" applyAlignment="1">
      <alignment horizontal="right" vertical="center"/>
    </xf>
    <xf numFmtId="38" fontId="1" fillId="0" borderId="41" xfId="33" applyFont="1" applyFill="1" applyBorder="1" applyAlignment="1">
      <alignment horizontal="right" vertical="center"/>
    </xf>
    <xf numFmtId="38" fontId="1" fillId="0" borderId="24" xfId="33" applyFont="1" applyFill="1" applyBorder="1" applyAlignment="1">
      <alignment horizontal="right" vertical="center"/>
    </xf>
    <xf numFmtId="38" fontId="1" fillId="0" borderId="36" xfId="33" applyFont="1" applyFill="1" applyBorder="1" applyAlignment="1">
      <alignment horizontal="right" vertical="center"/>
    </xf>
    <xf numFmtId="38" fontId="1" fillId="0" borderId="20" xfId="33" applyFont="1" applyFill="1" applyBorder="1" applyAlignment="1">
      <alignment horizontal="right" vertical="center"/>
    </xf>
    <xf numFmtId="38" fontId="1" fillId="0" borderId="16" xfId="33" applyFont="1" applyFill="1" applyBorder="1" applyAlignment="1">
      <alignment horizontal="right" vertical="center"/>
    </xf>
    <xf numFmtId="38" fontId="1" fillId="0" borderId="34" xfId="33" applyFont="1" applyFill="1" applyBorder="1" applyAlignment="1">
      <alignment horizontal="right" vertical="center"/>
    </xf>
    <xf numFmtId="38" fontId="1" fillId="0" borderId="62" xfId="33" applyFont="1" applyFill="1" applyBorder="1" applyAlignment="1">
      <alignment horizontal="center" vertical="center"/>
    </xf>
    <xf numFmtId="38" fontId="1" fillId="0" borderId="62" xfId="33" applyFont="1" applyFill="1" applyBorder="1" applyAlignment="1">
      <alignment horizontal="right" vertical="center"/>
    </xf>
    <xf numFmtId="38" fontId="1" fillId="0" borderId="65" xfId="33" applyFont="1" applyFill="1" applyBorder="1" applyAlignment="1">
      <alignment horizontal="right" vertical="center"/>
    </xf>
    <xf numFmtId="38" fontId="1" fillId="0" borderId="38" xfId="33" applyFont="1" applyFill="1" applyBorder="1" applyAlignment="1">
      <alignment horizontal="right" vertical="center"/>
    </xf>
    <xf numFmtId="38" fontId="1" fillId="0" borderId="73" xfId="33" applyFont="1" applyFill="1" applyBorder="1" applyAlignment="1">
      <alignment horizontal="right" vertical="center"/>
    </xf>
    <xf numFmtId="38" fontId="1" fillId="0" borderId="74" xfId="33" applyFont="1" applyFill="1" applyBorder="1" applyAlignment="1">
      <alignment horizontal="right" vertical="center"/>
    </xf>
    <xf numFmtId="38" fontId="1" fillId="0" borderId="12" xfId="33" applyFont="1" applyFill="1" applyBorder="1" applyAlignment="1">
      <alignment horizontal="right" vertical="center"/>
    </xf>
    <xf numFmtId="38" fontId="1" fillId="0" borderId="78" xfId="33" applyFont="1" applyFill="1" applyBorder="1" applyAlignment="1">
      <alignment horizontal="right" vertical="center"/>
    </xf>
    <xf numFmtId="38" fontId="1" fillId="0" borderId="35" xfId="33" applyFont="1" applyFill="1" applyBorder="1" applyAlignment="1">
      <alignment horizontal="right" vertical="center"/>
    </xf>
    <xf numFmtId="38" fontId="1" fillId="0" borderId="25" xfId="33" applyFont="1" applyFill="1" applyBorder="1" applyAlignment="1">
      <alignment horizontal="right" vertical="center"/>
    </xf>
    <xf numFmtId="38" fontId="1" fillId="0" borderId="33" xfId="33" applyFont="1" applyFill="1" applyBorder="1" applyAlignment="1">
      <alignment horizontal="right" vertical="center"/>
    </xf>
    <xf numFmtId="0" fontId="21" fillId="0" borderId="0" xfId="0" applyFont="1" applyFill="1" applyAlignment="1">
      <alignment horizontal="left" vertical="center"/>
    </xf>
    <xf numFmtId="0" fontId="29" fillId="0" borderId="0" xfId="0" applyFont="1" applyFill="1" applyAlignment="1">
      <alignment vertical="center"/>
    </xf>
    <xf numFmtId="38" fontId="29" fillId="0" borderId="0" xfId="33" applyFont="1" applyFill="1" applyAlignment="1">
      <alignment vertical="center"/>
    </xf>
    <xf numFmtId="0" fontId="29" fillId="0" borderId="0" xfId="0" quotePrefix="1" applyFont="1" applyFill="1" applyAlignment="1">
      <alignment vertical="center"/>
    </xf>
    <xf numFmtId="0" fontId="0" fillId="0" borderId="176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11" xfId="0" quotePrefix="1" applyFill="1" applyBorder="1" applyAlignment="1">
      <alignment horizontal="center" vertical="center"/>
    </xf>
    <xf numFmtId="38" fontId="0" fillId="0" borderId="175" xfId="33" applyFont="1" applyFill="1" applyBorder="1" applyAlignment="1">
      <alignment horizontal="center" vertical="center"/>
    </xf>
    <xf numFmtId="38" fontId="0" fillId="0" borderId="53" xfId="33" applyFont="1" applyFill="1" applyBorder="1" applyAlignment="1">
      <alignment horizontal="center" vertical="center"/>
    </xf>
    <xf numFmtId="38" fontId="0" fillId="0" borderId="39" xfId="33" applyFont="1" applyFill="1" applyBorder="1" applyAlignment="1">
      <alignment horizontal="center" vertical="center"/>
    </xf>
    <xf numFmtId="38" fontId="0" fillId="0" borderId="52" xfId="33" applyFont="1" applyFill="1" applyBorder="1" applyAlignment="1">
      <alignment horizontal="center" vertical="center"/>
    </xf>
    <xf numFmtId="38" fontId="0" fillId="0" borderId="11" xfId="33" applyFont="1" applyFill="1" applyBorder="1" applyAlignment="1">
      <alignment horizontal="center" vertical="center"/>
    </xf>
    <xf numFmtId="38" fontId="0" fillId="0" borderId="39" xfId="33" applyFont="1" applyFill="1" applyBorder="1" applyAlignment="1">
      <alignment horizontal="center" vertical="center"/>
    </xf>
    <xf numFmtId="0" fontId="0" fillId="0" borderId="176" xfId="0" applyFill="1" applyBorder="1" applyAlignment="1">
      <alignment horizontal="center" vertical="center" textRotation="255"/>
    </xf>
    <xf numFmtId="0" fontId="0" fillId="0" borderId="39" xfId="0" applyFill="1" applyBorder="1" applyAlignment="1">
      <alignment horizontal="center" vertical="center" textRotation="255"/>
    </xf>
    <xf numFmtId="0" fontId="0" fillId="0" borderId="11" xfId="0" applyFill="1" applyBorder="1" applyAlignment="1">
      <alignment horizontal="center" vertical="center" textRotation="255"/>
    </xf>
    <xf numFmtId="0" fontId="0" fillId="0" borderId="41" xfId="0" quotePrefix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0" fontId="0" fillId="0" borderId="48" xfId="0" quotePrefix="1" applyFill="1" applyBorder="1" applyAlignment="1">
      <alignment horizontal="center" vertical="center"/>
    </xf>
    <xf numFmtId="38" fontId="0" fillId="0" borderId="23" xfId="33" applyFont="1" applyFill="1" applyBorder="1" applyAlignment="1">
      <alignment horizontal="center" vertical="center"/>
    </xf>
    <xf numFmtId="38" fontId="23" fillId="0" borderId="21" xfId="33" applyFont="1" applyFill="1" applyBorder="1" applyAlignment="1">
      <alignment horizontal="center" vertical="center" wrapText="1"/>
    </xf>
    <xf numFmtId="38" fontId="0" fillId="0" borderId="21" xfId="33" applyFont="1" applyFill="1" applyBorder="1" applyAlignment="1">
      <alignment horizontal="center" vertical="center"/>
    </xf>
    <xf numFmtId="38" fontId="0" fillId="0" borderId="29" xfId="33" applyFont="1" applyFill="1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 textRotation="255"/>
    </xf>
    <xf numFmtId="0" fontId="0" fillId="0" borderId="0" xfId="0" applyFill="1" applyAlignment="1">
      <alignment horizontal="center" vertical="center" textRotation="255"/>
    </xf>
    <xf numFmtId="0" fontId="0" fillId="0" borderId="48" xfId="0" applyFill="1" applyBorder="1" applyAlignment="1">
      <alignment horizontal="center" vertical="center" textRotation="255"/>
    </xf>
    <xf numFmtId="0" fontId="23" fillId="0" borderId="24" xfId="0" applyFont="1" applyFill="1" applyBorder="1"/>
    <xf numFmtId="38" fontId="23" fillId="0" borderId="24" xfId="33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/>
    </xf>
    <xf numFmtId="38" fontId="0" fillId="0" borderId="48" xfId="33" applyFont="1" applyFill="1" applyBorder="1" applyAlignment="1">
      <alignment horizontal="center" vertical="center" wrapText="1"/>
    </xf>
    <xf numFmtId="38" fontId="0" fillId="0" borderId="0" xfId="33" applyFont="1" applyFill="1" applyBorder="1" applyAlignment="1">
      <alignment horizontal="center" vertical="center"/>
    </xf>
    <xf numFmtId="38" fontId="0" fillId="0" borderId="14" xfId="33" applyFont="1" applyFill="1" applyBorder="1" applyAlignment="1">
      <alignment horizontal="center" vertical="center" textRotation="255"/>
    </xf>
    <xf numFmtId="38" fontId="0" fillId="0" borderId="24" xfId="33" applyFont="1" applyFill="1" applyBorder="1" applyAlignment="1">
      <alignment horizontal="center" vertical="center" textRotation="255"/>
    </xf>
    <xf numFmtId="38" fontId="0" fillId="0" borderId="23" xfId="33" applyFont="1" applyFill="1" applyBorder="1" applyAlignment="1">
      <alignment horizontal="center" vertical="center" textRotation="255"/>
    </xf>
    <xf numFmtId="0" fontId="0" fillId="0" borderId="40" xfId="0" quotePrefix="1" applyFill="1" applyBorder="1" applyAlignment="1">
      <alignment horizontal="center" vertical="center"/>
    </xf>
    <xf numFmtId="0" fontId="0" fillId="0" borderId="49" xfId="0" quotePrefix="1" applyFill="1" applyBorder="1" applyAlignment="1">
      <alignment horizontal="center" vertical="center"/>
    </xf>
    <xf numFmtId="0" fontId="0" fillId="0" borderId="33" xfId="0" quotePrefix="1" applyFill="1" applyBorder="1" applyAlignment="1">
      <alignment horizontal="center" vertical="center"/>
    </xf>
    <xf numFmtId="38" fontId="0" fillId="0" borderId="41" xfId="33" quotePrefix="1" applyFont="1" applyFill="1" applyBorder="1" applyAlignment="1">
      <alignment horizontal="center" vertical="center"/>
    </xf>
    <xf numFmtId="38" fontId="0" fillId="0" borderId="33" xfId="33" applyFont="1" applyFill="1" applyBorder="1" applyAlignment="1">
      <alignment vertical="center"/>
    </xf>
    <xf numFmtId="38" fontId="0" fillId="0" borderId="31" xfId="33" applyFont="1" applyFill="1" applyBorder="1" applyAlignment="1">
      <alignment horizontal="center" vertical="center" textRotation="255"/>
    </xf>
    <xf numFmtId="38" fontId="0" fillId="0" borderId="25" xfId="33" applyFont="1" applyFill="1" applyBorder="1" applyAlignment="1">
      <alignment horizontal="center" vertical="center" textRotation="255"/>
    </xf>
    <xf numFmtId="38" fontId="0" fillId="0" borderId="26" xfId="33" applyFont="1" applyFill="1" applyBorder="1" applyAlignment="1">
      <alignment horizontal="center" vertical="center" textRotation="255"/>
    </xf>
    <xf numFmtId="0" fontId="0" fillId="0" borderId="40" xfId="0" applyFill="1" applyBorder="1" applyAlignment="1">
      <alignment horizontal="center" vertical="center" textRotation="255"/>
    </xf>
    <xf numFmtId="0" fontId="0" fillId="0" borderId="49" xfId="0" applyFill="1" applyBorder="1" applyAlignment="1">
      <alignment horizontal="center" vertical="center" textRotation="255"/>
    </xf>
    <xf numFmtId="0" fontId="0" fillId="0" borderId="33" xfId="0" applyFill="1" applyBorder="1" applyAlignment="1">
      <alignment horizontal="center" vertical="center" textRotation="255"/>
    </xf>
    <xf numFmtId="0" fontId="0" fillId="0" borderId="18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38" fontId="0" fillId="0" borderId="48" xfId="33" applyFont="1" applyFill="1" applyBorder="1" applyAlignment="1">
      <alignment horizontal="right" vertical="center"/>
    </xf>
    <xf numFmtId="0" fontId="0" fillId="0" borderId="40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49" xfId="0" applyFill="1" applyBorder="1" applyAlignment="1">
      <alignment horizontal="right" vertical="center"/>
    </xf>
    <xf numFmtId="38" fontId="0" fillId="0" borderId="26" xfId="33" applyFont="1" applyFill="1" applyBorder="1" applyAlignment="1">
      <alignment horizontal="right" vertical="center"/>
    </xf>
    <xf numFmtId="0" fontId="0" fillId="0" borderId="40" xfId="0" applyFill="1" applyBorder="1" applyAlignment="1">
      <alignment vertical="center"/>
    </xf>
    <xf numFmtId="0" fontId="0" fillId="0" borderId="34" xfId="0" applyFill="1" applyBorder="1" applyAlignment="1">
      <alignment vertical="center"/>
    </xf>
    <xf numFmtId="38" fontId="0" fillId="0" borderId="17" xfId="33" applyFont="1" applyFill="1" applyBorder="1" applyAlignment="1">
      <alignment horizontal="right" vertical="center"/>
    </xf>
    <xf numFmtId="38" fontId="0" fillId="0" borderId="36" xfId="33" applyFont="1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15" xfId="0" applyFill="1" applyBorder="1" applyAlignment="1">
      <alignment horizontal="right" vertical="center"/>
    </xf>
    <xf numFmtId="0" fontId="0" fillId="0" borderId="29" xfId="0" applyFill="1" applyBorder="1" applyAlignment="1">
      <alignment horizontal="left" vertical="center"/>
    </xf>
    <xf numFmtId="0" fontId="0" fillId="0" borderId="16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17" xfId="0" applyFill="1" applyBorder="1" applyAlignment="1">
      <alignment horizontal="right" vertical="center"/>
    </xf>
    <xf numFmtId="38" fontId="0" fillId="0" borderId="47" xfId="33" applyFont="1" applyFill="1" applyBorder="1" applyAlignment="1">
      <alignment horizontal="right" vertical="center"/>
    </xf>
    <xf numFmtId="38" fontId="0" fillId="0" borderId="23" xfId="33" applyFont="1" applyFill="1" applyBorder="1" applyAlignment="1">
      <alignment horizontal="right" vertical="center"/>
    </xf>
    <xf numFmtId="0" fontId="0" fillId="0" borderId="23" xfId="0" applyFill="1" applyBorder="1" applyAlignment="1">
      <alignment horizontal="right" vertical="center"/>
    </xf>
    <xf numFmtId="38" fontId="0" fillId="0" borderId="19" xfId="33" applyFont="1" applyFill="1" applyBorder="1" applyAlignment="1">
      <alignment horizontal="right" vertical="center"/>
    </xf>
    <xf numFmtId="0" fontId="0" fillId="0" borderId="49" xfId="0" applyFill="1" applyBorder="1" applyAlignment="1">
      <alignment vertical="center"/>
    </xf>
    <xf numFmtId="38" fontId="0" fillId="0" borderId="29" xfId="33" applyFont="1" applyFill="1" applyBorder="1" applyAlignment="1">
      <alignment horizontal="right" vertical="center"/>
    </xf>
    <xf numFmtId="38" fontId="0" fillId="0" borderId="15" xfId="33" applyFont="1" applyFill="1" applyBorder="1" applyAlignment="1">
      <alignment horizontal="right" vertical="center"/>
    </xf>
    <xf numFmtId="38" fontId="0" fillId="0" borderId="0" xfId="33" applyFont="1" applyFill="1" applyBorder="1" applyAlignment="1">
      <alignment horizontal="right" vertical="center"/>
    </xf>
    <xf numFmtId="176" fontId="29" fillId="0" borderId="0" xfId="50" applyNumberFormat="1" applyFont="1" applyFill="1" applyAlignment="1">
      <alignment vertical="center"/>
    </xf>
    <xf numFmtId="38" fontId="0" fillId="0" borderId="18" xfId="33" applyFont="1" applyFill="1" applyBorder="1" applyAlignment="1">
      <alignment horizontal="right" vertical="center"/>
    </xf>
    <xf numFmtId="0" fontId="0" fillId="0" borderId="22" xfId="0" applyFill="1" applyBorder="1" applyAlignment="1">
      <alignment horizontal="center" vertical="center"/>
    </xf>
    <xf numFmtId="0" fontId="0" fillId="0" borderId="48" xfId="0" applyFill="1" applyBorder="1" applyAlignment="1">
      <alignment horizontal="left" vertical="center"/>
    </xf>
    <xf numFmtId="38" fontId="0" fillId="0" borderId="40" xfId="33" applyFont="1" applyFill="1" applyBorder="1" applyAlignment="1">
      <alignment horizontal="right" vertical="center"/>
    </xf>
    <xf numFmtId="38" fontId="0" fillId="0" borderId="31" xfId="33" applyFont="1" applyFill="1" applyBorder="1" applyAlignment="1">
      <alignment horizontal="right" vertical="center"/>
    </xf>
    <xf numFmtId="38" fontId="0" fillId="0" borderId="32" xfId="33" applyFont="1" applyFill="1" applyBorder="1" applyAlignment="1">
      <alignment horizontal="right" vertical="center"/>
    </xf>
    <xf numFmtId="38" fontId="0" fillId="0" borderId="37" xfId="33" applyFont="1" applyFill="1" applyBorder="1" applyAlignment="1">
      <alignment horizontal="right" vertical="center"/>
    </xf>
    <xf numFmtId="0" fontId="0" fillId="0" borderId="41" xfId="0" applyFill="1" applyBorder="1" applyAlignment="1">
      <alignment vertical="center"/>
    </xf>
    <xf numFmtId="38" fontId="0" fillId="0" borderId="42" xfId="33" applyFont="1" applyFill="1" applyBorder="1" applyAlignment="1">
      <alignment horizontal="right" vertical="center"/>
    </xf>
    <xf numFmtId="176" fontId="29" fillId="0" borderId="0" xfId="50" applyNumberFormat="1" applyFont="1" applyFill="1" applyAlignment="1">
      <alignment horizontal="right" vertical="center"/>
    </xf>
    <xf numFmtId="49" fontId="29" fillId="0" borderId="0" xfId="0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right" vertical="center"/>
    </xf>
    <xf numFmtId="38" fontId="29" fillId="0" borderId="0" xfId="0" applyNumberFormat="1" applyFont="1" applyFill="1" applyAlignment="1">
      <alignment vertical="center"/>
    </xf>
    <xf numFmtId="0" fontId="0" fillId="0" borderId="175" xfId="0" applyFill="1" applyBorder="1" applyAlignment="1">
      <alignment horizontal="center" vertical="center" textRotation="255"/>
    </xf>
    <xf numFmtId="38" fontId="0" fillId="0" borderId="76" xfId="33" applyFont="1" applyFill="1" applyBorder="1" applyAlignment="1">
      <alignment vertical="center"/>
    </xf>
    <xf numFmtId="38" fontId="0" fillId="0" borderId="75" xfId="33" applyFont="1" applyFill="1" applyBorder="1" applyAlignment="1">
      <alignment horizontal="right" vertical="center"/>
    </xf>
    <xf numFmtId="0" fontId="0" fillId="0" borderId="47" xfId="0" applyFill="1" applyBorder="1" applyAlignment="1">
      <alignment horizontal="center" vertical="center" textRotation="255"/>
    </xf>
    <xf numFmtId="38" fontId="29" fillId="0" borderId="36" xfId="33" applyFont="1" applyFill="1" applyBorder="1" applyAlignment="1">
      <alignment vertical="center"/>
    </xf>
    <xf numFmtId="38" fontId="29" fillId="0" borderId="20" xfId="33" applyFont="1" applyFill="1" applyBorder="1" applyAlignment="1">
      <alignment vertical="center"/>
    </xf>
    <xf numFmtId="0" fontId="0" fillId="0" borderId="68" xfId="0" applyFill="1" applyBorder="1" applyAlignment="1">
      <alignment horizontal="center" vertical="center" textRotation="255"/>
    </xf>
    <xf numFmtId="0" fontId="0" fillId="0" borderId="66" xfId="0" applyFill="1" applyBorder="1" applyAlignment="1">
      <alignment horizontal="center" vertical="center"/>
    </xf>
    <xf numFmtId="0" fontId="0" fillId="0" borderId="71" xfId="0" applyFill="1" applyBorder="1" applyAlignment="1">
      <alignment horizontal="center" vertical="center"/>
    </xf>
    <xf numFmtId="0" fontId="0" fillId="0" borderId="67" xfId="0" applyFill="1" applyBorder="1" applyAlignment="1">
      <alignment horizontal="center" vertical="center"/>
    </xf>
    <xf numFmtId="38" fontId="0" fillId="0" borderId="63" xfId="33" applyFont="1" applyFill="1" applyBorder="1" applyAlignment="1">
      <alignment horizontal="right" vertical="center"/>
    </xf>
    <xf numFmtId="38" fontId="0" fillId="0" borderId="67" xfId="33" applyFont="1" applyFill="1" applyBorder="1" applyAlignment="1">
      <alignment horizontal="right" vertical="center"/>
    </xf>
    <xf numFmtId="38" fontId="0" fillId="0" borderId="64" xfId="33" applyFont="1" applyFill="1" applyBorder="1" applyAlignment="1">
      <alignment horizontal="right" vertical="center"/>
    </xf>
    <xf numFmtId="38" fontId="0" fillId="0" borderId="70" xfId="33" applyFont="1" applyFill="1" applyBorder="1" applyAlignment="1">
      <alignment horizontal="right" vertical="center"/>
    </xf>
    <xf numFmtId="179" fontId="0" fillId="0" borderId="39" xfId="33" applyNumberFormat="1" applyFont="1" applyFill="1" applyBorder="1" applyAlignment="1">
      <alignment horizontal="left" vertical="center" wrapText="1"/>
    </xf>
    <xf numFmtId="0" fontId="0" fillId="0" borderId="39" xfId="0" applyFill="1" applyBorder="1" applyAlignment="1">
      <alignment vertical="center"/>
    </xf>
    <xf numFmtId="0" fontId="22" fillId="0" borderId="0" xfId="0" quotePrefix="1" applyFont="1" applyFill="1" applyAlignment="1">
      <alignment vertical="center"/>
    </xf>
    <xf numFmtId="0" fontId="0" fillId="0" borderId="39" xfId="0" quotePrefix="1" applyFill="1" applyBorder="1" applyAlignment="1">
      <alignment horizontal="center" vertical="center"/>
    </xf>
    <xf numFmtId="38" fontId="0" fillId="0" borderId="13" xfId="33" applyFont="1" applyFill="1" applyBorder="1" applyAlignment="1">
      <alignment horizontal="center" vertical="center"/>
    </xf>
    <xf numFmtId="38" fontId="0" fillId="0" borderId="12" xfId="33" applyFont="1" applyFill="1" applyBorder="1" applyAlignment="1">
      <alignment horizontal="center" vertical="center"/>
    </xf>
    <xf numFmtId="38" fontId="0" fillId="0" borderId="15" xfId="33" applyFont="1" applyFill="1" applyBorder="1" applyAlignment="1">
      <alignment horizontal="left" vertical="center"/>
    </xf>
    <xf numFmtId="38" fontId="0" fillId="0" borderId="29" xfId="33" applyFont="1" applyFill="1" applyBorder="1" applyAlignment="1">
      <alignment horizontal="center" vertical="center"/>
    </xf>
    <xf numFmtId="38" fontId="0" fillId="0" borderId="29" xfId="33" applyFont="1" applyFill="1" applyBorder="1" applyAlignment="1">
      <alignment horizontal="center" vertical="center"/>
    </xf>
    <xf numFmtId="38" fontId="0" fillId="0" borderId="28" xfId="33" applyFont="1" applyFill="1" applyBorder="1" applyAlignment="1">
      <alignment horizontal="center" vertical="center" textRotation="255"/>
    </xf>
    <xf numFmtId="38" fontId="0" fillId="0" borderId="42" xfId="33" applyFont="1" applyFill="1" applyBorder="1" applyAlignment="1">
      <alignment horizontal="center" vertical="center" textRotation="255"/>
    </xf>
    <xf numFmtId="38" fontId="0" fillId="0" borderId="38" xfId="33" applyFont="1" applyFill="1" applyBorder="1" applyAlignment="1">
      <alignment horizontal="center" vertical="center" textRotation="255"/>
    </xf>
    <xf numFmtId="38" fontId="0" fillId="0" borderId="47" xfId="33" applyFont="1" applyFill="1" applyBorder="1" applyAlignment="1">
      <alignment horizontal="center" vertical="center" textRotation="255"/>
    </xf>
    <xf numFmtId="38" fontId="0" fillId="0" borderId="40" xfId="33" applyFont="1" applyFill="1" applyBorder="1" applyAlignment="1">
      <alignment horizontal="center" vertical="center" textRotation="255"/>
    </xf>
    <xf numFmtId="38" fontId="0" fillId="0" borderId="32" xfId="33" applyFont="1" applyFill="1" applyBorder="1" applyAlignment="1">
      <alignment horizontal="center" vertical="center" textRotation="255"/>
    </xf>
    <xf numFmtId="38" fontId="0" fillId="0" borderId="30" xfId="33" applyFont="1" applyFill="1" applyBorder="1" applyAlignment="1">
      <alignment horizontal="center" vertical="center" textRotation="255"/>
    </xf>
    <xf numFmtId="38" fontId="0" fillId="0" borderId="36" xfId="0" applyNumberFormat="1" applyFill="1" applyBorder="1" applyAlignment="1">
      <alignment vertical="center"/>
    </xf>
    <xf numFmtId="0" fontId="29" fillId="0" borderId="41" xfId="0" applyFont="1" applyFill="1" applyBorder="1" applyAlignment="1">
      <alignment vertical="center"/>
    </xf>
    <xf numFmtId="38" fontId="0" fillId="0" borderId="15" xfId="33" applyFont="1" applyFill="1" applyBorder="1" applyAlignment="1">
      <alignment vertical="center"/>
    </xf>
    <xf numFmtId="0" fontId="0" fillId="0" borderId="36" xfId="0" applyFill="1" applyBorder="1" applyAlignment="1">
      <alignment horizontal="center" vertical="center"/>
    </xf>
    <xf numFmtId="0" fontId="0" fillId="0" borderId="61" xfId="0" applyFill="1" applyBorder="1" applyAlignment="1">
      <alignment vertical="center"/>
    </xf>
    <xf numFmtId="0" fontId="0" fillId="0" borderId="78" xfId="0" applyFill="1" applyBorder="1" applyAlignment="1">
      <alignment horizontal="center" vertical="center"/>
    </xf>
    <xf numFmtId="0" fontId="0" fillId="0" borderId="64" xfId="0" applyFill="1" applyBorder="1" applyAlignment="1">
      <alignment horizontal="center" vertical="center"/>
    </xf>
    <xf numFmtId="0" fontId="0" fillId="0" borderId="0" xfId="0" applyFill="1"/>
    <xf numFmtId="0" fontId="36" fillId="0" borderId="0" xfId="0" applyFont="1" applyFill="1" applyAlignment="1">
      <alignment horizontal="left" vertical="center"/>
    </xf>
    <xf numFmtId="0" fontId="36" fillId="0" borderId="0" xfId="0" applyFont="1" applyFill="1" applyAlignment="1">
      <alignment horizontal="left" vertical="center"/>
    </xf>
    <xf numFmtId="37" fontId="21" fillId="0" borderId="0" xfId="44" applyFont="1" applyFill="1" applyBorder="1" applyAlignment="1">
      <alignment vertical="center"/>
    </xf>
    <xf numFmtId="37" fontId="18" fillId="0" borderId="0" xfId="44" applyFont="1" applyFill="1" applyBorder="1" applyAlignment="1">
      <alignment vertical="center"/>
    </xf>
    <xf numFmtId="37" fontId="29" fillId="0" borderId="176" xfId="44" applyFont="1" applyFill="1" applyBorder="1" applyAlignment="1">
      <alignment horizontal="center" vertical="center"/>
    </xf>
    <xf numFmtId="37" fontId="29" fillId="0" borderId="11" xfId="44" applyFont="1" applyFill="1" applyBorder="1" applyAlignment="1">
      <alignment horizontal="center" vertical="center"/>
    </xf>
    <xf numFmtId="38" fontId="22" fillId="0" borderId="13" xfId="33" applyFont="1" applyFill="1" applyBorder="1" applyAlignment="1" applyProtection="1">
      <alignment horizontal="center" vertical="center"/>
    </xf>
    <xf numFmtId="38" fontId="22" fillId="0" borderId="46" xfId="33" applyFont="1" applyFill="1" applyBorder="1" applyAlignment="1" applyProtection="1">
      <alignment horizontal="center" vertical="center"/>
    </xf>
    <xf numFmtId="38" fontId="22" fillId="0" borderId="12" xfId="33" applyFont="1" applyFill="1" applyBorder="1" applyAlignment="1" applyProtection="1">
      <alignment horizontal="center" vertical="center"/>
    </xf>
    <xf numFmtId="37" fontId="29" fillId="0" borderId="0" xfId="44" applyFont="1" applyFill="1" applyBorder="1" applyAlignment="1">
      <alignment horizontal="center" vertical="center"/>
    </xf>
    <xf numFmtId="37" fontId="29" fillId="0" borderId="41" xfId="44" applyFont="1" applyFill="1" applyBorder="1" applyAlignment="1">
      <alignment horizontal="center" vertical="center"/>
    </xf>
    <xf numFmtId="37" fontId="29" fillId="0" borderId="48" xfId="44" applyFont="1" applyFill="1" applyBorder="1" applyAlignment="1">
      <alignment horizontal="center" vertical="center"/>
    </xf>
    <xf numFmtId="38" fontId="29" fillId="0" borderId="18" xfId="33" quotePrefix="1" applyFont="1" applyFill="1" applyBorder="1" applyAlignment="1" applyProtection="1">
      <alignment horizontal="center" vertical="center" textRotation="255"/>
    </xf>
    <xf numFmtId="38" fontId="29" fillId="0" borderId="31" xfId="33" applyFont="1" applyFill="1" applyBorder="1" applyAlignment="1" applyProtection="1">
      <alignment horizontal="center" vertical="center" textRotation="255"/>
    </xf>
    <xf numFmtId="38" fontId="29" fillId="0" borderId="14" xfId="33" quotePrefix="1" applyFont="1" applyFill="1" applyBorder="1" applyAlignment="1" applyProtection="1">
      <alignment horizontal="center" vertical="center" textRotation="255"/>
    </xf>
    <xf numFmtId="38" fontId="29" fillId="0" borderId="33" xfId="33" applyFont="1" applyFill="1" applyBorder="1" applyAlignment="1" applyProtection="1">
      <alignment vertical="center"/>
    </xf>
    <xf numFmtId="38" fontId="29" fillId="0" borderId="27" xfId="33" quotePrefix="1" applyFont="1" applyFill="1" applyBorder="1" applyAlignment="1" applyProtection="1">
      <alignment horizontal="center" vertical="center" textRotation="255"/>
    </xf>
    <xf numFmtId="38" fontId="29" fillId="0" borderId="21" xfId="33" quotePrefix="1" applyFont="1" applyFill="1" applyBorder="1" applyAlignment="1" applyProtection="1">
      <alignment horizontal="center" vertical="center" textRotation="255"/>
    </xf>
    <xf numFmtId="38" fontId="29" fillId="0" borderId="17" xfId="33" applyFont="1" applyFill="1" applyBorder="1" applyAlignment="1">
      <alignment horizontal="center" vertical="center"/>
    </xf>
    <xf numFmtId="38" fontId="29" fillId="0" borderId="19" xfId="33" applyFont="1" applyFill="1" applyBorder="1" applyAlignment="1">
      <alignment horizontal="center" vertical="center"/>
    </xf>
    <xf numFmtId="38" fontId="29" fillId="0" borderId="16" xfId="33" applyFont="1" applyFill="1" applyBorder="1" applyAlignment="1">
      <alignment horizontal="center" vertical="center"/>
    </xf>
    <xf numFmtId="38" fontId="29" fillId="0" borderId="17" xfId="33" quotePrefix="1" applyFont="1" applyFill="1" applyBorder="1" applyAlignment="1">
      <alignment horizontal="center" vertical="center"/>
    </xf>
    <xf numFmtId="38" fontId="29" fillId="0" borderId="19" xfId="33" quotePrefix="1" applyFont="1" applyFill="1" applyBorder="1" applyAlignment="1">
      <alignment horizontal="center" vertical="center"/>
    </xf>
    <xf numFmtId="38" fontId="29" fillId="0" borderId="16" xfId="33" quotePrefix="1" applyFont="1" applyFill="1" applyBorder="1" applyAlignment="1">
      <alignment horizontal="center" vertical="center"/>
    </xf>
    <xf numFmtId="38" fontId="29" fillId="0" borderId="17" xfId="33" applyFont="1" applyFill="1" applyBorder="1" applyAlignment="1" applyProtection="1">
      <alignment horizontal="center" vertical="center"/>
    </xf>
    <xf numFmtId="38" fontId="29" fillId="0" borderId="20" xfId="33" applyFont="1" applyFill="1" applyBorder="1" applyAlignment="1" applyProtection="1">
      <alignment horizontal="center" vertical="center"/>
    </xf>
    <xf numFmtId="38" fontId="29" fillId="0" borderId="16" xfId="33" quotePrefix="1" applyFont="1" applyFill="1" applyBorder="1" applyAlignment="1" applyProtection="1">
      <alignment horizontal="center" vertical="center" textRotation="255"/>
    </xf>
    <xf numFmtId="38" fontId="29" fillId="0" borderId="28" xfId="33" quotePrefix="1" applyFont="1" applyFill="1" applyBorder="1" applyAlignment="1" applyProtection="1">
      <alignment horizontal="center" vertical="center" textRotation="255"/>
    </xf>
    <xf numFmtId="38" fontId="29" fillId="0" borderId="41" xfId="33" quotePrefix="1" applyFont="1" applyFill="1" applyBorder="1" applyAlignment="1" applyProtection="1">
      <alignment horizontal="center" vertical="center" textRotation="255"/>
    </xf>
    <xf numFmtId="38" fontId="29" fillId="0" borderId="21" xfId="33" applyFont="1" applyFill="1" applyBorder="1" applyAlignment="1" applyProtection="1">
      <alignment horizontal="center" vertical="center" textRotation="255"/>
    </xf>
    <xf numFmtId="38" fontId="29" fillId="0" borderId="23" xfId="33" quotePrefix="1" applyFont="1" applyFill="1" applyBorder="1" applyAlignment="1" applyProtection="1">
      <alignment horizontal="center" vertical="center" textRotation="255"/>
    </xf>
    <xf numFmtId="38" fontId="29" fillId="0" borderId="28" xfId="33" applyFont="1" applyFill="1" applyBorder="1" applyAlignment="1" applyProtection="1">
      <alignment horizontal="center" vertical="center" textRotation="255"/>
    </xf>
    <xf numFmtId="38" fontId="29" fillId="0" borderId="47" xfId="33" quotePrefix="1" applyFont="1" applyFill="1" applyBorder="1" applyAlignment="1" applyProtection="1">
      <alignment horizontal="center" vertical="center" textRotation="255"/>
    </xf>
    <xf numFmtId="38" fontId="29" fillId="0" borderId="24" xfId="33" quotePrefix="1" applyFont="1" applyFill="1" applyBorder="1" applyAlignment="1" applyProtection="1">
      <alignment horizontal="center" vertical="center" textRotation="255"/>
    </xf>
    <xf numFmtId="38" fontId="29" fillId="0" borderId="16" xfId="33" applyFont="1" applyFill="1" applyBorder="1" applyAlignment="1" applyProtection="1">
      <alignment horizontal="center" vertical="center" textRotation="255"/>
    </xf>
    <xf numFmtId="38" fontId="29" fillId="0" borderId="19" xfId="33" applyFont="1" applyFill="1" applyBorder="1" applyAlignment="1" applyProtection="1">
      <alignment horizontal="center" vertical="center" textRotation="255"/>
    </xf>
    <xf numFmtId="38" fontId="29" fillId="0" borderId="16" xfId="33" applyFont="1" applyFill="1" applyBorder="1" applyAlignment="1" applyProtection="1">
      <alignment horizontal="center" vertical="center" textRotation="255"/>
    </xf>
    <xf numFmtId="38" fontId="29" fillId="0" borderId="21" xfId="33" applyFont="1" applyFill="1" applyBorder="1" applyAlignment="1" applyProtection="1">
      <alignment horizontal="center" vertical="center" textRotation="255" wrapText="1"/>
    </xf>
    <xf numFmtId="38" fontId="29" fillId="0" borderId="28" xfId="33" quotePrefix="1" applyFont="1" applyFill="1" applyBorder="1" applyAlignment="1" applyProtection="1">
      <alignment horizontal="center" vertical="center" textRotation="255" wrapText="1"/>
    </xf>
    <xf numFmtId="38" fontId="29" fillId="0" borderId="21" xfId="33" quotePrefix="1" applyFont="1" applyFill="1" applyBorder="1" applyAlignment="1" applyProtection="1">
      <alignment horizontal="center" vertical="center" wrapText="1"/>
    </xf>
    <xf numFmtId="38" fontId="29" fillId="0" borderId="42" xfId="33" quotePrefix="1" applyFont="1" applyFill="1" applyBorder="1" applyAlignment="1" applyProtection="1">
      <alignment horizontal="center" vertical="center" textRotation="255"/>
    </xf>
    <xf numFmtId="38" fontId="29" fillId="0" borderId="24" xfId="33" applyFont="1" applyFill="1" applyBorder="1" applyAlignment="1" applyProtection="1">
      <alignment horizontal="center" vertical="center" textRotation="255"/>
    </xf>
    <xf numFmtId="38" fontId="29" fillId="0" borderId="42" xfId="33" applyFont="1" applyFill="1" applyBorder="1" applyAlignment="1" applyProtection="1">
      <alignment horizontal="center" vertical="center" textRotation="255"/>
    </xf>
    <xf numFmtId="38" fontId="29" fillId="0" borderId="24" xfId="33" applyFont="1" applyFill="1" applyBorder="1" applyAlignment="1" applyProtection="1">
      <alignment horizontal="center" vertical="center" textRotation="255" wrapText="1"/>
    </xf>
    <xf numFmtId="38" fontId="29" fillId="0" borderId="42" xfId="33" quotePrefix="1" applyFont="1" applyFill="1" applyBorder="1" applyAlignment="1" applyProtection="1">
      <alignment horizontal="center" vertical="center" textRotation="255" wrapText="1"/>
    </xf>
    <xf numFmtId="38" fontId="29" fillId="0" borderId="24" xfId="33" quotePrefix="1" applyFont="1" applyFill="1" applyBorder="1" applyAlignment="1" applyProtection="1">
      <alignment horizontal="center" vertical="center" wrapText="1"/>
    </xf>
    <xf numFmtId="37" fontId="29" fillId="0" borderId="61" xfId="44" applyFont="1" applyFill="1" applyBorder="1" applyAlignment="1">
      <alignment horizontal="center" vertical="center"/>
    </xf>
    <xf numFmtId="37" fontId="29" fillId="0" borderId="59" xfId="44" applyFont="1" applyFill="1" applyBorder="1" applyAlignment="1">
      <alignment horizontal="center" vertical="center"/>
    </xf>
    <xf numFmtId="38" fontId="29" fillId="0" borderId="61" xfId="33" quotePrefix="1" applyFont="1" applyFill="1" applyBorder="1" applyAlignment="1" applyProtection="1">
      <alignment horizontal="center" vertical="center" textRotation="255"/>
    </xf>
    <xf numFmtId="38" fontId="29" fillId="0" borderId="60" xfId="33" applyFont="1" applyFill="1" applyBorder="1" applyAlignment="1" applyProtection="1">
      <alignment horizontal="center" vertical="center" textRotation="255"/>
    </xf>
    <xf numFmtId="38" fontId="29" fillId="0" borderId="72" xfId="33" quotePrefix="1" applyFont="1" applyFill="1" applyBorder="1" applyAlignment="1" applyProtection="1">
      <alignment horizontal="center" vertical="center" textRotation="255"/>
    </xf>
    <xf numFmtId="38" fontId="29" fillId="0" borderId="70" xfId="33" applyFont="1" applyFill="1" applyBorder="1" applyAlignment="1" applyProtection="1">
      <alignment horizontal="center" vertical="center" textRotation="255"/>
    </xf>
    <xf numFmtId="38" fontId="29" fillId="0" borderId="68" xfId="33" quotePrefix="1" applyFont="1" applyFill="1" applyBorder="1" applyAlignment="1" applyProtection="1">
      <alignment horizontal="center" vertical="center" textRotation="255"/>
    </xf>
    <xf numFmtId="38" fontId="29" fillId="0" borderId="60" xfId="33" quotePrefix="1" applyFont="1" applyFill="1" applyBorder="1" applyAlignment="1" applyProtection="1">
      <alignment horizontal="center" vertical="center" textRotation="255"/>
    </xf>
    <xf numFmtId="38" fontId="29" fillId="0" borderId="60" xfId="33" quotePrefix="1" applyFont="1" applyFill="1" applyBorder="1" applyAlignment="1" applyProtection="1">
      <alignment horizontal="center" vertical="center" wrapText="1"/>
    </xf>
    <xf numFmtId="38" fontId="29" fillId="0" borderId="60" xfId="33" applyFont="1" applyFill="1" applyBorder="1" applyAlignment="1" applyProtection="1">
      <alignment horizontal="center" vertical="center" textRotation="255" wrapText="1"/>
    </xf>
    <xf numFmtId="38" fontId="29" fillId="0" borderId="70" xfId="33" quotePrefix="1" applyFont="1" applyFill="1" applyBorder="1" applyAlignment="1" applyProtection="1">
      <alignment horizontal="center" vertical="center" textRotation="255" wrapText="1"/>
    </xf>
    <xf numFmtId="38" fontId="29" fillId="0" borderId="70" xfId="33" quotePrefix="1" applyFont="1" applyFill="1" applyBorder="1" applyAlignment="1" applyProtection="1">
      <alignment horizontal="center" vertical="center" textRotation="255"/>
    </xf>
    <xf numFmtId="0" fontId="22" fillId="0" borderId="175" xfId="0" applyFont="1" applyFill="1" applyBorder="1" applyAlignment="1">
      <alignment horizontal="center" vertical="center" textRotation="255"/>
    </xf>
    <xf numFmtId="37" fontId="29" fillId="0" borderId="75" xfId="44" applyFont="1" applyFill="1" applyBorder="1" applyAlignment="1">
      <alignment horizontal="center" vertical="center"/>
    </xf>
    <xf numFmtId="38" fontId="29" fillId="0" borderId="73" xfId="33" applyFont="1" applyFill="1" applyBorder="1" applyAlignment="1" applyProtection="1">
      <alignment vertical="center"/>
      <protection locked="0"/>
    </xf>
    <xf numFmtId="38" fontId="29" fillId="0" borderId="74" xfId="33" applyFont="1" applyFill="1" applyBorder="1" applyAlignment="1" applyProtection="1">
      <alignment vertical="center"/>
      <protection locked="0"/>
    </xf>
    <xf numFmtId="38" fontId="29" fillId="0" borderId="76" xfId="33" applyFont="1" applyFill="1" applyBorder="1" applyAlignment="1" applyProtection="1">
      <alignment vertical="center"/>
      <protection locked="0"/>
    </xf>
    <xf numFmtId="38" fontId="29" fillId="0" borderId="75" xfId="33" applyFont="1" applyFill="1" applyBorder="1" applyAlignment="1" applyProtection="1">
      <alignment vertical="center"/>
      <protection locked="0"/>
    </xf>
    <xf numFmtId="38" fontId="29" fillId="0" borderId="30" xfId="33" applyFont="1" applyFill="1" applyBorder="1" applyAlignment="1" applyProtection="1">
      <alignment vertical="center"/>
      <protection locked="0"/>
    </xf>
    <xf numFmtId="38" fontId="29" fillId="0" borderId="25" xfId="33" applyFont="1" applyFill="1" applyBorder="1" applyAlignment="1" applyProtection="1">
      <alignment vertical="center"/>
      <protection locked="0"/>
    </xf>
    <xf numFmtId="38" fontId="29" fillId="0" borderId="32" xfId="33" applyFont="1" applyFill="1" applyBorder="1" applyAlignment="1" applyProtection="1">
      <alignment vertical="center"/>
      <protection locked="0"/>
    </xf>
    <xf numFmtId="37" fontId="29" fillId="0" borderId="33" xfId="44" applyFont="1" applyFill="1" applyBorder="1" applyAlignment="1">
      <alignment horizontal="center" vertical="center"/>
    </xf>
    <xf numFmtId="0" fontId="22" fillId="0" borderId="81" xfId="0" applyFont="1" applyFill="1" applyBorder="1" applyAlignment="1">
      <alignment horizontal="center" vertical="center" textRotation="255"/>
    </xf>
    <xf numFmtId="0" fontId="22" fillId="0" borderId="41" xfId="0" applyFont="1" applyFill="1" applyBorder="1" applyAlignment="1">
      <alignment horizontal="center" vertical="center" textRotation="255"/>
    </xf>
    <xf numFmtId="0" fontId="22" fillId="0" borderId="68" xfId="0" applyFont="1" applyFill="1" applyBorder="1" applyAlignment="1">
      <alignment horizontal="center" vertical="center" textRotation="255"/>
    </xf>
    <xf numFmtId="37" fontId="22" fillId="0" borderId="70" xfId="44" applyFont="1" applyFill="1" applyBorder="1" applyAlignment="1">
      <alignment horizontal="center" vertical="center"/>
    </xf>
    <xf numFmtId="38" fontId="29" fillId="0" borderId="68" xfId="33" applyFont="1" applyFill="1" applyBorder="1" applyAlignment="1" applyProtection="1">
      <alignment vertical="center"/>
      <protection locked="0"/>
    </xf>
    <xf numFmtId="38" fontId="29" fillId="0" borderId="60" xfId="33" applyFont="1" applyFill="1" applyBorder="1" applyAlignment="1" applyProtection="1">
      <alignment vertical="center"/>
      <protection locked="0"/>
    </xf>
    <xf numFmtId="38" fontId="29" fillId="0" borderId="72" xfId="33" applyFont="1" applyFill="1" applyBorder="1" applyAlignment="1" applyProtection="1">
      <alignment vertical="center"/>
      <protection locked="0"/>
    </xf>
    <xf numFmtId="38" fontId="29" fillId="0" borderId="70" xfId="33" applyFont="1" applyFill="1" applyBorder="1" applyAlignment="1" applyProtection="1">
      <alignment vertical="center"/>
      <protection locked="0"/>
    </xf>
    <xf numFmtId="38" fontId="29" fillId="0" borderId="69" xfId="33" applyFont="1" applyFill="1" applyBorder="1" applyAlignment="1" applyProtection="1">
      <alignment vertical="center"/>
      <protection locked="0"/>
    </xf>
    <xf numFmtId="38" fontId="29" fillId="0" borderId="65" xfId="33" applyFont="1" applyFill="1" applyBorder="1" applyAlignment="1" applyProtection="1">
      <alignment vertical="center"/>
      <protection locked="0"/>
    </xf>
    <xf numFmtId="38" fontId="29" fillId="0" borderId="63" xfId="33" applyFont="1" applyFill="1" applyBorder="1" applyAlignment="1" applyProtection="1">
      <alignment vertical="center"/>
      <protection locked="0"/>
    </xf>
    <xf numFmtId="0" fontId="22" fillId="0" borderId="215" xfId="0" applyFont="1" applyFill="1" applyBorder="1" applyAlignment="1">
      <alignment horizontal="center" vertical="center" textRotation="255"/>
    </xf>
    <xf numFmtId="38" fontId="29" fillId="0" borderId="26" xfId="33" applyFont="1" applyFill="1" applyBorder="1" applyAlignment="1" applyProtection="1">
      <alignment vertical="center"/>
      <protection locked="0"/>
    </xf>
    <xf numFmtId="38" fontId="29" fillId="0" borderId="24" xfId="33" applyFont="1" applyFill="1" applyBorder="1" applyAlignment="1" applyProtection="1">
      <alignment vertical="center"/>
      <protection locked="0"/>
    </xf>
    <xf numFmtId="38" fontId="29" fillId="0" borderId="25" xfId="33" applyFont="1" applyFill="1" applyBorder="1" applyAlignment="1" applyProtection="1">
      <alignment vertical="center"/>
    </xf>
    <xf numFmtId="38" fontId="29" fillId="0" borderId="35" xfId="33" applyFont="1" applyFill="1" applyBorder="1" applyAlignment="1" applyProtection="1">
      <alignment vertical="center"/>
      <protection locked="0"/>
    </xf>
    <xf numFmtId="38" fontId="29" fillId="0" borderId="36" xfId="33" applyFont="1" applyFill="1" applyBorder="1" applyAlignment="1" applyProtection="1">
      <alignment vertical="center"/>
      <protection locked="0"/>
    </xf>
    <xf numFmtId="37" fontId="29" fillId="0" borderId="32" xfId="44" applyFont="1" applyFill="1" applyBorder="1" applyAlignment="1">
      <alignment horizontal="center" vertical="center"/>
    </xf>
    <xf numFmtId="0" fontId="22" fillId="0" borderId="47" xfId="0" applyFont="1" applyFill="1" applyBorder="1" applyAlignment="1">
      <alignment horizontal="center" vertical="center" textRotation="255"/>
    </xf>
    <xf numFmtId="38" fontId="29" fillId="0" borderId="27" xfId="33" applyFont="1" applyFill="1" applyBorder="1" applyAlignment="1" applyProtection="1">
      <alignment vertical="center"/>
      <protection locked="0"/>
    </xf>
    <xf numFmtId="38" fontId="29" fillId="0" borderId="21" xfId="33" applyFont="1" applyFill="1" applyBorder="1" applyAlignment="1" applyProtection="1">
      <alignment vertical="center"/>
      <protection locked="0"/>
    </xf>
    <xf numFmtId="38" fontId="29" fillId="0" borderId="14" xfId="33" applyFont="1" applyFill="1" applyBorder="1" applyAlignment="1" applyProtection="1">
      <alignment vertical="center"/>
      <protection locked="0"/>
    </xf>
    <xf numFmtId="38" fontId="29" fillId="0" borderId="21" xfId="33" applyFont="1" applyFill="1" applyBorder="1" applyAlignment="1" applyProtection="1">
      <alignment vertical="center"/>
    </xf>
    <xf numFmtId="38" fontId="29" fillId="0" borderId="28" xfId="33" applyFont="1" applyFill="1" applyBorder="1" applyAlignment="1" applyProtection="1">
      <alignment vertical="center"/>
      <protection locked="0"/>
    </xf>
    <xf numFmtId="0" fontId="22" fillId="0" borderId="197" xfId="0" applyFont="1" applyFill="1" applyBorder="1" applyAlignment="1">
      <alignment horizontal="center" vertical="center" textRotation="255"/>
    </xf>
    <xf numFmtId="37" fontId="29" fillId="0" borderId="37" xfId="44" applyFont="1" applyFill="1" applyBorder="1" applyAlignment="1">
      <alignment horizontal="center" vertical="center"/>
    </xf>
    <xf numFmtId="38" fontId="29" fillId="0" borderId="17" xfId="33" applyFont="1" applyFill="1" applyBorder="1" applyAlignment="1" applyProtection="1">
      <alignment vertical="center"/>
      <protection locked="0"/>
    </xf>
    <xf numFmtId="38" fontId="29" fillId="0" borderId="36" xfId="33" applyFont="1" applyFill="1" applyBorder="1" applyAlignment="1" applyProtection="1">
      <alignment vertical="center"/>
    </xf>
    <xf numFmtId="38" fontId="29" fillId="0" borderId="37" xfId="33" applyFont="1" applyFill="1" applyBorder="1" applyAlignment="1" applyProtection="1">
      <alignment vertical="center"/>
      <protection locked="0"/>
    </xf>
    <xf numFmtId="38" fontId="29" fillId="0" borderId="63" xfId="33" applyFont="1" applyFill="1" applyBorder="1" applyAlignment="1" applyProtection="1">
      <alignment vertical="center"/>
    </xf>
    <xf numFmtId="38" fontId="29" fillId="0" borderId="62" xfId="33" applyFont="1" applyFill="1" applyBorder="1" applyAlignment="1">
      <alignment vertical="center"/>
    </xf>
    <xf numFmtId="38" fontId="29" fillId="0" borderId="66" xfId="33" applyFont="1" applyFill="1" applyBorder="1" applyAlignment="1">
      <alignment vertical="center"/>
    </xf>
    <xf numFmtId="38" fontId="29" fillId="0" borderId="63" xfId="33" applyFont="1" applyFill="1" applyBorder="1" applyAlignment="1">
      <alignment vertical="center"/>
    </xf>
    <xf numFmtId="38" fontId="29" fillId="0" borderId="65" xfId="33" applyFont="1" applyFill="1" applyBorder="1" applyAlignment="1">
      <alignment vertical="center"/>
    </xf>
    <xf numFmtId="38" fontId="29" fillId="0" borderId="69" xfId="33" applyFont="1" applyFill="1" applyBorder="1" applyAlignment="1" applyProtection="1">
      <alignment vertical="center"/>
    </xf>
    <xf numFmtId="38" fontId="29" fillId="0" borderId="60" xfId="33" applyFont="1" applyFill="1" applyBorder="1" applyAlignment="1" applyProtection="1">
      <alignment vertical="center"/>
    </xf>
    <xf numFmtId="38" fontId="29" fillId="0" borderId="70" xfId="33" applyFont="1" applyFill="1" applyBorder="1" applyAlignment="1" applyProtection="1">
      <alignment vertical="center"/>
    </xf>
    <xf numFmtId="37" fontId="29" fillId="0" borderId="80" xfId="44" applyFont="1" applyFill="1" applyBorder="1" applyAlignment="1">
      <alignment horizontal="center" vertical="center"/>
    </xf>
    <xf numFmtId="38" fontId="29" fillId="0" borderId="31" xfId="33" applyFont="1" applyFill="1" applyBorder="1" applyAlignment="1" applyProtection="1">
      <alignment vertical="center"/>
      <protection locked="0"/>
    </xf>
    <xf numFmtId="37" fontId="29" fillId="0" borderId="28" xfId="44" applyFont="1" applyFill="1" applyBorder="1" applyAlignment="1">
      <alignment horizontal="center" vertical="center"/>
    </xf>
    <xf numFmtId="38" fontId="29" fillId="0" borderId="16" xfId="33" applyFont="1" applyFill="1" applyBorder="1" applyAlignment="1" applyProtection="1">
      <alignment vertical="center"/>
      <protection locked="0"/>
    </xf>
    <xf numFmtId="38" fontId="38" fillId="0" borderId="36" xfId="33" applyFont="1" applyFill="1" applyBorder="1" applyAlignment="1" applyProtection="1">
      <alignment horizontal="right" vertical="center"/>
      <protection locked="0"/>
    </xf>
    <xf numFmtId="38" fontId="29" fillId="0" borderId="22" xfId="33" applyFont="1" applyFill="1" applyBorder="1" applyAlignment="1" applyProtection="1">
      <alignment vertical="center"/>
      <protection locked="0"/>
    </xf>
    <xf numFmtId="37" fontId="29" fillId="0" borderId="29" xfId="44" applyFont="1" applyFill="1" applyBorder="1" applyAlignment="1">
      <alignment horizontal="center" vertical="center"/>
    </xf>
    <xf numFmtId="37" fontId="29" fillId="0" borderId="20" xfId="44" applyFont="1" applyFill="1" applyBorder="1" applyAlignment="1">
      <alignment horizontal="center" vertical="center"/>
    </xf>
    <xf numFmtId="37" fontId="22" fillId="0" borderId="70" xfId="44" quotePrefix="1" applyFont="1" applyFill="1" applyBorder="1" applyAlignment="1">
      <alignment horizontal="center" vertical="center"/>
    </xf>
    <xf numFmtId="38" fontId="29" fillId="0" borderId="61" xfId="33" applyFont="1" applyFill="1" applyBorder="1" applyAlignment="1" applyProtection="1">
      <alignment vertical="center"/>
    </xf>
    <xf numFmtId="38" fontId="29" fillId="0" borderId="62" xfId="33" applyFont="1" applyFill="1" applyBorder="1" applyAlignment="1" applyProtection="1">
      <alignment vertical="center"/>
    </xf>
    <xf numFmtId="38" fontId="29" fillId="0" borderId="67" xfId="33" applyFont="1" applyFill="1" applyBorder="1" applyAlignment="1" applyProtection="1">
      <alignment vertical="center"/>
    </xf>
    <xf numFmtId="38" fontId="29" fillId="0" borderId="68" xfId="33" applyFont="1" applyFill="1" applyBorder="1" applyAlignment="1" applyProtection="1">
      <alignment vertical="center"/>
    </xf>
    <xf numFmtId="37" fontId="22" fillId="0" borderId="59" xfId="44" quotePrefix="1" applyFont="1" applyFill="1" applyBorder="1" applyAlignment="1">
      <alignment horizontal="center" vertical="center"/>
    </xf>
    <xf numFmtId="37" fontId="29" fillId="0" borderId="216" xfId="44" applyFont="1" applyFill="1" applyBorder="1" applyAlignment="1">
      <alignment horizontal="center" vertical="center"/>
    </xf>
    <xf numFmtId="38" fontId="29" fillId="0" borderId="74" xfId="33" applyFont="1" applyFill="1" applyBorder="1" applyAlignment="1" applyProtection="1">
      <alignment vertical="center"/>
    </xf>
    <xf numFmtId="38" fontId="29" fillId="0" borderId="66" xfId="33" applyFont="1" applyFill="1" applyBorder="1" applyAlignment="1" applyProtection="1">
      <alignment vertical="center"/>
    </xf>
    <xf numFmtId="38" fontId="29" fillId="0" borderId="65" xfId="33" applyFont="1" applyFill="1" applyBorder="1" applyAlignment="1" applyProtection="1">
      <alignment vertical="center"/>
    </xf>
    <xf numFmtId="37" fontId="38" fillId="0" borderId="36" xfId="0" applyNumberFormat="1" applyFont="1" applyFill="1" applyBorder="1" applyAlignment="1">
      <alignment vertical="center" shrinkToFit="1"/>
    </xf>
    <xf numFmtId="38" fontId="38" fillId="0" borderId="36" xfId="48" applyFont="1" applyFill="1" applyBorder="1" applyAlignment="1" applyProtection="1">
      <alignment horizontal="right" vertical="center" shrinkToFit="1"/>
    </xf>
    <xf numFmtId="37" fontId="22" fillId="0" borderId="65" xfId="44" quotePrefix="1" applyFont="1" applyFill="1" applyBorder="1" applyAlignment="1">
      <alignment horizontal="center" vertical="center"/>
    </xf>
    <xf numFmtId="38" fontId="29" fillId="0" borderId="72" xfId="33" applyFont="1" applyFill="1" applyBorder="1" applyAlignment="1" applyProtection="1">
      <alignment vertical="center"/>
    </xf>
    <xf numFmtId="37" fontId="29" fillId="0" borderId="81" xfId="44" applyFont="1" applyFill="1" applyBorder="1" applyAlignment="1">
      <alignment horizontal="center" vertical="center"/>
    </xf>
    <xf numFmtId="37" fontId="29" fillId="0" borderId="82" xfId="44" applyFont="1" applyFill="1" applyBorder="1" applyAlignment="1">
      <alignment horizontal="center" vertical="center"/>
    </xf>
    <xf numFmtId="38" fontId="29" fillId="0" borderId="34" xfId="33" applyFont="1" applyFill="1" applyBorder="1" applyAlignment="1" applyProtection="1">
      <alignment vertical="center"/>
      <protection locked="0"/>
    </xf>
    <xf numFmtId="38" fontId="29" fillId="0" borderId="71" xfId="33" applyFont="1" applyFill="1" applyBorder="1" applyAlignment="1" applyProtection="1">
      <alignment vertical="center"/>
    </xf>
    <xf numFmtId="38" fontId="29" fillId="0" borderId="58" xfId="33" applyFont="1" applyFill="1" applyBorder="1" applyAlignment="1" applyProtection="1">
      <alignment vertical="center"/>
    </xf>
    <xf numFmtId="38" fontId="29" fillId="0" borderId="64" xfId="33" applyFont="1" applyFill="1" applyBorder="1" applyAlignment="1" applyProtection="1">
      <alignment vertical="center"/>
    </xf>
    <xf numFmtId="37" fontId="22" fillId="0" borderId="83" xfId="44" quotePrefix="1" applyFont="1" applyFill="1" applyBorder="1" applyAlignment="1">
      <alignment horizontal="center" vertical="center"/>
    </xf>
    <xf numFmtId="37" fontId="22" fillId="0" borderId="28" xfId="44" quotePrefix="1" applyFont="1" applyFill="1" applyBorder="1" applyAlignment="1">
      <alignment horizontal="center" vertical="center"/>
    </xf>
    <xf numFmtId="38" fontId="29" fillId="0" borderId="47" xfId="33" applyFont="1" applyFill="1" applyBorder="1" applyAlignment="1" applyProtection="1">
      <alignment vertical="center"/>
      <protection locked="0"/>
    </xf>
    <xf numFmtId="38" fontId="29" fillId="0" borderId="23" xfId="33" applyFont="1" applyFill="1" applyBorder="1" applyAlignment="1" applyProtection="1">
      <alignment vertical="center"/>
      <protection locked="0"/>
    </xf>
    <xf numFmtId="38" fontId="29" fillId="0" borderId="42" xfId="33" applyFont="1" applyFill="1" applyBorder="1" applyAlignment="1" applyProtection="1">
      <alignment vertical="center"/>
      <protection locked="0"/>
    </xf>
    <xf numFmtId="38" fontId="29" fillId="0" borderId="25" xfId="33" applyFont="1" applyFill="1" applyBorder="1" applyAlignment="1">
      <alignment vertical="center"/>
    </xf>
    <xf numFmtId="38" fontId="29" fillId="0" borderId="24" xfId="33" applyFont="1" applyFill="1" applyBorder="1" applyAlignment="1">
      <alignment vertical="center"/>
    </xf>
    <xf numFmtId="37" fontId="22" fillId="0" borderId="43" xfId="44" applyFont="1" applyFill="1" applyBorder="1" applyAlignment="1">
      <alignment horizontal="center" vertical="center"/>
    </xf>
    <xf numFmtId="37" fontId="22" fillId="0" borderId="45" xfId="44" applyFont="1" applyFill="1" applyBorder="1" applyAlignment="1">
      <alignment horizontal="center" vertical="center"/>
    </xf>
    <xf numFmtId="38" fontId="22" fillId="0" borderId="214" xfId="33" applyFont="1" applyFill="1" applyBorder="1" applyAlignment="1" applyProtection="1">
      <alignment vertical="center"/>
    </xf>
    <xf numFmtId="38" fontId="22" fillId="0" borderId="211" xfId="33" applyFont="1" applyFill="1" applyBorder="1" applyAlignment="1" applyProtection="1">
      <alignment vertical="center"/>
    </xf>
    <xf numFmtId="38" fontId="22" fillId="0" borderId="44" xfId="33" applyFont="1" applyFill="1" applyBorder="1" applyAlignment="1" applyProtection="1">
      <alignment vertical="center"/>
    </xf>
    <xf numFmtId="38" fontId="22" fillId="0" borderId="212" xfId="33" applyFont="1" applyFill="1" applyBorder="1" applyAlignment="1" applyProtection="1">
      <alignment vertical="center"/>
    </xf>
    <xf numFmtId="38" fontId="22" fillId="0" borderId="213" xfId="33" applyFont="1" applyFill="1" applyBorder="1" applyAlignment="1" applyProtection="1">
      <alignment vertical="center"/>
    </xf>
    <xf numFmtId="38" fontId="22" fillId="0" borderId="45" xfId="33" applyFont="1" applyFill="1" applyBorder="1" applyAlignment="1" applyProtection="1">
      <alignment vertical="center"/>
    </xf>
    <xf numFmtId="37" fontId="22" fillId="0" borderId="0" xfId="44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 textRotation="255"/>
    </xf>
    <xf numFmtId="38" fontId="38" fillId="0" borderId="74" xfId="48" applyFont="1" applyFill="1" applyBorder="1" applyAlignment="1" applyProtection="1">
      <alignment horizontal="right" vertical="center" shrinkToFit="1"/>
    </xf>
    <xf numFmtId="38" fontId="38" fillId="0" borderId="60" xfId="48" applyFont="1" applyFill="1" applyBorder="1" applyAlignment="1" applyProtection="1">
      <alignment horizontal="right" vertical="center" shrinkToFit="1"/>
    </xf>
    <xf numFmtId="37" fontId="38" fillId="0" borderId="36" xfId="0" applyNumberFormat="1" applyFont="1" applyFill="1" applyBorder="1" applyAlignment="1">
      <alignment shrinkToFit="1"/>
    </xf>
    <xf numFmtId="38" fontId="48" fillId="0" borderId="36" xfId="33" applyFont="1" applyFill="1" applyBorder="1" applyAlignment="1">
      <alignment vertic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50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1" xr:uid="{00000000-0005-0000-0000-000022000000}"/>
    <cellStyle name="桁区切り 2 2" xfId="48" xr:uid="{00000000-0005-0000-0000-000023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通貨" xfId="41" builtinId="7"/>
    <cellStyle name="入力" xfId="42" builtinId="20" customBuiltin="1"/>
    <cellStyle name="標準" xfId="0" builtinId="0"/>
    <cellStyle name="標準 3" xfId="49" xr:uid="{00000000-0005-0000-0000-00002E000000}"/>
    <cellStyle name="標準_〔Ｈ２２産統計〕調査集計表（様式）_天草市肉用牛" xfId="43" xr:uid="{00000000-0005-0000-0000-00002F000000}"/>
    <cellStyle name="標準_１０年速報（経過）" xfId="44" xr:uid="{00000000-0005-0000-0000-000030000000}"/>
    <cellStyle name="標準_１０年速報（経過）_1" xfId="45" xr:uid="{00000000-0005-0000-0000-000031000000}"/>
    <cellStyle name="未定義" xfId="46" xr:uid="{00000000-0005-0000-0000-000032000000}"/>
    <cellStyle name="良い" xfId="47" builtinId="26" customBuiltin="1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2</xdr:row>
      <xdr:rowOff>9525</xdr:rowOff>
    </xdr:from>
    <xdr:to>
      <xdr:col>24</xdr:col>
      <xdr:colOff>0</xdr:colOff>
      <xdr:row>4</xdr:row>
      <xdr:rowOff>0</xdr:rowOff>
    </xdr:to>
    <xdr:sp macro="" textlink="">
      <xdr:nvSpPr>
        <xdr:cNvPr id="9559" name="Line 1">
          <a:extLst>
            <a:ext uri="{FF2B5EF4-FFF2-40B4-BE49-F238E27FC236}">
              <a16:creationId xmlns:a16="http://schemas.microsoft.com/office/drawing/2014/main" id="{00000000-0008-0000-0100-000057250000}"/>
            </a:ext>
          </a:extLst>
        </xdr:cNvPr>
        <xdr:cNvSpPr>
          <a:spLocks noChangeShapeType="1"/>
        </xdr:cNvSpPr>
      </xdr:nvSpPr>
      <xdr:spPr bwMode="auto">
        <a:xfrm flipV="1">
          <a:off x="13344525" y="390525"/>
          <a:ext cx="5524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571500</xdr:colOff>
      <xdr:row>8</xdr:row>
      <xdr:rowOff>190500</xdr:rowOff>
    </xdr:from>
    <xdr:to>
      <xdr:col>27</xdr:col>
      <xdr:colOff>97971</xdr:colOff>
      <xdr:row>9</xdr:row>
      <xdr:rowOff>51707</xdr:rowOff>
    </xdr:to>
    <xdr:sp macro="" textlink="">
      <xdr:nvSpPr>
        <xdr:cNvPr id="22872" name="Text Box 1">
          <a:extLst>
            <a:ext uri="{FF2B5EF4-FFF2-40B4-BE49-F238E27FC236}">
              <a16:creationId xmlns:a16="http://schemas.microsoft.com/office/drawing/2014/main" id="{00000000-0008-0000-0C00-000058590000}"/>
            </a:ext>
          </a:extLst>
        </xdr:cNvPr>
        <xdr:cNvSpPr txBox="1">
          <a:spLocks noChangeArrowheads="1"/>
        </xdr:cNvSpPr>
      </xdr:nvSpPr>
      <xdr:spPr bwMode="auto">
        <a:xfrm>
          <a:off x="15630525" y="1819275"/>
          <a:ext cx="952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5000hfl270w02\&#30044;&#29987;&#32113;&#35336;\&#12495;&#12521;&#12494;\&#30044;&#29987;&#32113;&#35336;\&#65297;&#65299;&#24180;&#24230;\&#21360;&#21047;\&#21407;&#31295;\&#32113;&#35336;H10&#26411;&#26368;&#32066;&#2925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6jc0534\&#24246;&#21209;&#12288;&#20225;&#30011;&#12288;&#32076;&#21942;&#20849;&#36890;&#65352;&#65348;\&#32207;&#21209;&#12539;&#20225;&#30011;&#29677;\H%2020\05%20&#38263;&#29983;\01&#12288;&#32113;&#35336;&#38306;&#20418;\H20&#30044;&#29987;&#32113;&#35336;\H&#65297;&#65303;\&#32113;&#35336;&#38306;&#20418;\&#30044;&#29987;&#32113;&#35336;\H18&#35519;&#26619;\&#29066;&#26412;&#30476;&#30044;&#29987;&#32113;&#35336;&#32080;&#26524;(&#39164;&#26009;&#25918;&#29287;&#31561;&#65289;_&#40658;&#26611;&#20462;&#2749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乳用牛"/>
      <sheetName val="酪農経営"/>
      <sheetName val="肉用牛１"/>
      <sheetName val="肉用牛２"/>
      <sheetName val="肉用牛３"/>
      <sheetName val="繁殖経営"/>
      <sheetName val="肥育経営"/>
      <sheetName val="一貫・繁殖"/>
      <sheetName val="一貫・肥育"/>
      <sheetName val="採卵鶏･ﾌﾞﾛｲﾗｰ"/>
      <sheetName val="鶏"/>
      <sheetName val="機械器具"/>
      <sheetName val="馬緬羊山羊蜜蜂"/>
      <sheetName val="馬・綿羊・山羊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飼料作物"/>
      <sheetName val="放牧"/>
      <sheetName val="市町村（鶏・蜂・飼料作・サイロ）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N69"/>
  <sheetViews>
    <sheetView topLeftCell="A8" zoomScale="90" zoomScaleNormal="90" zoomScaleSheetLayoutView="70" workbookViewId="0">
      <selection activeCell="P24" sqref="P24"/>
    </sheetView>
  </sheetViews>
  <sheetFormatPr defaultColWidth="9" defaultRowHeight="13.5" x14ac:dyDescent="0.15"/>
  <cols>
    <col min="1" max="1" width="3.625" style="167" customWidth="1"/>
    <col min="2" max="2" width="2.375" style="167" customWidth="1"/>
    <col min="3" max="3" width="3.75" style="167" customWidth="1"/>
    <col min="4" max="4" width="7.125" style="167" customWidth="1"/>
    <col min="5" max="5" width="6.375" style="167" customWidth="1"/>
    <col min="6" max="6" width="7.625" style="167" customWidth="1"/>
    <col min="7" max="7" width="9.375" style="167" customWidth="1"/>
    <col min="8" max="9" width="10.125" style="167" customWidth="1"/>
    <col min="10" max="10" width="9.375" style="167" customWidth="1"/>
    <col min="11" max="12" width="11.25" style="167" customWidth="1"/>
    <col min="13" max="13" width="3" style="167" customWidth="1"/>
    <col min="14" max="16384" width="9" style="167"/>
  </cols>
  <sheetData>
    <row r="1" spans="1:12" ht="17.25" x14ac:dyDescent="0.2">
      <c r="A1" s="166" t="s">
        <v>162</v>
      </c>
      <c r="C1" s="166"/>
    </row>
    <row r="2" spans="1:12" ht="17.25" x14ac:dyDescent="0.2">
      <c r="A2" s="166"/>
      <c r="C2" s="166"/>
      <c r="F2" s="526"/>
    </row>
    <row r="3" spans="1:12" ht="17.25" x14ac:dyDescent="0.2">
      <c r="B3" s="166"/>
      <c r="C3" s="166"/>
    </row>
    <row r="4" spans="1:12" ht="17.25" x14ac:dyDescent="0.2">
      <c r="B4" s="166" t="s">
        <v>163</v>
      </c>
    </row>
    <row r="5" spans="1:12" ht="17.25" x14ac:dyDescent="0.2">
      <c r="B5" s="166"/>
      <c r="C5" s="166"/>
    </row>
    <row r="6" spans="1:12" s="168" customFormat="1" ht="27.75" customHeight="1" x14ac:dyDescent="0.15">
      <c r="B6" s="169"/>
      <c r="C6" s="873" t="s">
        <v>164</v>
      </c>
      <c r="D6" s="168" t="s">
        <v>845</v>
      </c>
      <c r="E6" s="973"/>
      <c r="F6" s="945"/>
      <c r="G6" s="945"/>
      <c r="H6" s="945"/>
      <c r="I6" s="945"/>
      <c r="J6" s="945"/>
      <c r="K6" s="945"/>
    </row>
    <row r="7" spans="1:12" s="168" customFormat="1" ht="27.75" customHeight="1" x14ac:dyDescent="0.15">
      <c r="B7" s="169"/>
      <c r="C7" s="873" t="s">
        <v>156</v>
      </c>
      <c r="D7" s="168" t="s">
        <v>846</v>
      </c>
      <c r="E7" s="973"/>
      <c r="F7" s="945"/>
      <c r="G7" s="945"/>
      <c r="H7" s="945"/>
      <c r="I7" s="945"/>
      <c r="J7" s="945"/>
      <c r="K7" s="945"/>
    </row>
    <row r="8" spans="1:12" s="168" customFormat="1" ht="27.75" customHeight="1" x14ac:dyDescent="0.15">
      <c r="B8" s="169"/>
      <c r="C8" s="873" t="s">
        <v>157</v>
      </c>
      <c r="D8" s="168" t="s">
        <v>847</v>
      </c>
      <c r="E8" s="973"/>
      <c r="F8" s="945"/>
      <c r="G8" s="945"/>
      <c r="H8" s="945"/>
      <c r="I8" s="945"/>
      <c r="J8" s="945"/>
      <c r="K8" s="945"/>
    </row>
    <row r="9" spans="1:12" s="168" customFormat="1" ht="27.75" customHeight="1" x14ac:dyDescent="0.15">
      <c r="B9" s="169"/>
      <c r="C9" s="873" t="s">
        <v>158</v>
      </c>
      <c r="D9" s="168" t="s">
        <v>857</v>
      </c>
      <c r="E9" s="973"/>
      <c r="F9" s="945"/>
      <c r="G9" s="945"/>
      <c r="H9" s="945"/>
      <c r="I9" s="945"/>
      <c r="J9" s="945"/>
      <c r="K9" s="945"/>
    </row>
    <row r="10" spans="1:12" s="168" customFormat="1" ht="27.75" customHeight="1" x14ac:dyDescent="0.15">
      <c r="B10" s="169"/>
      <c r="C10" s="873" t="s">
        <v>159</v>
      </c>
      <c r="D10" s="168" t="s">
        <v>822</v>
      </c>
      <c r="E10" s="973"/>
      <c r="F10" s="945"/>
      <c r="G10" s="945"/>
      <c r="H10" s="945"/>
      <c r="I10" s="945"/>
      <c r="J10" s="945"/>
      <c r="K10" s="945"/>
    </row>
    <row r="11" spans="1:12" s="168" customFormat="1" ht="27.75" customHeight="1" x14ac:dyDescent="0.15">
      <c r="B11" s="169"/>
      <c r="C11" s="873" t="s">
        <v>160</v>
      </c>
      <c r="D11" s="168" t="s">
        <v>820</v>
      </c>
      <c r="E11" s="973"/>
      <c r="F11" s="945"/>
      <c r="G11" s="945"/>
      <c r="H11" s="945"/>
      <c r="I11" s="945"/>
      <c r="J11" s="945"/>
      <c r="K11" s="945"/>
    </row>
    <row r="12" spans="1:12" s="168" customFormat="1" ht="27.75" customHeight="1" x14ac:dyDescent="0.15">
      <c r="B12" s="169"/>
      <c r="C12" s="873" t="s">
        <v>161</v>
      </c>
      <c r="D12" s="168" t="s">
        <v>848</v>
      </c>
      <c r="E12" s="973"/>
      <c r="F12" s="945"/>
      <c r="G12" s="945"/>
      <c r="H12" s="945"/>
      <c r="I12" s="945"/>
      <c r="J12" s="945"/>
      <c r="K12" s="945"/>
    </row>
    <row r="13" spans="1:12" s="168" customFormat="1" ht="27.75" customHeight="1" x14ac:dyDescent="0.15">
      <c r="B13" s="169"/>
      <c r="C13" s="873" t="s">
        <v>165</v>
      </c>
      <c r="D13" s="168" t="s">
        <v>821</v>
      </c>
      <c r="E13" s="974"/>
      <c r="F13" s="946"/>
      <c r="G13" s="946"/>
      <c r="H13" s="945"/>
      <c r="I13" s="945"/>
      <c r="J13" s="945"/>
      <c r="K13" s="945"/>
    </row>
    <row r="14" spans="1:12" s="170" customFormat="1" ht="17.25" x14ac:dyDescent="0.2">
      <c r="B14" s="166"/>
      <c r="C14" s="824"/>
      <c r="D14" s="947"/>
      <c r="E14" s="948"/>
      <c r="F14" s="948"/>
      <c r="G14" s="948"/>
      <c r="H14" s="947"/>
      <c r="I14" s="947"/>
      <c r="J14" s="947"/>
      <c r="K14" s="947"/>
    </row>
    <row r="15" spans="1:12" s="170" customFormat="1" ht="39" customHeight="1" x14ac:dyDescent="0.15"/>
    <row r="16" spans="1:12" ht="17.25" customHeight="1" x14ac:dyDescent="0.2">
      <c r="A16" s="1099"/>
      <c r="B16" s="1100" t="s">
        <v>329</v>
      </c>
      <c r="C16" s="1099"/>
      <c r="D16" s="1099"/>
      <c r="E16" s="1099"/>
      <c r="F16" s="1099"/>
      <c r="G16" s="1099"/>
      <c r="H16" s="1099"/>
      <c r="I16" s="1099"/>
      <c r="J16" s="1099"/>
      <c r="K16" s="1099"/>
      <c r="L16" s="1099"/>
    </row>
    <row r="17" spans="1:14" ht="17.25" customHeight="1" x14ac:dyDescent="0.2">
      <c r="A17" s="1099"/>
      <c r="B17" s="1100"/>
      <c r="C17" s="1099"/>
      <c r="D17" s="1099"/>
      <c r="E17" s="1099"/>
      <c r="F17" s="1099"/>
      <c r="G17" s="1099"/>
      <c r="H17" s="1099"/>
      <c r="I17" s="1099"/>
      <c r="J17" s="1099"/>
      <c r="K17" s="1099"/>
      <c r="L17" s="1099"/>
    </row>
    <row r="18" spans="1:14" s="3" customFormat="1" ht="30" customHeight="1" x14ac:dyDescent="0.15">
      <c r="A18" s="1101"/>
      <c r="B18" s="1427" t="s">
        <v>166</v>
      </c>
      <c r="C18" s="1428"/>
      <c r="D18" s="1429"/>
      <c r="E18" s="1102" t="s">
        <v>16</v>
      </c>
      <c r="F18" s="1103"/>
      <c r="G18" s="1104"/>
      <c r="H18" s="1102" t="s">
        <v>167</v>
      </c>
      <c r="I18" s="1103"/>
      <c r="J18" s="1104"/>
      <c r="K18" s="1425" t="s">
        <v>168</v>
      </c>
      <c r="L18" s="1426"/>
    </row>
    <row r="19" spans="1:14" s="3" customFormat="1" ht="30" customHeight="1" x14ac:dyDescent="0.15">
      <c r="A19" s="1101"/>
      <c r="B19" s="1430"/>
      <c r="C19" s="1431"/>
      <c r="D19" s="1432"/>
      <c r="E19" s="1105"/>
      <c r="F19" s="1106" t="s">
        <v>169</v>
      </c>
      <c r="G19" s="1106" t="s">
        <v>170</v>
      </c>
      <c r="H19" s="1105"/>
      <c r="I19" s="1106" t="s">
        <v>169</v>
      </c>
      <c r="J19" s="1106" t="s">
        <v>170</v>
      </c>
      <c r="K19" s="1107" t="s">
        <v>807</v>
      </c>
      <c r="L19" s="1107" t="s">
        <v>806</v>
      </c>
    </row>
    <row r="20" spans="1:14" s="3" customFormat="1" ht="30" customHeight="1" x14ac:dyDescent="0.15">
      <c r="A20" s="1101"/>
      <c r="B20" s="1108" t="s">
        <v>148</v>
      </c>
      <c r="C20" s="1109"/>
      <c r="D20" s="1110"/>
      <c r="E20" s="1111">
        <f>頭羽群数・戸数推移!D64</f>
        <v>423</v>
      </c>
      <c r="F20" s="1111">
        <f>頭羽群数・戸数推移!D63</f>
        <v>454</v>
      </c>
      <c r="G20" s="1112">
        <f>E20/F20</f>
        <v>0.93171806167400884</v>
      </c>
      <c r="H20" s="1111">
        <f>頭羽群数・戸数推移!E64</f>
        <v>41375</v>
      </c>
      <c r="I20" s="1113">
        <v>43304</v>
      </c>
      <c r="J20" s="1112">
        <f>H20/I20</f>
        <v>0.95545446148161828</v>
      </c>
      <c r="K20" s="1114">
        <f>H20/E20</f>
        <v>97.813238770685572</v>
      </c>
      <c r="L20" s="1114">
        <v>95.4</v>
      </c>
      <c r="N20" s="713"/>
    </row>
    <row r="21" spans="1:14" s="3" customFormat="1" ht="30" customHeight="1" x14ac:dyDescent="0.15">
      <c r="A21" s="1101"/>
      <c r="B21" s="1108" t="s">
        <v>149</v>
      </c>
      <c r="C21" s="1103"/>
      <c r="D21" s="1115"/>
      <c r="E21" s="1116">
        <f>頭羽群数・戸数推移!F64</f>
        <v>1848</v>
      </c>
      <c r="F21" s="1117">
        <v>1957</v>
      </c>
      <c r="G21" s="1118">
        <f t="shared" ref="G21:G28" si="0">E21/F21</f>
        <v>0.94430250383239656</v>
      </c>
      <c r="H21" s="1116">
        <f>頭羽群数・戸数推移!G64</f>
        <v>131472</v>
      </c>
      <c r="I21" s="1119">
        <v>130471</v>
      </c>
      <c r="J21" s="1118">
        <f t="shared" ref="J21:J28" si="1">H21/I21</f>
        <v>1.0076722030182952</v>
      </c>
      <c r="K21" s="1120">
        <f t="shared" ref="K21:K27" si="2">H21/E21</f>
        <v>71.142857142857139</v>
      </c>
      <c r="L21" s="1120">
        <v>66.7</v>
      </c>
    </row>
    <row r="22" spans="1:14" s="3" customFormat="1" ht="14.25" customHeight="1" x14ac:dyDescent="0.15">
      <c r="A22" s="1101"/>
      <c r="B22" s="1121"/>
      <c r="C22" s="1433" t="s">
        <v>502</v>
      </c>
      <c r="D22" s="1434"/>
      <c r="E22" s="1122"/>
      <c r="F22" s="1122"/>
      <c r="G22" s="1123"/>
      <c r="H22" s="1124"/>
      <c r="I22" s="1125"/>
      <c r="J22" s="1123"/>
      <c r="K22" s="1126"/>
      <c r="L22" s="1126"/>
    </row>
    <row r="23" spans="1:14" s="3" customFormat="1" ht="29.25" customHeight="1" x14ac:dyDescent="0.15">
      <c r="A23" s="1101"/>
      <c r="B23" s="1121"/>
      <c r="C23" s="1435"/>
      <c r="D23" s="1436"/>
      <c r="E23" s="1127"/>
      <c r="F23" s="1127"/>
      <c r="G23" s="1128"/>
      <c r="H23" s="1127">
        <f>肉用牛１!G60</f>
        <v>41160</v>
      </c>
      <c r="I23" s="1129">
        <v>42057</v>
      </c>
      <c r="J23" s="1128">
        <f t="shared" si="1"/>
        <v>0.97867180255367714</v>
      </c>
      <c r="K23" s="1130"/>
      <c r="L23" s="1130"/>
    </row>
    <row r="24" spans="1:14" s="3" customFormat="1" ht="30" customHeight="1" x14ac:dyDescent="0.15">
      <c r="A24" s="1101"/>
      <c r="B24" s="1111" t="s">
        <v>150</v>
      </c>
      <c r="C24" s="1131"/>
      <c r="D24" s="1110"/>
      <c r="E24" s="1132">
        <f>頭羽群数・戸数推移!H64</f>
        <v>129</v>
      </c>
      <c r="F24" s="1132">
        <v>137</v>
      </c>
      <c r="G24" s="1133">
        <f t="shared" si="0"/>
        <v>0.94160583941605835</v>
      </c>
      <c r="H24" s="1132">
        <f>頭羽群数・戸数推移!I64</f>
        <v>351336</v>
      </c>
      <c r="I24" s="1132">
        <v>334682</v>
      </c>
      <c r="J24" s="1133">
        <f t="shared" si="1"/>
        <v>1.0497606683359129</v>
      </c>
      <c r="K24" s="1134">
        <f t="shared" si="2"/>
        <v>2723.5348837209303</v>
      </c>
      <c r="L24" s="1134">
        <v>2442.9</v>
      </c>
    </row>
    <row r="25" spans="1:14" s="3" customFormat="1" ht="30" customHeight="1" x14ac:dyDescent="0.15">
      <c r="A25" s="1101"/>
      <c r="B25" s="1111" t="s">
        <v>171</v>
      </c>
      <c r="C25" s="1131"/>
      <c r="D25" s="1110"/>
      <c r="E25" s="1113">
        <f>頭羽群数・戸数推移!J64</f>
        <v>68</v>
      </c>
      <c r="F25" s="1113">
        <v>79</v>
      </c>
      <c r="G25" s="1112">
        <f t="shared" si="0"/>
        <v>0.86075949367088611</v>
      </c>
      <c r="H25" s="1113">
        <f>頭羽群数・戸数推移!K64</f>
        <v>2320084</v>
      </c>
      <c r="I25" s="1113">
        <v>2649056</v>
      </c>
      <c r="J25" s="1112">
        <f t="shared" si="1"/>
        <v>0.87581538480122734</v>
      </c>
      <c r="K25" s="1114">
        <f t="shared" si="2"/>
        <v>34118.882352941175</v>
      </c>
      <c r="L25" s="1114">
        <v>33532.400000000001</v>
      </c>
    </row>
    <row r="26" spans="1:14" s="3" customFormat="1" ht="30" customHeight="1" x14ac:dyDescent="0.15">
      <c r="A26" s="1101"/>
      <c r="B26" s="1111" t="s">
        <v>172</v>
      </c>
      <c r="C26" s="1131"/>
      <c r="D26" s="1110"/>
      <c r="E26" s="1113">
        <f>頭羽群数・戸数推移!M64</f>
        <v>68</v>
      </c>
      <c r="F26" s="1113">
        <v>82</v>
      </c>
      <c r="G26" s="1112">
        <f t="shared" si="0"/>
        <v>0.82926829268292679</v>
      </c>
      <c r="H26" s="1113">
        <f>頭羽群数・戸数推移!N64</f>
        <v>3696655</v>
      </c>
      <c r="I26" s="1113">
        <v>3803525</v>
      </c>
      <c r="J26" s="1112">
        <f t="shared" si="1"/>
        <v>0.97190238002905205</v>
      </c>
      <c r="K26" s="1114">
        <f t="shared" si="2"/>
        <v>54362.573529411762</v>
      </c>
      <c r="L26" s="1114">
        <v>46384.5</v>
      </c>
    </row>
    <row r="27" spans="1:14" s="3" customFormat="1" ht="30" customHeight="1" x14ac:dyDescent="0.15">
      <c r="A27" s="1101"/>
      <c r="B27" s="1111" t="s">
        <v>151</v>
      </c>
      <c r="C27" s="1131"/>
      <c r="D27" s="1110"/>
      <c r="E27" s="1113">
        <f>頭羽群数・戸数推移!O64</f>
        <v>104</v>
      </c>
      <c r="F27" s="1113">
        <v>97</v>
      </c>
      <c r="G27" s="1112">
        <f t="shared" si="0"/>
        <v>1.0721649484536082</v>
      </c>
      <c r="H27" s="1113">
        <f>頭羽群数・戸数推移!P64</f>
        <v>3747</v>
      </c>
      <c r="I27" s="1113">
        <v>4446</v>
      </c>
      <c r="J27" s="1112">
        <f>H27/I27</f>
        <v>0.84278002699055332</v>
      </c>
      <c r="K27" s="1114">
        <f t="shared" si="2"/>
        <v>36.028846153846153</v>
      </c>
      <c r="L27" s="1114">
        <v>45.8</v>
      </c>
    </row>
    <row r="28" spans="1:14" ht="30" customHeight="1" x14ac:dyDescent="0.15">
      <c r="A28" s="1099"/>
      <c r="B28" s="1111" t="s">
        <v>325</v>
      </c>
      <c r="C28" s="1131"/>
      <c r="D28" s="1110"/>
      <c r="E28" s="1113">
        <f>頭羽群数・戸数推移!U64</f>
        <v>263</v>
      </c>
      <c r="F28" s="1113">
        <v>259</v>
      </c>
      <c r="G28" s="1112">
        <f t="shared" si="0"/>
        <v>1.0154440154440154</v>
      </c>
      <c r="H28" s="1113">
        <f>頭羽群数・戸数推移!V64</f>
        <v>13053</v>
      </c>
      <c r="I28" s="1113">
        <v>12861</v>
      </c>
      <c r="J28" s="1112">
        <f t="shared" si="1"/>
        <v>1.0149288546769302</v>
      </c>
      <c r="K28" s="1114">
        <f>H28/E28</f>
        <v>49.631178707224336</v>
      </c>
      <c r="L28" s="1114">
        <v>49.7</v>
      </c>
    </row>
    <row r="29" spans="1:14" s="171" customFormat="1" x14ac:dyDescent="0.15">
      <c r="D29" s="172"/>
      <c r="I29" s="172"/>
    </row>
    <row r="30" spans="1:14" s="171" customFormat="1" x14ac:dyDescent="0.15">
      <c r="D30" s="172"/>
      <c r="I30" s="172"/>
    </row>
    <row r="31" spans="1:14" s="171" customFormat="1" x14ac:dyDescent="0.15">
      <c r="G31" s="173"/>
      <c r="L31" s="173"/>
    </row>
    <row r="32" spans="1:14" s="171" customFormat="1" x14ac:dyDescent="0.15"/>
    <row r="33" spans="4:12" s="171" customFormat="1" x14ac:dyDescent="0.15">
      <c r="D33" s="172"/>
      <c r="E33" s="172"/>
      <c r="F33" s="172"/>
      <c r="G33" s="172"/>
      <c r="I33" s="172"/>
      <c r="J33" s="172"/>
      <c r="K33" s="172"/>
      <c r="L33" s="172"/>
    </row>
    <row r="34" spans="4:12" s="171" customFormat="1" x14ac:dyDescent="0.15">
      <c r="D34" s="172"/>
      <c r="G34" s="173"/>
      <c r="I34" s="172"/>
      <c r="L34" s="173"/>
    </row>
    <row r="35" spans="4:12" s="171" customFormat="1" x14ac:dyDescent="0.15"/>
    <row r="36" spans="4:12" s="171" customFormat="1" x14ac:dyDescent="0.15">
      <c r="D36" s="172"/>
      <c r="E36" s="172"/>
      <c r="F36" s="172"/>
      <c r="G36" s="172"/>
      <c r="I36" s="172"/>
      <c r="J36" s="172"/>
      <c r="K36" s="172"/>
      <c r="L36" s="172"/>
    </row>
    <row r="37" spans="4:12" s="171" customFormat="1" x14ac:dyDescent="0.15">
      <c r="D37" s="172"/>
      <c r="G37" s="173"/>
      <c r="I37" s="172"/>
      <c r="L37" s="173"/>
    </row>
    <row r="38" spans="4:12" s="171" customFormat="1" x14ac:dyDescent="0.15">
      <c r="D38" s="172"/>
      <c r="I38" s="172"/>
    </row>
    <row r="39" spans="4:12" s="171" customFormat="1" x14ac:dyDescent="0.15">
      <c r="G39" s="173"/>
      <c r="L39" s="173"/>
    </row>
    <row r="40" spans="4:12" s="171" customFormat="1" x14ac:dyDescent="0.15"/>
    <row r="41" spans="4:12" s="171" customFormat="1" x14ac:dyDescent="0.15">
      <c r="G41" s="1074"/>
    </row>
    <row r="42" spans="4:12" s="171" customFormat="1" x14ac:dyDescent="0.15"/>
    <row r="43" spans="4:12" s="171" customFormat="1" x14ac:dyDescent="0.15"/>
    <row r="44" spans="4:12" s="171" customFormat="1" x14ac:dyDescent="0.15"/>
    <row r="45" spans="4:12" s="171" customFormat="1" x14ac:dyDescent="0.15"/>
    <row r="46" spans="4:12" s="171" customFormat="1" x14ac:dyDescent="0.15"/>
    <row r="64" spans="5:7" x14ac:dyDescent="0.15">
      <c r="E64" s="1075"/>
      <c r="F64" s="1075"/>
      <c r="G64" s="1075"/>
    </row>
    <row r="65" spans="5:7" x14ac:dyDescent="0.15">
      <c r="E65" s="1075"/>
      <c r="F65" s="1075"/>
      <c r="G65" s="1075"/>
    </row>
    <row r="66" spans="5:7" x14ac:dyDescent="0.15">
      <c r="E66" s="1075"/>
      <c r="F66" s="1075"/>
      <c r="G66" s="1075"/>
    </row>
    <row r="67" spans="5:7" x14ac:dyDescent="0.15">
      <c r="E67" s="1075"/>
      <c r="F67" s="1075"/>
      <c r="G67" s="1075"/>
    </row>
    <row r="68" spans="5:7" x14ac:dyDescent="0.15">
      <c r="E68" s="1075"/>
      <c r="F68" s="1075"/>
      <c r="G68" s="1075"/>
    </row>
    <row r="69" spans="5:7" x14ac:dyDescent="0.15">
      <c r="E69" s="1075"/>
      <c r="F69" s="1075"/>
      <c r="G69" s="1075"/>
    </row>
  </sheetData>
  <mergeCells count="3">
    <mergeCell ref="K18:L18"/>
    <mergeCell ref="B18:D19"/>
    <mergeCell ref="C22:D23"/>
  </mergeCells>
  <phoneticPr fontId="20"/>
  <pageMargins left="0.74803149606299213" right="0.62992125984251968" top="0.98425196850393704" bottom="0.98425196850393704" header="0.51181102362204722" footer="0.51181102362204722"/>
  <pageSetup paperSize="9" scale="97" firstPageNumber="5" orientation="portrait" useFirstPageNumber="1" r:id="rId1"/>
  <headerFooter alignWithMargins="0"/>
  <colBreaks count="1" manualBreakCount="1">
    <brk id="12" max="1048575" man="1"/>
  </colBreaks>
  <ignoredErrors>
    <ignoredError sqref="C6:C13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AD73"/>
  <sheetViews>
    <sheetView view="pageBreakPreview" zoomScale="90" zoomScaleNormal="75" zoomScaleSheetLayoutView="90" workbookViewId="0">
      <pane xSplit="4" ySplit="10" topLeftCell="N47" activePane="bottomRight" state="frozen"/>
      <selection pane="topRight" activeCell="E1" sqref="E1"/>
      <selection pane="bottomLeft" activeCell="A11" sqref="A11"/>
      <selection pane="bottomRight" activeCell="P62" sqref="P62:P72"/>
    </sheetView>
  </sheetViews>
  <sheetFormatPr defaultColWidth="9" defaultRowHeight="13.5" x14ac:dyDescent="0.15"/>
  <cols>
    <col min="1" max="1" width="4.25" style="2" customWidth="1"/>
    <col min="2" max="2" width="0.625" style="2" customWidth="1"/>
    <col min="3" max="3" width="4.75" style="2" customWidth="1"/>
    <col min="4" max="4" width="8" style="2" customWidth="1"/>
    <col min="5" max="5" width="8.375" style="3" customWidth="1"/>
    <col min="6" max="6" width="9.125" style="3" customWidth="1"/>
    <col min="7" max="8" width="10.125" style="3" customWidth="1"/>
    <col min="9" max="10" width="7.625" style="3" customWidth="1"/>
    <col min="11" max="11" width="8.375" style="3" customWidth="1"/>
    <col min="12" max="12" width="9.125" style="3" customWidth="1"/>
    <col min="13" max="14" width="10.125" style="3" customWidth="1"/>
    <col min="15" max="16" width="7.625" style="3" customWidth="1"/>
    <col min="17" max="25" width="7.125" style="3" customWidth="1"/>
    <col min="26" max="27" width="7.125" style="2" customWidth="1"/>
    <col min="28" max="28" width="1" style="2" customWidth="1"/>
    <col min="29" max="29" width="4.125" style="2" customWidth="1"/>
    <col min="30" max="30" width="7.875" style="2" customWidth="1"/>
    <col min="31" max="16384" width="9" style="2"/>
  </cols>
  <sheetData>
    <row r="1" spans="1:30" ht="14.25" x14ac:dyDescent="0.15">
      <c r="A1" s="4" t="s">
        <v>734</v>
      </c>
    </row>
    <row r="2" spans="1:30" ht="9" customHeight="1" thickBot="1" x14ac:dyDescent="0.2">
      <c r="B2" s="5"/>
      <c r="C2" s="5"/>
    </row>
    <row r="3" spans="1:30" ht="15" customHeight="1" thickBot="1" x14ac:dyDescent="0.2">
      <c r="A3" s="1380" t="s">
        <v>76</v>
      </c>
      <c r="B3" s="1381"/>
      <c r="C3" s="1381"/>
      <c r="D3" s="1381"/>
      <c r="E3" s="1662" t="s">
        <v>180</v>
      </c>
      <c r="F3" s="1663"/>
      <c r="G3" s="1663"/>
      <c r="H3" s="1663"/>
      <c r="I3" s="1663"/>
      <c r="J3" s="1663"/>
      <c r="K3" s="1663"/>
      <c r="L3" s="1663"/>
      <c r="M3" s="1663"/>
      <c r="N3" s="1663"/>
      <c r="O3" s="1663"/>
      <c r="P3" s="1663"/>
      <c r="Q3" s="1663"/>
      <c r="R3" s="1663"/>
      <c r="S3" s="1663"/>
      <c r="T3" s="1663"/>
      <c r="U3" s="1663"/>
      <c r="V3" s="1663"/>
      <c r="W3" s="1663"/>
      <c r="X3" s="1663"/>
      <c r="Y3" s="1663"/>
      <c r="Z3" s="1663"/>
      <c r="AA3" s="1664"/>
      <c r="AB3" s="1336" t="s">
        <v>80</v>
      </c>
      <c r="AC3" s="1336"/>
      <c r="AD3" s="1337"/>
    </row>
    <row r="4" spans="1:30" ht="15" customHeight="1" x14ac:dyDescent="0.15">
      <c r="A4" s="1383"/>
      <c r="B4" s="1384"/>
      <c r="C4" s="1384"/>
      <c r="D4" s="1385"/>
      <c r="E4" s="1509" t="s">
        <v>97</v>
      </c>
      <c r="F4" s="1622"/>
      <c r="G4" s="1622"/>
      <c r="H4" s="1622"/>
      <c r="I4" s="1622"/>
      <c r="J4" s="1623"/>
      <c r="K4" s="8"/>
      <c r="L4" s="109"/>
      <c r="M4" s="110" t="s">
        <v>98</v>
      </c>
      <c r="N4" s="109"/>
      <c r="O4" s="109"/>
      <c r="P4" s="7"/>
      <c r="Q4" s="1632" t="s">
        <v>99</v>
      </c>
      <c r="R4" s="1633"/>
      <c r="S4" s="1634" t="s">
        <v>100</v>
      </c>
      <c r="T4" s="1633"/>
      <c r="U4" s="1438" t="s">
        <v>135</v>
      </c>
      <c r="V4" s="1629"/>
      <c r="W4" s="1633"/>
      <c r="X4" s="1438" t="s">
        <v>101</v>
      </c>
      <c r="Y4" s="1661"/>
      <c r="Z4" s="1438" t="s">
        <v>102</v>
      </c>
      <c r="AA4" s="1623"/>
      <c r="AB4" s="1338"/>
      <c r="AC4" s="1339"/>
      <c r="AD4" s="1340"/>
    </row>
    <row r="5" spans="1:30" ht="15" customHeight="1" x14ac:dyDescent="0.15">
      <c r="A5" s="1383"/>
      <c r="B5" s="1384"/>
      <c r="C5" s="1384"/>
      <c r="D5" s="1385"/>
      <c r="E5" s="1520" t="s">
        <v>103</v>
      </c>
      <c r="F5" s="1515"/>
      <c r="G5" s="1515"/>
      <c r="H5" s="1521"/>
      <c r="I5" s="1514" t="s">
        <v>84</v>
      </c>
      <c r="J5" s="1516"/>
      <c r="K5" s="1520" t="s">
        <v>103</v>
      </c>
      <c r="L5" s="1515"/>
      <c r="M5" s="1515"/>
      <c r="N5" s="1521"/>
      <c r="O5" s="1560" t="s">
        <v>501</v>
      </c>
      <c r="P5" s="1516"/>
      <c r="Q5" s="1520" t="s">
        <v>84</v>
      </c>
      <c r="R5" s="1521"/>
      <c r="S5" s="1514" t="s">
        <v>84</v>
      </c>
      <c r="T5" s="1521"/>
      <c r="U5" s="1514" t="s">
        <v>107</v>
      </c>
      <c r="V5" s="1515"/>
      <c r="W5" s="1521"/>
      <c r="X5" s="1514" t="s">
        <v>84</v>
      </c>
      <c r="Y5" s="1521"/>
      <c r="Z5" s="1514" t="s">
        <v>84</v>
      </c>
      <c r="AA5" s="1516"/>
      <c r="AB5" s="1338"/>
      <c r="AC5" s="1339"/>
      <c r="AD5" s="1340"/>
    </row>
    <row r="6" spans="1:30" ht="15" customHeight="1" x14ac:dyDescent="0.15">
      <c r="A6" s="1383"/>
      <c r="B6" s="1384"/>
      <c r="C6" s="1384"/>
      <c r="D6" s="1385"/>
      <c r="E6" s="111"/>
      <c r="F6" s="74"/>
      <c r="G6" s="112"/>
      <c r="H6" s="113"/>
      <c r="I6" s="22"/>
      <c r="J6" s="102"/>
      <c r="K6" s="11"/>
      <c r="L6" s="74"/>
      <c r="M6" s="112"/>
      <c r="N6" s="113"/>
      <c r="O6" s="22"/>
      <c r="P6" s="102"/>
      <c r="Q6" s="114"/>
      <c r="R6" s="115"/>
      <c r="S6" s="115"/>
      <c r="T6" s="115"/>
      <c r="U6" s="115"/>
      <c r="V6" s="115" t="s">
        <v>184</v>
      </c>
      <c r="W6" s="115" t="s">
        <v>143</v>
      </c>
      <c r="X6" s="115"/>
      <c r="Y6" s="115"/>
      <c r="Z6" s="115"/>
      <c r="AA6" s="116"/>
      <c r="AB6" s="1338"/>
      <c r="AC6" s="1339"/>
      <c r="AD6" s="1340"/>
    </row>
    <row r="7" spans="1:30" ht="15" customHeight="1" x14ac:dyDescent="0.15">
      <c r="A7" s="1383"/>
      <c r="B7" s="1384"/>
      <c r="C7" s="1384"/>
      <c r="D7" s="1385"/>
      <c r="E7" s="88" t="s">
        <v>74</v>
      </c>
      <c r="F7" s="117" t="s">
        <v>73</v>
      </c>
      <c r="G7" s="1625" t="s">
        <v>703</v>
      </c>
      <c r="H7" s="1625" t="s">
        <v>717</v>
      </c>
      <c r="I7" s="23" t="s">
        <v>74</v>
      </c>
      <c r="J7" s="103" t="s">
        <v>73</v>
      </c>
      <c r="K7" s="118" t="s">
        <v>74</v>
      </c>
      <c r="L7" s="117" t="s">
        <v>73</v>
      </c>
      <c r="M7" s="1625" t="s">
        <v>703</v>
      </c>
      <c r="N7" s="1625" t="s">
        <v>717</v>
      </c>
      <c r="O7" s="23" t="s">
        <v>74</v>
      </c>
      <c r="P7" s="103" t="s">
        <v>73</v>
      </c>
      <c r="Q7" s="119" t="s">
        <v>74</v>
      </c>
      <c r="R7" s="120" t="s">
        <v>73</v>
      </c>
      <c r="S7" s="120" t="s">
        <v>74</v>
      </c>
      <c r="T7" s="120" t="s">
        <v>73</v>
      </c>
      <c r="U7" s="120" t="s">
        <v>22</v>
      </c>
      <c r="V7" s="120" t="s">
        <v>183</v>
      </c>
      <c r="W7" s="120" t="s">
        <v>140</v>
      </c>
      <c r="X7" s="120" t="s">
        <v>74</v>
      </c>
      <c r="Y7" s="120" t="s">
        <v>73</v>
      </c>
      <c r="Z7" s="120" t="s">
        <v>74</v>
      </c>
      <c r="AA7" s="121" t="s">
        <v>73</v>
      </c>
      <c r="AB7" s="1338"/>
      <c r="AC7" s="1339"/>
      <c r="AD7" s="1340"/>
    </row>
    <row r="8" spans="1:30" ht="15" customHeight="1" x14ac:dyDescent="0.15">
      <c r="A8" s="1383"/>
      <c r="B8" s="1384"/>
      <c r="C8" s="1384"/>
      <c r="D8" s="1385"/>
      <c r="E8" s="88" t="s">
        <v>75</v>
      </c>
      <c r="F8" s="117" t="s">
        <v>75</v>
      </c>
      <c r="G8" s="1627"/>
      <c r="H8" s="1593"/>
      <c r="I8" s="23" t="s">
        <v>75</v>
      </c>
      <c r="J8" s="103" t="s">
        <v>75</v>
      </c>
      <c r="K8" s="118" t="s">
        <v>75</v>
      </c>
      <c r="L8" s="117" t="s">
        <v>75</v>
      </c>
      <c r="M8" s="1627"/>
      <c r="N8" s="1593"/>
      <c r="O8" s="23" t="s">
        <v>75</v>
      </c>
      <c r="P8" s="103" t="s">
        <v>75</v>
      </c>
      <c r="Q8" s="119" t="s">
        <v>75</v>
      </c>
      <c r="R8" s="120" t="s">
        <v>75</v>
      </c>
      <c r="S8" s="120" t="s">
        <v>75</v>
      </c>
      <c r="T8" s="120" t="s">
        <v>75</v>
      </c>
      <c r="U8" s="120" t="s">
        <v>141</v>
      </c>
      <c r="V8" s="120" t="s">
        <v>21</v>
      </c>
      <c r="W8" s="120" t="s">
        <v>21</v>
      </c>
      <c r="X8" s="120" t="s">
        <v>75</v>
      </c>
      <c r="Y8" s="120" t="s">
        <v>75</v>
      </c>
      <c r="Z8" s="120" t="s">
        <v>75</v>
      </c>
      <c r="AA8" s="121" t="s">
        <v>75</v>
      </c>
      <c r="AB8" s="1338"/>
      <c r="AC8" s="1339"/>
      <c r="AD8" s="1340"/>
    </row>
    <row r="9" spans="1:30" ht="15" customHeight="1" x14ac:dyDescent="0.15">
      <c r="A9" s="1386"/>
      <c r="B9" s="1387"/>
      <c r="C9" s="1387"/>
      <c r="D9" s="1388"/>
      <c r="E9" s="122"/>
      <c r="F9" s="123"/>
      <c r="G9" s="1628"/>
      <c r="H9" s="1626"/>
      <c r="I9" s="27"/>
      <c r="J9" s="124"/>
      <c r="K9" s="125"/>
      <c r="L9" s="123"/>
      <c r="M9" s="1628"/>
      <c r="N9" s="1626"/>
      <c r="O9" s="27"/>
      <c r="P9" s="124"/>
      <c r="Q9" s="126"/>
      <c r="R9" s="31"/>
      <c r="S9" s="31"/>
      <c r="T9" s="31"/>
      <c r="U9" s="31"/>
      <c r="V9" s="535" t="s">
        <v>141</v>
      </c>
      <c r="W9" s="535" t="s">
        <v>141</v>
      </c>
      <c r="X9" s="31"/>
      <c r="Y9" s="31"/>
      <c r="Z9" s="31"/>
      <c r="AA9" s="104"/>
      <c r="AB9" s="1341"/>
      <c r="AC9" s="1342"/>
      <c r="AD9" s="1343"/>
    </row>
    <row r="10" spans="1:30" ht="15.95" customHeight="1" x14ac:dyDescent="0.15">
      <c r="A10" s="63"/>
      <c r="B10" s="64"/>
      <c r="C10" s="64"/>
      <c r="D10" s="137"/>
      <c r="E10" s="95" t="s">
        <v>74</v>
      </c>
      <c r="F10" s="39" t="s">
        <v>73</v>
      </c>
      <c r="G10" s="39" t="s">
        <v>73</v>
      </c>
      <c r="H10" s="39" t="s">
        <v>73</v>
      </c>
      <c r="I10" s="39" t="s">
        <v>74</v>
      </c>
      <c r="J10" s="96" t="s">
        <v>73</v>
      </c>
      <c r="K10" s="95" t="s">
        <v>22</v>
      </c>
      <c r="L10" s="39" t="s">
        <v>73</v>
      </c>
      <c r="M10" s="39" t="s">
        <v>73</v>
      </c>
      <c r="N10" s="127" t="s">
        <v>21</v>
      </c>
      <c r="O10" s="39" t="s">
        <v>74</v>
      </c>
      <c r="P10" s="128" t="s">
        <v>73</v>
      </c>
      <c r="Q10" s="95" t="s">
        <v>74</v>
      </c>
      <c r="R10" s="39" t="s">
        <v>73</v>
      </c>
      <c r="S10" s="39" t="s">
        <v>74</v>
      </c>
      <c r="T10" s="39" t="s">
        <v>73</v>
      </c>
      <c r="U10" s="39" t="s">
        <v>22</v>
      </c>
      <c r="V10" s="39" t="s">
        <v>21</v>
      </c>
      <c r="W10" s="39" t="s">
        <v>21</v>
      </c>
      <c r="X10" s="39" t="s">
        <v>74</v>
      </c>
      <c r="Y10" s="39" t="s">
        <v>73</v>
      </c>
      <c r="Z10" s="129" t="s">
        <v>74</v>
      </c>
      <c r="AA10" s="96" t="s">
        <v>73</v>
      </c>
      <c r="AB10" s="64"/>
      <c r="AC10" s="64"/>
      <c r="AD10" s="137"/>
    </row>
    <row r="11" spans="1:30" ht="15.95" customHeight="1" x14ac:dyDescent="0.15">
      <c r="A11" s="1532" t="s">
        <v>23</v>
      </c>
      <c r="B11" s="1533"/>
      <c r="C11" s="518" t="s">
        <v>25</v>
      </c>
      <c r="D11" s="836" t="s">
        <v>612</v>
      </c>
      <c r="E11" s="138"/>
      <c r="F11" s="97"/>
      <c r="G11" s="97"/>
      <c r="H11" s="97"/>
      <c r="I11" s="97"/>
      <c r="J11" s="141"/>
      <c r="K11" s="138"/>
      <c r="L11" s="97"/>
      <c r="M11" s="97"/>
      <c r="N11" s="139"/>
      <c r="O11" s="97"/>
      <c r="P11" s="141"/>
      <c r="Q11" s="138"/>
      <c r="R11" s="97"/>
      <c r="S11" s="97"/>
      <c r="T11" s="97"/>
      <c r="U11" s="97"/>
      <c r="V11" s="97"/>
      <c r="W11" s="97"/>
      <c r="X11" s="97"/>
      <c r="Y11" s="97"/>
      <c r="Z11" s="97"/>
      <c r="AA11" s="141"/>
      <c r="AB11" s="143"/>
      <c r="AC11" s="518" t="s">
        <v>25</v>
      </c>
      <c r="AD11" s="836" t="s">
        <v>657</v>
      </c>
    </row>
    <row r="12" spans="1:30" ht="15.95" customHeight="1" x14ac:dyDescent="0.15">
      <c r="A12" s="56"/>
      <c r="B12" s="57"/>
      <c r="C12" s="48" t="s">
        <v>26</v>
      </c>
      <c r="D12" s="837" t="s">
        <v>613</v>
      </c>
      <c r="E12" s="139"/>
      <c r="F12" s="54"/>
      <c r="G12" s="54"/>
      <c r="H12" s="54"/>
      <c r="I12" s="54"/>
      <c r="J12" s="53"/>
      <c r="K12" s="138"/>
      <c r="L12" s="54"/>
      <c r="M12" s="54"/>
      <c r="N12" s="14"/>
      <c r="O12" s="54"/>
      <c r="P12" s="53"/>
      <c r="Q12" s="60"/>
      <c r="R12" s="54"/>
      <c r="S12" s="54"/>
      <c r="T12" s="54"/>
      <c r="U12" s="54"/>
      <c r="V12" s="54"/>
      <c r="W12" s="54"/>
      <c r="X12" s="54"/>
      <c r="Y12" s="54"/>
      <c r="Z12" s="54"/>
      <c r="AA12" s="53"/>
      <c r="AB12" s="56"/>
      <c r="AC12" s="48" t="s">
        <v>26</v>
      </c>
      <c r="AD12" s="837" t="s">
        <v>658</v>
      </c>
    </row>
    <row r="13" spans="1:30" ht="15.95" customHeight="1" x14ac:dyDescent="0.15">
      <c r="A13" s="56"/>
      <c r="B13" s="57"/>
      <c r="C13" s="48" t="s">
        <v>27</v>
      </c>
      <c r="D13" s="837" t="s">
        <v>614</v>
      </c>
      <c r="E13" s="139"/>
      <c r="F13" s="54"/>
      <c r="G13" s="54"/>
      <c r="H13" s="54"/>
      <c r="I13" s="54"/>
      <c r="J13" s="53"/>
      <c r="K13" s="138"/>
      <c r="L13" s="54"/>
      <c r="M13" s="54"/>
      <c r="N13" s="14"/>
      <c r="O13" s="54"/>
      <c r="P13" s="53"/>
      <c r="Q13" s="60"/>
      <c r="R13" s="54"/>
      <c r="S13" s="54"/>
      <c r="T13" s="54"/>
      <c r="U13" s="54"/>
      <c r="V13" s="54"/>
      <c r="W13" s="54"/>
      <c r="X13" s="54"/>
      <c r="Y13" s="54"/>
      <c r="Z13" s="54"/>
      <c r="AA13" s="53"/>
      <c r="AB13" s="56"/>
      <c r="AC13" s="48" t="s">
        <v>27</v>
      </c>
      <c r="AD13" s="837" t="s">
        <v>659</v>
      </c>
    </row>
    <row r="14" spans="1:30" ht="15.95" customHeight="1" x14ac:dyDescent="0.15">
      <c r="A14" s="56"/>
      <c r="B14" s="57"/>
      <c r="C14" s="48" t="s">
        <v>28</v>
      </c>
      <c r="D14" s="837" t="s">
        <v>615</v>
      </c>
      <c r="E14" s="139"/>
      <c r="F14" s="54"/>
      <c r="G14" s="54"/>
      <c r="H14" s="54"/>
      <c r="I14" s="54"/>
      <c r="J14" s="53"/>
      <c r="K14" s="138"/>
      <c r="L14" s="54"/>
      <c r="M14" s="54"/>
      <c r="N14" s="14"/>
      <c r="O14" s="54"/>
      <c r="P14" s="53"/>
      <c r="Q14" s="60"/>
      <c r="R14" s="54"/>
      <c r="S14" s="54"/>
      <c r="T14" s="54"/>
      <c r="U14" s="54"/>
      <c r="V14" s="54"/>
      <c r="W14" s="54"/>
      <c r="X14" s="54"/>
      <c r="Y14" s="54"/>
      <c r="Z14" s="54"/>
      <c r="AA14" s="53"/>
      <c r="AB14" s="56"/>
      <c r="AC14" s="48" t="s">
        <v>28</v>
      </c>
      <c r="AD14" s="837" t="s">
        <v>660</v>
      </c>
    </row>
    <row r="15" spans="1:30" ht="15.95" customHeight="1" x14ac:dyDescent="0.15">
      <c r="A15" s="56"/>
      <c r="B15" s="57"/>
      <c r="C15" s="48" t="s">
        <v>29</v>
      </c>
      <c r="D15" s="837" t="s">
        <v>616</v>
      </c>
      <c r="E15" s="139"/>
      <c r="F15" s="54"/>
      <c r="G15" s="54"/>
      <c r="H15" s="54"/>
      <c r="I15" s="54"/>
      <c r="J15" s="53"/>
      <c r="K15" s="138"/>
      <c r="L15" s="54"/>
      <c r="M15" s="54"/>
      <c r="N15" s="14"/>
      <c r="O15" s="54"/>
      <c r="P15" s="53"/>
      <c r="Q15" s="60"/>
      <c r="R15" s="54"/>
      <c r="S15" s="54"/>
      <c r="T15" s="54"/>
      <c r="U15" s="54"/>
      <c r="V15" s="54"/>
      <c r="W15" s="54"/>
      <c r="X15" s="54"/>
      <c r="Y15" s="54"/>
      <c r="Z15" s="54"/>
      <c r="AA15" s="53"/>
      <c r="AB15" s="56"/>
      <c r="AC15" s="48" t="s">
        <v>29</v>
      </c>
      <c r="AD15" s="837" t="s">
        <v>661</v>
      </c>
    </row>
    <row r="16" spans="1:30" ht="15.95" customHeight="1" x14ac:dyDescent="0.15">
      <c r="A16" s="56"/>
      <c r="B16" s="57"/>
      <c r="C16" s="48" t="s">
        <v>30</v>
      </c>
      <c r="D16" s="837" t="s">
        <v>617</v>
      </c>
      <c r="E16" s="139"/>
      <c r="F16" s="54"/>
      <c r="G16" s="54"/>
      <c r="H16" s="54"/>
      <c r="I16" s="54"/>
      <c r="J16" s="53"/>
      <c r="K16" s="138"/>
      <c r="L16" s="54"/>
      <c r="M16" s="54"/>
      <c r="N16" s="14"/>
      <c r="O16" s="54"/>
      <c r="P16" s="53"/>
      <c r="Q16" s="60"/>
      <c r="R16" s="54"/>
      <c r="S16" s="54"/>
      <c r="T16" s="54"/>
      <c r="U16" s="54"/>
      <c r="V16" s="54"/>
      <c r="W16" s="54"/>
      <c r="X16" s="54"/>
      <c r="Y16" s="54"/>
      <c r="Z16" s="54"/>
      <c r="AA16" s="53"/>
      <c r="AB16" s="56"/>
      <c r="AC16" s="48" t="s">
        <v>30</v>
      </c>
      <c r="AD16" s="837" t="s">
        <v>662</v>
      </c>
    </row>
    <row r="17" spans="1:30" ht="15.95" customHeight="1" x14ac:dyDescent="0.15">
      <c r="A17" s="56"/>
      <c r="B17" s="57"/>
      <c r="C17" s="48" t="s">
        <v>31</v>
      </c>
      <c r="D17" s="837" t="s">
        <v>618</v>
      </c>
      <c r="E17" s="139"/>
      <c r="F17" s="54"/>
      <c r="G17" s="54"/>
      <c r="H17" s="54"/>
      <c r="I17" s="54"/>
      <c r="J17" s="53"/>
      <c r="K17" s="138"/>
      <c r="L17" s="54"/>
      <c r="M17" s="54"/>
      <c r="N17" s="14"/>
      <c r="O17" s="54"/>
      <c r="P17" s="53"/>
      <c r="Q17" s="60"/>
      <c r="R17" s="54"/>
      <c r="S17" s="54"/>
      <c r="T17" s="54"/>
      <c r="U17" s="54"/>
      <c r="V17" s="54"/>
      <c r="W17" s="54"/>
      <c r="X17" s="54"/>
      <c r="Y17" s="54"/>
      <c r="Z17" s="54"/>
      <c r="AA17" s="53"/>
      <c r="AB17" s="56"/>
      <c r="AC17" s="48" t="s">
        <v>31</v>
      </c>
      <c r="AD17" s="837" t="s">
        <v>663</v>
      </c>
    </row>
    <row r="18" spans="1:30" ht="15.95" customHeight="1" x14ac:dyDescent="0.15">
      <c r="A18" s="56"/>
      <c r="B18" s="57"/>
      <c r="C18" s="48" t="s">
        <v>32</v>
      </c>
      <c r="D18" s="837" t="s">
        <v>619</v>
      </c>
      <c r="E18" s="139"/>
      <c r="F18" s="54"/>
      <c r="G18" s="54"/>
      <c r="H18" s="54"/>
      <c r="I18" s="54"/>
      <c r="J18" s="53"/>
      <c r="K18" s="138"/>
      <c r="L18" s="54"/>
      <c r="M18" s="54"/>
      <c r="N18" s="14"/>
      <c r="O18" s="54"/>
      <c r="P18" s="53"/>
      <c r="Q18" s="60"/>
      <c r="R18" s="54"/>
      <c r="S18" s="54"/>
      <c r="T18" s="54"/>
      <c r="U18" s="54"/>
      <c r="V18" s="54"/>
      <c r="W18" s="54"/>
      <c r="X18" s="54"/>
      <c r="Y18" s="54"/>
      <c r="Z18" s="54"/>
      <c r="AA18" s="53"/>
      <c r="AB18" s="56"/>
      <c r="AC18" s="48" t="s">
        <v>32</v>
      </c>
      <c r="AD18" s="837" t="s">
        <v>664</v>
      </c>
    </row>
    <row r="19" spans="1:30" ht="15.95" customHeight="1" x14ac:dyDescent="0.15">
      <c r="A19" s="56"/>
      <c r="B19" s="57"/>
      <c r="C19" s="48" t="s">
        <v>33</v>
      </c>
      <c r="D19" s="837" t="s">
        <v>620</v>
      </c>
      <c r="E19" s="139"/>
      <c r="F19" s="54"/>
      <c r="G19" s="54"/>
      <c r="H19" s="54"/>
      <c r="I19" s="54"/>
      <c r="J19" s="53"/>
      <c r="K19" s="138"/>
      <c r="L19" s="54"/>
      <c r="M19" s="54"/>
      <c r="N19" s="14"/>
      <c r="O19" s="54"/>
      <c r="P19" s="53"/>
      <c r="Q19" s="60"/>
      <c r="R19" s="54"/>
      <c r="S19" s="54"/>
      <c r="T19" s="54"/>
      <c r="U19" s="54"/>
      <c r="V19" s="54"/>
      <c r="W19" s="54"/>
      <c r="X19" s="54"/>
      <c r="Y19" s="54"/>
      <c r="Z19" s="54"/>
      <c r="AA19" s="53"/>
      <c r="AB19" s="56"/>
      <c r="AC19" s="48" t="s">
        <v>33</v>
      </c>
      <c r="AD19" s="837" t="s">
        <v>665</v>
      </c>
    </row>
    <row r="20" spans="1:30" ht="15.95" customHeight="1" x14ac:dyDescent="0.15">
      <c r="A20" s="56"/>
      <c r="B20" s="57"/>
      <c r="C20" s="48" t="s">
        <v>34</v>
      </c>
      <c r="D20" s="837" t="s">
        <v>621</v>
      </c>
      <c r="E20" s="139"/>
      <c r="F20" s="54"/>
      <c r="G20" s="54"/>
      <c r="H20" s="54"/>
      <c r="I20" s="54"/>
      <c r="J20" s="53"/>
      <c r="K20" s="138"/>
      <c r="L20" s="54"/>
      <c r="M20" s="54"/>
      <c r="N20" s="14"/>
      <c r="O20" s="54"/>
      <c r="P20" s="53"/>
      <c r="Q20" s="60"/>
      <c r="R20" s="54"/>
      <c r="S20" s="54"/>
      <c r="T20" s="54"/>
      <c r="U20" s="54"/>
      <c r="V20" s="54"/>
      <c r="W20" s="54"/>
      <c r="X20" s="54"/>
      <c r="Y20" s="54"/>
      <c r="Z20" s="54"/>
      <c r="AA20" s="53"/>
      <c r="AB20" s="56"/>
      <c r="AC20" s="48" t="s">
        <v>34</v>
      </c>
      <c r="AD20" s="837" t="s">
        <v>666</v>
      </c>
    </row>
    <row r="21" spans="1:30" ht="15.95" customHeight="1" x14ac:dyDescent="0.15">
      <c r="A21" s="56"/>
      <c r="B21" s="57"/>
      <c r="C21" s="48" t="s">
        <v>35</v>
      </c>
      <c r="D21" s="837" t="s">
        <v>622</v>
      </c>
      <c r="E21" s="139"/>
      <c r="F21" s="54"/>
      <c r="G21" s="54"/>
      <c r="H21" s="54"/>
      <c r="I21" s="54"/>
      <c r="J21" s="53"/>
      <c r="K21" s="138"/>
      <c r="L21" s="54"/>
      <c r="M21" s="54"/>
      <c r="N21" s="14"/>
      <c r="O21" s="54"/>
      <c r="P21" s="53"/>
      <c r="Q21" s="60"/>
      <c r="R21" s="54"/>
      <c r="S21" s="54"/>
      <c r="T21" s="54"/>
      <c r="U21" s="54"/>
      <c r="V21" s="54"/>
      <c r="W21" s="54"/>
      <c r="X21" s="54"/>
      <c r="Y21" s="54"/>
      <c r="Z21" s="54"/>
      <c r="AA21" s="53"/>
      <c r="AB21" s="56"/>
      <c r="AC21" s="48" t="s">
        <v>35</v>
      </c>
      <c r="AD21" s="837" t="s">
        <v>667</v>
      </c>
    </row>
    <row r="22" spans="1:30" ht="15.95" customHeight="1" x14ac:dyDescent="0.15">
      <c r="A22" s="56"/>
      <c r="B22" s="57"/>
      <c r="C22" s="48" t="s">
        <v>36</v>
      </c>
      <c r="D22" s="837" t="s">
        <v>623</v>
      </c>
      <c r="E22" s="139"/>
      <c r="F22" s="54"/>
      <c r="G22" s="54"/>
      <c r="H22" s="54"/>
      <c r="I22" s="54"/>
      <c r="J22" s="53"/>
      <c r="K22" s="138"/>
      <c r="L22" s="54"/>
      <c r="M22" s="54"/>
      <c r="N22" s="14"/>
      <c r="O22" s="54"/>
      <c r="P22" s="53"/>
      <c r="Q22" s="60"/>
      <c r="R22" s="54"/>
      <c r="S22" s="54"/>
      <c r="T22" s="54"/>
      <c r="U22" s="54"/>
      <c r="V22" s="54"/>
      <c r="W22" s="54"/>
      <c r="X22" s="54"/>
      <c r="Y22" s="54"/>
      <c r="Z22" s="54"/>
      <c r="AA22" s="53"/>
      <c r="AB22" s="56"/>
      <c r="AC22" s="48" t="s">
        <v>36</v>
      </c>
      <c r="AD22" s="837" t="s">
        <v>668</v>
      </c>
    </row>
    <row r="23" spans="1:30" ht="15.95" customHeight="1" x14ac:dyDescent="0.15">
      <c r="A23" s="56"/>
      <c r="B23" s="57"/>
      <c r="C23" s="48" t="s">
        <v>37</v>
      </c>
      <c r="D23" s="837" t="s">
        <v>624</v>
      </c>
      <c r="E23" s="139"/>
      <c r="F23" s="54"/>
      <c r="G23" s="54"/>
      <c r="H23" s="54"/>
      <c r="I23" s="54"/>
      <c r="J23" s="53"/>
      <c r="K23" s="138"/>
      <c r="L23" s="54"/>
      <c r="M23" s="54"/>
      <c r="N23" s="14"/>
      <c r="O23" s="54"/>
      <c r="P23" s="53"/>
      <c r="Q23" s="60"/>
      <c r="R23" s="54"/>
      <c r="S23" s="54"/>
      <c r="T23" s="54"/>
      <c r="U23" s="54"/>
      <c r="V23" s="54"/>
      <c r="W23" s="54"/>
      <c r="X23" s="54"/>
      <c r="Y23" s="54"/>
      <c r="Z23" s="54"/>
      <c r="AA23" s="53"/>
      <c r="AB23" s="56"/>
      <c r="AC23" s="48" t="s">
        <v>37</v>
      </c>
      <c r="AD23" s="837" t="s">
        <v>669</v>
      </c>
    </row>
    <row r="24" spans="1:30" ht="15.95" customHeight="1" x14ac:dyDescent="0.15">
      <c r="A24" s="56"/>
      <c r="B24" s="57"/>
      <c r="C24" s="48" t="s">
        <v>38</v>
      </c>
      <c r="D24" s="837" t="s">
        <v>625</v>
      </c>
      <c r="E24" s="139"/>
      <c r="F24" s="54"/>
      <c r="G24" s="54"/>
      <c r="H24" s="54"/>
      <c r="I24" s="54"/>
      <c r="J24" s="53"/>
      <c r="K24" s="138"/>
      <c r="L24" s="54"/>
      <c r="M24" s="54"/>
      <c r="N24" s="14"/>
      <c r="O24" s="54"/>
      <c r="P24" s="53"/>
      <c r="Q24" s="60"/>
      <c r="R24" s="54"/>
      <c r="S24" s="54"/>
      <c r="T24" s="54"/>
      <c r="U24" s="54"/>
      <c r="V24" s="54"/>
      <c r="W24" s="54"/>
      <c r="X24" s="54"/>
      <c r="Y24" s="54"/>
      <c r="Z24" s="54"/>
      <c r="AA24" s="53"/>
      <c r="AB24" s="56"/>
      <c r="AC24" s="48" t="s">
        <v>38</v>
      </c>
      <c r="AD24" s="837" t="s">
        <v>670</v>
      </c>
    </row>
    <row r="25" spans="1:30" ht="15.95" customHeight="1" x14ac:dyDescent="0.15">
      <c r="A25" s="56"/>
      <c r="B25" s="57"/>
      <c r="C25" s="48" t="s">
        <v>39</v>
      </c>
      <c r="D25" s="837" t="s">
        <v>626</v>
      </c>
      <c r="E25" s="139"/>
      <c r="F25" s="54"/>
      <c r="G25" s="54"/>
      <c r="H25" s="54"/>
      <c r="I25" s="54"/>
      <c r="J25" s="53"/>
      <c r="K25" s="138"/>
      <c r="L25" s="54"/>
      <c r="M25" s="54"/>
      <c r="N25" s="14"/>
      <c r="O25" s="54"/>
      <c r="P25" s="53"/>
      <c r="Q25" s="60"/>
      <c r="R25" s="54"/>
      <c r="S25" s="54"/>
      <c r="T25" s="54"/>
      <c r="U25" s="54"/>
      <c r="V25" s="54"/>
      <c r="W25" s="54"/>
      <c r="X25" s="54"/>
      <c r="Y25" s="54"/>
      <c r="Z25" s="54"/>
      <c r="AA25" s="53"/>
      <c r="AB25" s="56"/>
      <c r="AC25" s="48" t="s">
        <v>39</v>
      </c>
      <c r="AD25" s="837" t="s">
        <v>671</v>
      </c>
    </row>
    <row r="26" spans="1:30" ht="15.95" customHeight="1" x14ac:dyDescent="0.15">
      <c r="A26" s="1574" t="s">
        <v>40</v>
      </c>
      <c r="B26" s="1446"/>
      <c r="C26" s="48" t="s">
        <v>41</v>
      </c>
      <c r="D26" s="837" t="s">
        <v>627</v>
      </c>
      <c r="E26" s="139"/>
      <c r="F26" s="54"/>
      <c r="G26" s="54"/>
      <c r="H26" s="54"/>
      <c r="I26" s="54"/>
      <c r="J26" s="53"/>
      <c r="K26" s="138"/>
      <c r="L26" s="54"/>
      <c r="M26" s="54"/>
      <c r="N26" s="14"/>
      <c r="O26" s="54"/>
      <c r="P26" s="53"/>
      <c r="Q26" s="60"/>
      <c r="R26" s="54"/>
      <c r="S26" s="54"/>
      <c r="T26" s="54"/>
      <c r="U26" s="54"/>
      <c r="V26" s="54"/>
      <c r="W26" s="54"/>
      <c r="X26" s="54"/>
      <c r="Y26" s="54"/>
      <c r="Z26" s="54"/>
      <c r="AA26" s="53"/>
      <c r="AB26" s="134"/>
      <c r="AC26" s="48" t="s">
        <v>41</v>
      </c>
      <c r="AD26" s="837" t="s">
        <v>672</v>
      </c>
    </row>
    <row r="27" spans="1:30" ht="15.95" customHeight="1" x14ac:dyDescent="0.15">
      <c r="A27" s="56"/>
      <c r="B27" s="57"/>
      <c r="C27" s="48" t="s">
        <v>42</v>
      </c>
      <c r="D27" s="837" t="s">
        <v>628</v>
      </c>
      <c r="E27" s="139"/>
      <c r="F27" s="54"/>
      <c r="G27" s="54"/>
      <c r="H27" s="54"/>
      <c r="I27" s="54"/>
      <c r="J27" s="53"/>
      <c r="K27" s="138"/>
      <c r="L27" s="54"/>
      <c r="M27" s="54"/>
      <c r="N27" s="14"/>
      <c r="O27" s="54"/>
      <c r="P27" s="53"/>
      <c r="Q27" s="60"/>
      <c r="R27" s="54"/>
      <c r="S27" s="54"/>
      <c r="T27" s="54"/>
      <c r="U27" s="54"/>
      <c r="V27" s="54"/>
      <c r="W27" s="54"/>
      <c r="X27" s="54"/>
      <c r="Y27" s="54"/>
      <c r="Z27" s="54"/>
      <c r="AA27" s="53"/>
      <c r="AB27" s="56"/>
      <c r="AC27" s="48" t="s">
        <v>42</v>
      </c>
      <c r="AD27" s="837" t="s">
        <v>673</v>
      </c>
    </row>
    <row r="28" spans="1:30" ht="15.95" customHeight="1" x14ac:dyDescent="0.15">
      <c r="A28" s="56"/>
      <c r="B28" s="57"/>
      <c r="C28" s="48" t="s">
        <v>43</v>
      </c>
      <c r="D28" s="837" t="s">
        <v>629</v>
      </c>
      <c r="E28" s="139"/>
      <c r="F28" s="54"/>
      <c r="G28" s="54"/>
      <c r="H28" s="54"/>
      <c r="I28" s="54"/>
      <c r="J28" s="53"/>
      <c r="K28" s="138"/>
      <c r="L28" s="54"/>
      <c r="M28" s="54"/>
      <c r="N28" s="14"/>
      <c r="O28" s="54"/>
      <c r="P28" s="53"/>
      <c r="Q28" s="60"/>
      <c r="R28" s="54"/>
      <c r="S28" s="54"/>
      <c r="T28" s="54"/>
      <c r="U28" s="54"/>
      <c r="V28" s="54"/>
      <c r="W28" s="54"/>
      <c r="X28" s="54"/>
      <c r="Y28" s="54"/>
      <c r="Z28" s="54"/>
      <c r="AA28" s="53"/>
      <c r="AB28" s="56"/>
      <c r="AC28" s="48" t="s">
        <v>43</v>
      </c>
      <c r="AD28" s="837" t="s">
        <v>674</v>
      </c>
    </row>
    <row r="29" spans="1:30" ht="15.95" customHeight="1" x14ac:dyDescent="0.15">
      <c r="A29" s="56"/>
      <c r="B29" s="57"/>
      <c r="C29" s="48" t="s">
        <v>44</v>
      </c>
      <c r="D29" s="837" t="s">
        <v>630</v>
      </c>
      <c r="E29" s="139"/>
      <c r="F29" s="54"/>
      <c r="G29" s="54"/>
      <c r="H29" s="54"/>
      <c r="I29" s="54"/>
      <c r="J29" s="53"/>
      <c r="K29" s="138"/>
      <c r="L29" s="54"/>
      <c r="M29" s="54"/>
      <c r="N29" s="14"/>
      <c r="O29" s="54"/>
      <c r="P29" s="53"/>
      <c r="Q29" s="60"/>
      <c r="R29" s="54"/>
      <c r="S29" s="54"/>
      <c r="T29" s="54"/>
      <c r="U29" s="54"/>
      <c r="V29" s="54"/>
      <c r="W29" s="54"/>
      <c r="X29" s="54"/>
      <c r="Y29" s="54"/>
      <c r="Z29" s="54"/>
      <c r="AA29" s="53"/>
      <c r="AB29" s="56"/>
      <c r="AC29" s="48" t="s">
        <v>44</v>
      </c>
      <c r="AD29" s="837" t="s">
        <v>675</v>
      </c>
    </row>
    <row r="30" spans="1:30" ht="15.95" customHeight="1" x14ac:dyDescent="0.15">
      <c r="A30" s="56"/>
      <c r="B30" s="57"/>
      <c r="C30" s="48" t="s">
        <v>45</v>
      </c>
      <c r="D30" s="837" t="s">
        <v>631</v>
      </c>
      <c r="E30" s="139"/>
      <c r="F30" s="54"/>
      <c r="G30" s="54"/>
      <c r="H30" s="54"/>
      <c r="I30" s="54"/>
      <c r="J30" s="53"/>
      <c r="K30" s="138"/>
      <c r="L30" s="54"/>
      <c r="M30" s="54"/>
      <c r="N30" s="14"/>
      <c r="O30" s="54"/>
      <c r="P30" s="53"/>
      <c r="Q30" s="60"/>
      <c r="R30" s="54"/>
      <c r="S30" s="54"/>
      <c r="T30" s="54"/>
      <c r="U30" s="54"/>
      <c r="V30" s="54"/>
      <c r="W30" s="54"/>
      <c r="X30" s="54"/>
      <c r="Y30" s="54"/>
      <c r="Z30" s="54"/>
      <c r="AA30" s="53"/>
      <c r="AB30" s="56"/>
      <c r="AC30" s="48" t="s">
        <v>45</v>
      </c>
      <c r="AD30" s="837" t="s">
        <v>676</v>
      </c>
    </row>
    <row r="31" spans="1:30" ht="15.95" customHeight="1" x14ac:dyDescent="0.15">
      <c r="A31" s="56"/>
      <c r="B31" s="57"/>
      <c r="C31" s="48" t="s">
        <v>46</v>
      </c>
      <c r="D31" s="837" t="s">
        <v>632</v>
      </c>
      <c r="E31" s="139"/>
      <c r="F31" s="54"/>
      <c r="G31" s="54"/>
      <c r="H31" s="54"/>
      <c r="I31" s="54"/>
      <c r="J31" s="53"/>
      <c r="K31" s="138"/>
      <c r="L31" s="54"/>
      <c r="M31" s="54"/>
      <c r="N31" s="14"/>
      <c r="O31" s="54"/>
      <c r="P31" s="53"/>
      <c r="Q31" s="60"/>
      <c r="R31" s="54"/>
      <c r="S31" s="54"/>
      <c r="T31" s="54"/>
      <c r="U31" s="54"/>
      <c r="V31" s="54"/>
      <c r="W31" s="54"/>
      <c r="X31" s="54"/>
      <c r="Y31" s="54"/>
      <c r="Z31" s="54"/>
      <c r="AA31" s="53"/>
      <c r="AB31" s="56"/>
      <c r="AC31" s="48" t="s">
        <v>46</v>
      </c>
      <c r="AD31" s="837" t="s">
        <v>677</v>
      </c>
    </row>
    <row r="32" spans="1:30" ht="15.95" customHeight="1" x14ac:dyDescent="0.15">
      <c r="A32" s="56"/>
      <c r="B32" s="57"/>
      <c r="C32" s="48" t="s">
        <v>47</v>
      </c>
      <c r="D32" s="837" t="s">
        <v>633</v>
      </c>
      <c r="E32" s="139"/>
      <c r="F32" s="54"/>
      <c r="G32" s="54"/>
      <c r="H32" s="54"/>
      <c r="I32" s="54"/>
      <c r="J32" s="53"/>
      <c r="K32" s="138"/>
      <c r="L32" s="54"/>
      <c r="M32" s="54"/>
      <c r="N32" s="14"/>
      <c r="O32" s="54"/>
      <c r="P32" s="53"/>
      <c r="Q32" s="60"/>
      <c r="R32" s="54"/>
      <c r="S32" s="54"/>
      <c r="T32" s="54"/>
      <c r="U32" s="54"/>
      <c r="V32" s="54"/>
      <c r="W32" s="54"/>
      <c r="X32" s="54"/>
      <c r="Y32" s="54"/>
      <c r="Z32" s="54"/>
      <c r="AA32" s="53"/>
      <c r="AB32" s="56"/>
      <c r="AC32" s="48" t="s">
        <v>47</v>
      </c>
      <c r="AD32" s="837" t="s">
        <v>678</v>
      </c>
    </row>
    <row r="33" spans="1:30" ht="15.95" customHeight="1" x14ac:dyDescent="0.15">
      <c r="A33" s="56"/>
      <c r="B33" s="57"/>
      <c r="C33" s="48" t="s">
        <v>48</v>
      </c>
      <c r="D33" s="837" t="s">
        <v>634</v>
      </c>
      <c r="E33" s="139"/>
      <c r="F33" s="54"/>
      <c r="G33" s="54"/>
      <c r="H33" s="54"/>
      <c r="I33" s="54"/>
      <c r="J33" s="53"/>
      <c r="K33" s="138"/>
      <c r="L33" s="54"/>
      <c r="M33" s="54"/>
      <c r="N33" s="14"/>
      <c r="O33" s="54"/>
      <c r="P33" s="53"/>
      <c r="Q33" s="60"/>
      <c r="R33" s="54"/>
      <c r="S33" s="54"/>
      <c r="T33" s="54"/>
      <c r="U33" s="54"/>
      <c r="V33" s="54"/>
      <c r="W33" s="54"/>
      <c r="X33" s="54"/>
      <c r="Y33" s="54"/>
      <c r="Z33" s="54"/>
      <c r="AA33" s="53"/>
      <c r="AB33" s="56"/>
      <c r="AC33" s="48" t="s">
        <v>48</v>
      </c>
      <c r="AD33" s="837" t="s">
        <v>679</v>
      </c>
    </row>
    <row r="34" spans="1:30" ht="15.95" customHeight="1" x14ac:dyDescent="0.15">
      <c r="A34" s="56"/>
      <c r="B34" s="57"/>
      <c r="C34" s="48" t="s">
        <v>49</v>
      </c>
      <c r="D34" s="837" t="s">
        <v>635</v>
      </c>
      <c r="E34" s="139"/>
      <c r="F34" s="97"/>
      <c r="G34" s="97"/>
      <c r="H34" s="97"/>
      <c r="I34" s="97"/>
      <c r="J34" s="141"/>
      <c r="K34" s="138"/>
      <c r="L34" s="97"/>
      <c r="M34" s="97"/>
      <c r="N34" s="139"/>
      <c r="O34" s="97"/>
      <c r="P34" s="141"/>
      <c r="Q34" s="138"/>
      <c r="R34" s="97"/>
      <c r="S34" s="97"/>
      <c r="T34" s="97"/>
      <c r="U34" s="97"/>
      <c r="V34" s="97"/>
      <c r="W34" s="97"/>
      <c r="X34" s="97"/>
      <c r="Y34" s="97"/>
      <c r="Z34" s="97"/>
      <c r="AA34" s="141"/>
      <c r="AB34" s="56"/>
      <c r="AC34" s="48" t="s">
        <v>49</v>
      </c>
      <c r="AD34" s="837" t="s">
        <v>680</v>
      </c>
    </row>
    <row r="35" spans="1:30" s="62" customFormat="1" ht="15.95" customHeight="1" x14ac:dyDescent="0.15">
      <c r="A35" s="56"/>
      <c r="B35" s="57"/>
      <c r="C35" s="58" t="s">
        <v>50</v>
      </c>
      <c r="D35" s="838" t="s">
        <v>636</v>
      </c>
      <c r="E35" s="14"/>
      <c r="F35" s="54"/>
      <c r="G35" s="54"/>
      <c r="H35" s="54"/>
      <c r="I35" s="54"/>
      <c r="J35" s="53"/>
      <c r="K35" s="60"/>
      <c r="L35" s="54"/>
      <c r="M35" s="54"/>
      <c r="N35" s="14"/>
      <c r="O35" s="54"/>
      <c r="P35" s="53"/>
      <c r="Q35" s="60"/>
      <c r="R35" s="54"/>
      <c r="S35" s="54"/>
      <c r="T35" s="54"/>
      <c r="U35" s="54"/>
      <c r="V35" s="54"/>
      <c r="W35" s="54"/>
      <c r="X35" s="54"/>
      <c r="Y35" s="54"/>
      <c r="Z35" s="54"/>
      <c r="AA35" s="53"/>
      <c r="AB35" s="56"/>
      <c r="AC35" s="58" t="s">
        <v>50</v>
      </c>
      <c r="AD35" s="838" t="s">
        <v>681</v>
      </c>
    </row>
    <row r="36" spans="1:30" s="62" customFormat="1" ht="15.95" customHeight="1" x14ac:dyDescent="0.15">
      <c r="A36" s="63"/>
      <c r="B36" s="64"/>
      <c r="C36" s="65" t="s">
        <v>0</v>
      </c>
      <c r="D36" s="839" t="s">
        <v>637</v>
      </c>
      <c r="E36" s="67"/>
      <c r="F36" s="68"/>
      <c r="G36" s="68"/>
      <c r="H36" s="68"/>
      <c r="I36" s="68"/>
      <c r="J36" s="69"/>
      <c r="K36" s="70"/>
      <c r="L36" s="68"/>
      <c r="M36" s="68"/>
      <c r="N36" s="67"/>
      <c r="O36" s="68"/>
      <c r="P36" s="69"/>
      <c r="Q36" s="70"/>
      <c r="R36" s="68"/>
      <c r="S36" s="68"/>
      <c r="T36" s="68"/>
      <c r="U36" s="68"/>
      <c r="V36" s="68"/>
      <c r="W36" s="68"/>
      <c r="X36" s="68"/>
      <c r="Y36" s="68"/>
      <c r="Z36" s="68"/>
      <c r="AA36" s="69"/>
      <c r="AB36" s="63"/>
      <c r="AC36" s="65" t="s">
        <v>0</v>
      </c>
      <c r="AD36" s="839" t="s">
        <v>682</v>
      </c>
    </row>
    <row r="37" spans="1:30" s="62" customFormat="1" ht="15.95" customHeight="1" x14ac:dyDescent="0.15">
      <c r="A37" s="63"/>
      <c r="B37" s="64"/>
      <c r="C37" s="65" t="s">
        <v>51</v>
      </c>
      <c r="D37" s="839" t="s">
        <v>638</v>
      </c>
      <c r="E37" s="67"/>
      <c r="F37" s="68"/>
      <c r="G37" s="68"/>
      <c r="H37" s="68"/>
      <c r="I37" s="68"/>
      <c r="J37" s="69"/>
      <c r="K37" s="70"/>
      <c r="L37" s="68"/>
      <c r="M37" s="68"/>
      <c r="N37" s="67"/>
      <c r="O37" s="68"/>
      <c r="P37" s="69"/>
      <c r="Q37" s="70"/>
      <c r="R37" s="68"/>
      <c r="S37" s="68"/>
      <c r="T37" s="68"/>
      <c r="U37" s="68"/>
      <c r="V37" s="68"/>
      <c r="W37" s="68"/>
      <c r="X37" s="68"/>
      <c r="Y37" s="68"/>
      <c r="Z37" s="68"/>
      <c r="AA37" s="69"/>
      <c r="AB37" s="63"/>
      <c r="AC37" s="65" t="s">
        <v>90</v>
      </c>
      <c r="AD37" s="839" t="s">
        <v>683</v>
      </c>
    </row>
    <row r="38" spans="1:30" s="62" customFormat="1" ht="15.95" customHeight="1" x14ac:dyDescent="0.15">
      <c r="A38" s="63"/>
      <c r="B38" s="64"/>
      <c r="C38" s="65" t="s">
        <v>52</v>
      </c>
      <c r="D38" s="839" t="s">
        <v>639</v>
      </c>
      <c r="E38" s="67"/>
      <c r="F38" s="68"/>
      <c r="G38" s="68"/>
      <c r="H38" s="68"/>
      <c r="I38" s="68"/>
      <c r="J38" s="69"/>
      <c r="K38" s="70"/>
      <c r="L38" s="68"/>
      <c r="M38" s="68"/>
      <c r="N38" s="67"/>
      <c r="O38" s="68"/>
      <c r="P38" s="69"/>
      <c r="Q38" s="70"/>
      <c r="R38" s="68"/>
      <c r="S38" s="68"/>
      <c r="T38" s="68"/>
      <c r="U38" s="68"/>
      <c r="V38" s="68"/>
      <c r="W38" s="68"/>
      <c r="X38" s="68"/>
      <c r="Y38" s="68"/>
      <c r="Z38" s="68"/>
      <c r="AA38" s="69"/>
      <c r="AB38" s="63"/>
      <c r="AC38" s="65" t="s">
        <v>53</v>
      </c>
      <c r="AD38" s="839" t="s">
        <v>684</v>
      </c>
    </row>
    <row r="39" spans="1:30" s="62" customFormat="1" ht="15.95" customHeight="1" x14ac:dyDescent="0.15">
      <c r="A39" s="63"/>
      <c r="B39" s="64"/>
      <c r="C39" s="65" t="s">
        <v>54</v>
      </c>
      <c r="D39" s="839" t="s">
        <v>640</v>
      </c>
      <c r="E39" s="67">
        <v>16</v>
      </c>
      <c r="F39" s="68">
        <v>148</v>
      </c>
      <c r="G39" s="68">
        <v>51</v>
      </c>
      <c r="H39" s="68">
        <v>88</v>
      </c>
      <c r="I39" s="68">
        <v>6</v>
      </c>
      <c r="J39" s="69">
        <v>24</v>
      </c>
      <c r="K39" s="70">
        <v>135</v>
      </c>
      <c r="L39" s="68">
        <v>2257</v>
      </c>
      <c r="M39" s="68">
        <v>1375</v>
      </c>
      <c r="N39" s="67">
        <v>221</v>
      </c>
      <c r="O39" s="68">
        <v>55</v>
      </c>
      <c r="P39" s="69">
        <v>944</v>
      </c>
      <c r="Q39" s="70">
        <v>55</v>
      </c>
      <c r="R39" s="68">
        <v>590</v>
      </c>
      <c r="S39" s="68">
        <v>19</v>
      </c>
      <c r="T39" s="68">
        <v>31</v>
      </c>
      <c r="U39" s="68"/>
      <c r="V39" s="68"/>
      <c r="W39" s="68"/>
      <c r="X39" s="68">
        <v>110</v>
      </c>
      <c r="Y39" s="68">
        <v>2939</v>
      </c>
      <c r="Z39" s="68">
        <v>4</v>
      </c>
      <c r="AA39" s="69">
        <v>26</v>
      </c>
      <c r="AB39" s="63"/>
      <c r="AC39" s="65" t="s">
        <v>55</v>
      </c>
      <c r="AD39" s="839" t="s">
        <v>685</v>
      </c>
    </row>
    <row r="40" spans="1:30" s="62" customFormat="1" ht="15.95" customHeight="1" x14ac:dyDescent="0.15">
      <c r="A40" s="63"/>
      <c r="B40" s="64"/>
      <c r="C40" s="65" t="s">
        <v>56</v>
      </c>
      <c r="D40" s="839" t="s">
        <v>641</v>
      </c>
      <c r="E40" s="67">
        <v>11</v>
      </c>
      <c r="F40" s="68">
        <v>232</v>
      </c>
      <c r="G40" s="68">
        <v>144</v>
      </c>
      <c r="H40" s="68">
        <v>9</v>
      </c>
      <c r="I40" s="68">
        <v>4</v>
      </c>
      <c r="J40" s="69">
        <v>24</v>
      </c>
      <c r="K40" s="70">
        <v>114</v>
      </c>
      <c r="L40" s="68">
        <v>2516</v>
      </c>
      <c r="M40" s="68">
        <v>1395</v>
      </c>
      <c r="N40" s="67">
        <v>306</v>
      </c>
      <c r="O40" s="68">
        <v>30</v>
      </c>
      <c r="P40" s="69">
        <v>594</v>
      </c>
      <c r="Q40" s="159" t="s">
        <v>193</v>
      </c>
      <c r="R40" s="87" t="s">
        <v>193</v>
      </c>
      <c r="S40" s="87" t="s">
        <v>193</v>
      </c>
      <c r="T40" s="87" t="s">
        <v>193</v>
      </c>
      <c r="U40" s="68">
        <v>28</v>
      </c>
      <c r="V40" s="68">
        <v>320</v>
      </c>
      <c r="W40" s="68">
        <v>15</v>
      </c>
      <c r="X40" s="68">
        <v>59</v>
      </c>
      <c r="Y40" s="68">
        <v>1660</v>
      </c>
      <c r="Z40" s="68">
        <v>1</v>
      </c>
      <c r="AA40" s="69">
        <v>3</v>
      </c>
      <c r="AB40" s="63"/>
      <c r="AC40" s="65" t="s">
        <v>57</v>
      </c>
      <c r="AD40" s="839" t="s">
        <v>686</v>
      </c>
    </row>
    <row r="41" spans="1:30" s="62" customFormat="1" ht="15.95" customHeight="1" x14ac:dyDescent="0.15">
      <c r="A41" s="63"/>
      <c r="B41" s="64"/>
      <c r="C41" s="65" t="s">
        <v>58</v>
      </c>
      <c r="D41" s="839" t="s">
        <v>642</v>
      </c>
      <c r="E41" s="67">
        <v>10</v>
      </c>
      <c r="F41" s="68">
        <v>37</v>
      </c>
      <c r="G41" s="68">
        <v>25</v>
      </c>
      <c r="H41" s="68">
        <v>5</v>
      </c>
      <c r="I41" s="68">
        <v>5</v>
      </c>
      <c r="J41" s="69">
        <v>42</v>
      </c>
      <c r="K41" s="70">
        <v>108</v>
      </c>
      <c r="L41" s="68">
        <v>2348</v>
      </c>
      <c r="M41" s="68">
        <v>1173</v>
      </c>
      <c r="N41" s="67">
        <v>269</v>
      </c>
      <c r="O41" s="68">
        <v>41</v>
      </c>
      <c r="P41" s="69">
        <v>753</v>
      </c>
      <c r="Q41" s="159" t="s">
        <v>190</v>
      </c>
      <c r="R41" s="87" t="s">
        <v>190</v>
      </c>
      <c r="S41" s="87" t="s">
        <v>190</v>
      </c>
      <c r="T41" s="87" t="s">
        <v>190</v>
      </c>
      <c r="U41" s="68">
        <v>36</v>
      </c>
      <c r="V41" s="68">
        <v>467</v>
      </c>
      <c r="W41" s="68">
        <v>39</v>
      </c>
      <c r="X41" s="68">
        <v>73</v>
      </c>
      <c r="Y41" s="68">
        <v>2165</v>
      </c>
      <c r="Z41" s="68">
        <v>3</v>
      </c>
      <c r="AA41" s="69">
        <v>97</v>
      </c>
      <c r="AB41" s="63"/>
      <c r="AC41" s="65" t="s">
        <v>58</v>
      </c>
      <c r="AD41" s="839" t="s">
        <v>687</v>
      </c>
    </row>
    <row r="42" spans="1:30" s="62" customFormat="1" ht="15.95" customHeight="1" x14ac:dyDescent="0.15">
      <c r="A42" s="63"/>
      <c r="B42" s="64"/>
      <c r="C42" s="58" t="s">
        <v>59</v>
      </c>
      <c r="D42" s="838" t="s">
        <v>643</v>
      </c>
      <c r="E42" s="67">
        <v>11</v>
      </c>
      <c r="F42" s="68">
        <v>75</v>
      </c>
      <c r="G42" s="68">
        <v>50</v>
      </c>
      <c r="H42" s="68">
        <v>3</v>
      </c>
      <c r="I42" s="68">
        <v>6</v>
      </c>
      <c r="J42" s="69">
        <v>65</v>
      </c>
      <c r="K42" s="70">
        <v>107</v>
      </c>
      <c r="L42" s="68">
        <v>2392</v>
      </c>
      <c r="M42" s="68">
        <v>1243</v>
      </c>
      <c r="N42" s="67">
        <v>237</v>
      </c>
      <c r="O42" s="68">
        <v>35</v>
      </c>
      <c r="P42" s="69">
        <v>830</v>
      </c>
      <c r="Q42" s="159" t="s">
        <v>190</v>
      </c>
      <c r="R42" s="87" t="s">
        <v>190</v>
      </c>
      <c r="S42" s="87" t="s">
        <v>190</v>
      </c>
      <c r="T42" s="87" t="s">
        <v>190</v>
      </c>
      <c r="U42" s="68">
        <v>30</v>
      </c>
      <c r="V42" s="68">
        <v>723</v>
      </c>
      <c r="W42" s="68">
        <v>79</v>
      </c>
      <c r="X42" s="68">
        <v>57</v>
      </c>
      <c r="Y42" s="68">
        <v>1821</v>
      </c>
      <c r="Z42" s="68">
        <v>2</v>
      </c>
      <c r="AA42" s="69">
        <v>35</v>
      </c>
      <c r="AB42" s="63"/>
      <c r="AC42" s="65" t="s">
        <v>59</v>
      </c>
      <c r="AD42" s="839" t="s">
        <v>688</v>
      </c>
    </row>
    <row r="43" spans="1:30" s="62" customFormat="1" ht="15.95" customHeight="1" x14ac:dyDescent="0.15">
      <c r="A43" s="63"/>
      <c r="B43" s="64"/>
      <c r="C43" s="65" t="s">
        <v>116</v>
      </c>
      <c r="D43" s="839" t="s">
        <v>644</v>
      </c>
      <c r="E43" s="67">
        <v>5</v>
      </c>
      <c r="F43" s="68">
        <v>133</v>
      </c>
      <c r="G43" s="68">
        <v>85</v>
      </c>
      <c r="H43" s="68">
        <v>22</v>
      </c>
      <c r="I43" s="68">
        <v>4</v>
      </c>
      <c r="J43" s="69">
        <v>55</v>
      </c>
      <c r="K43" s="70">
        <v>119</v>
      </c>
      <c r="L43" s="68">
        <v>1784</v>
      </c>
      <c r="M43" s="68">
        <v>1013</v>
      </c>
      <c r="N43" s="67">
        <v>172</v>
      </c>
      <c r="O43" s="68">
        <v>35</v>
      </c>
      <c r="P43" s="69">
        <v>844</v>
      </c>
      <c r="Q43" s="160" t="s">
        <v>190</v>
      </c>
      <c r="R43" s="87" t="s">
        <v>190</v>
      </c>
      <c r="S43" s="87" t="s">
        <v>190</v>
      </c>
      <c r="T43" s="87" t="s">
        <v>190</v>
      </c>
      <c r="U43" s="68">
        <v>39</v>
      </c>
      <c r="V43" s="68">
        <v>829</v>
      </c>
      <c r="W43" s="68">
        <v>118</v>
      </c>
      <c r="X43" s="68">
        <v>62</v>
      </c>
      <c r="Y43" s="68">
        <v>2154</v>
      </c>
      <c r="Z43" s="68">
        <v>3</v>
      </c>
      <c r="AA43" s="69">
        <v>33</v>
      </c>
      <c r="AB43" s="63"/>
      <c r="AC43" s="65" t="s">
        <v>128</v>
      </c>
      <c r="AD43" s="839" t="s">
        <v>689</v>
      </c>
    </row>
    <row r="44" spans="1:30" s="62" customFormat="1" ht="15.95" customHeight="1" x14ac:dyDescent="0.15">
      <c r="A44" s="99"/>
      <c r="B44" s="100"/>
      <c r="C44" s="58" t="s">
        <v>129</v>
      </c>
      <c r="D44" s="838" t="s">
        <v>645</v>
      </c>
      <c r="E44" s="60">
        <v>7</v>
      </c>
      <c r="F44" s="54">
        <v>50</v>
      </c>
      <c r="G44" s="54">
        <v>20</v>
      </c>
      <c r="H44" s="54">
        <v>24</v>
      </c>
      <c r="I44" s="54">
        <v>2</v>
      </c>
      <c r="J44" s="53">
        <v>6</v>
      </c>
      <c r="K44" s="14">
        <v>147</v>
      </c>
      <c r="L44" s="54">
        <v>2009</v>
      </c>
      <c r="M44" s="54">
        <v>1087</v>
      </c>
      <c r="N44" s="14">
        <v>296</v>
      </c>
      <c r="O44" s="54">
        <v>42</v>
      </c>
      <c r="P44" s="53">
        <v>806</v>
      </c>
      <c r="Q44" s="162" t="s">
        <v>190</v>
      </c>
      <c r="R44" s="87" t="s">
        <v>190</v>
      </c>
      <c r="S44" s="87" t="s">
        <v>190</v>
      </c>
      <c r="T44" s="87" t="s">
        <v>190</v>
      </c>
      <c r="U44" s="54">
        <v>30</v>
      </c>
      <c r="V44" s="54">
        <v>581</v>
      </c>
      <c r="W44" s="54">
        <v>26</v>
      </c>
      <c r="X44" s="54">
        <v>63</v>
      </c>
      <c r="Y44" s="54">
        <v>2451</v>
      </c>
      <c r="Z44" s="54">
        <v>2</v>
      </c>
      <c r="AA44" s="53">
        <v>41</v>
      </c>
      <c r="AB44" s="56"/>
      <c r="AC44" s="58" t="s">
        <v>117</v>
      </c>
      <c r="AD44" s="838" t="s">
        <v>690</v>
      </c>
    </row>
    <row r="45" spans="1:30" s="62" customFormat="1" ht="15.95" customHeight="1" x14ac:dyDescent="0.15">
      <c r="A45" s="99"/>
      <c r="B45" s="100"/>
      <c r="C45" s="58" t="s">
        <v>144</v>
      </c>
      <c r="D45" s="838" t="s">
        <v>646</v>
      </c>
      <c r="E45" s="238">
        <v>5</v>
      </c>
      <c r="F45" s="238">
        <v>68</v>
      </c>
      <c r="G45" s="238">
        <v>39</v>
      </c>
      <c r="H45" s="238">
        <v>18</v>
      </c>
      <c r="I45" s="238">
        <v>3</v>
      </c>
      <c r="J45" s="237">
        <v>26</v>
      </c>
      <c r="K45" s="238">
        <v>151</v>
      </c>
      <c r="L45" s="238">
        <v>2264</v>
      </c>
      <c r="M45" s="236">
        <v>1235</v>
      </c>
      <c r="N45" s="238">
        <v>343</v>
      </c>
      <c r="O45" s="236">
        <v>54</v>
      </c>
      <c r="P45" s="237">
        <v>1101</v>
      </c>
      <c r="Q45" s="226" t="s">
        <v>190</v>
      </c>
      <c r="R45" s="274" t="s">
        <v>190</v>
      </c>
      <c r="S45" s="274" t="s">
        <v>190</v>
      </c>
      <c r="T45" s="274" t="s">
        <v>190</v>
      </c>
      <c r="U45" s="238">
        <v>42</v>
      </c>
      <c r="V45" s="238">
        <v>393</v>
      </c>
      <c r="W45" s="238">
        <v>37</v>
      </c>
      <c r="X45" s="236">
        <v>77</v>
      </c>
      <c r="Y45" s="238">
        <v>1868</v>
      </c>
      <c r="Z45" s="238">
        <v>2</v>
      </c>
      <c r="AA45" s="237">
        <v>36</v>
      </c>
      <c r="AB45" s="223"/>
      <c r="AC45" s="58" t="s">
        <v>144</v>
      </c>
      <c r="AD45" s="838" t="s">
        <v>691</v>
      </c>
    </row>
    <row r="46" spans="1:30" s="62" customFormat="1" ht="15.95" customHeight="1" x14ac:dyDescent="0.15">
      <c r="A46" s="252"/>
      <c r="B46" s="199"/>
      <c r="C46" s="58" t="s">
        <v>181</v>
      </c>
      <c r="D46" s="838" t="s">
        <v>647</v>
      </c>
      <c r="E46" s="275">
        <v>7</v>
      </c>
      <c r="F46" s="275">
        <v>84</v>
      </c>
      <c r="G46" s="275">
        <v>71</v>
      </c>
      <c r="H46" s="275">
        <v>11</v>
      </c>
      <c r="I46" s="275">
        <v>8</v>
      </c>
      <c r="J46" s="276">
        <v>50</v>
      </c>
      <c r="K46" s="275">
        <v>181</v>
      </c>
      <c r="L46" s="275">
        <v>2820</v>
      </c>
      <c r="M46" s="277">
        <v>1738</v>
      </c>
      <c r="N46" s="275">
        <v>292</v>
      </c>
      <c r="O46" s="277">
        <v>62</v>
      </c>
      <c r="P46" s="276">
        <v>1327</v>
      </c>
      <c r="Q46" s="258" t="s">
        <v>154</v>
      </c>
      <c r="R46" s="278" t="s">
        <v>154</v>
      </c>
      <c r="S46" s="278" t="s">
        <v>154</v>
      </c>
      <c r="T46" s="274" t="s">
        <v>154</v>
      </c>
      <c r="U46" s="275">
        <v>27</v>
      </c>
      <c r="V46" s="275">
        <v>331</v>
      </c>
      <c r="W46" s="275">
        <v>35</v>
      </c>
      <c r="X46" s="275">
        <v>64</v>
      </c>
      <c r="Y46" s="275">
        <v>2202</v>
      </c>
      <c r="Z46" s="275">
        <v>1</v>
      </c>
      <c r="AA46" s="276">
        <v>1</v>
      </c>
      <c r="AB46" s="256"/>
      <c r="AC46" s="58" t="s">
        <v>181</v>
      </c>
      <c r="AD46" s="838" t="s">
        <v>692</v>
      </c>
    </row>
    <row r="47" spans="1:30" s="210" customFormat="1" ht="15.95" customHeight="1" x14ac:dyDescent="0.15">
      <c r="A47" s="99"/>
      <c r="B47" s="100"/>
      <c r="C47" s="58" t="s">
        <v>187</v>
      </c>
      <c r="D47" s="838" t="s">
        <v>648</v>
      </c>
      <c r="E47" s="213">
        <v>7</v>
      </c>
      <c r="F47" s="217">
        <v>71</v>
      </c>
      <c r="G47" s="217">
        <v>37</v>
      </c>
      <c r="H47" s="217">
        <v>20</v>
      </c>
      <c r="I47" s="217">
        <v>2</v>
      </c>
      <c r="J47" s="216">
        <v>2</v>
      </c>
      <c r="K47" s="217">
        <v>166</v>
      </c>
      <c r="L47" s="217">
        <v>2612</v>
      </c>
      <c r="M47" s="214">
        <v>1545</v>
      </c>
      <c r="N47" s="217">
        <v>295</v>
      </c>
      <c r="O47" s="214">
        <v>51</v>
      </c>
      <c r="P47" s="216">
        <v>850</v>
      </c>
      <c r="Q47" s="284" t="s">
        <v>154</v>
      </c>
      <c r="R47" s="226" t="s">
        <v>154</v>
      </c>
      <c r="S47" s="226" t="s">
        <v>154</v>
      </c>
      <c r="T47" s="225" t="s">
        <v>154</v>
      </c>
      <c r="U47" s="217">
        <v>23</v>
      </c>
      <c r="V47" s="217">
        <v>328</v>
      </c>
      <c r="W47" s="217">
        <v>76</v>
      </c>
      <c r="X47" s="217">
        <v>56</v>
      </c>
      <c r="Y47" s="217">
        <v>1624</v>
      </c>
      <c r="Z47" s="217">
        <v>9</v>
      </c>
      <c r="AA47" s="216">
        <v>91</v>
      </c>
      <c r="AB47" s="223"/>
      <c r="AC47" s="245" t="s">
        <v>187</v>
      </c>
      <c r="AD47" s="838" t="s">
        <v>693</v>
      </c>
    </row>
    <row r="48" spans="1:30" s="210" customFormat="1" ht="15.95" customHeight="1" x14ac:dyDescent="0.15">
      <c r="A48" s="99"/>
      <c r="B48" s="100"/>
      <c r="C48" s="58" t="s">
        <v>194</v>
      </c>
      <c r="D48" s="838" t="s">
        <v>649</v>
      </c>
      <c r="E48" s="270">
        <v>14</v>
      </c>
      <c r="F48" s="249">
        <v>192</v>
      </c>
      <c r="G48" s="249">
        <v>123</v>
      </c>
      <c r="H48" s="249">
        <v>31</v>
      </c>
      <c r="I48" s="249">
        <v>6</v>
      </c>
      <c r="J48" s="250">
        <v>11</v>
      </c>
      <c r="K48" s="249">
        <v>194</v>
      </c>
      <c r="L48" s="249">
        <v>3499</v>
      </c>
      <c r="M48" s="211">
        <v>2141</v>
      </c>
      <c r="N48" s="249">
        <v>365</v>
      </c>
      <c r="O48" s="211">
        <v>62</v>
      </c>
      <c r="P48" s="250">
        <v>700</v>
      </c>
      <c r="Q48" s="284" t="s">
        <v>154</v>
      </c>
      <c r="R48" s="226" t="s">
        <v>154</v>
      </c>
      <c r="S48" s="226" t="s">
        <v>154</v>
      </c>
      <c r="T48" s="225" t="s">
        <v>154</v>
      </c>
      <c r="U48" s="249">
        <v>29</v>
      </c>
      <c r="V48" s="249">
        <v>528</v>
      </c>
      <c r="W48" s="249">
        <v>677</v>
      </c>
      <c r="X48" s="249">
        <v>55</v>
      </c>
      <c r="Y48" s="249">
        <v>1286</v>
      </c>
      <c r="Z48" s="249">
        <v>1</v>
      </c>
      <c r="AA48" s="250">
        <v>3</v>
      </c>
      <c r="AB48" s="223"/>
      <c r="AC48" s="245" t="s">
        <v>194</v>
      </c>
      <c r="AD48" s="838" t="s">
        <v>694</v>
      </c>
    </row>
    <row r="49" spans="1:30" s="62" customFormat="1" ht="15.95" customHeight="1" x14ac:dyDescent="0.15">
      <c r="A49" s="99"/>
      <c r="B49" s="100"/>
      <c r="C49" s="58" t="s">
        <v>197</v>
      </c>
      <c r="D49" s="839" t="s">
        <v>650</v>
      </c>
      <c r="E49" s="213">
        <v>6</v>
      </c>
      <c r="F49" s="214">
        <v>51</v>
      </c>
      <c r="G49" s="214">
        <v>37</v>
      </c>
      <c r="H49" s="214">
        <v>2</v>
      </c>
      <c r="I49" s="214">
        <v>4</v>
      </c>
      <c r="J49" s="218">
        <v>33</v>
      </c>
      <c r="K49" s="213">
        <v>169</v>
      </c>
      <c r="L49" s="214">
        <v>2598</v>
      </c>
      <c r="M49" s="214">
        <v>1726</v>
      </c>
      <c r="N49" s="214">
        <v>193</v>
      </c>
      <c r="O49" s="214">
        <v>46</v>
      </c>
      <c r="P49" s="216">
        <v>1092</v>
      </c>
      <c r="Q49" s="284" t="s">
        <v>154</v>
      </c>
      <c r="R49" s="226" t="s">
        <v>154</v>
      </c>
      <c r="S49" s="226" t="s">
        <v>154</v>
      </c>
      <c r="T49" s="225" t="s">
        <v>154</v>
      </c>
      <c r="U49" s="214">
        <v>24</v>
      </c>
      <c r="V49" s="214">
        <v>282</v>
      </c>
      <c r="W49" s="214">
        <v>126</v>
      </c>
      <c r="X49" s="214">
        <v>43</v>
      </c>
      <c r="Y49" s="214">
        <v>820</v>
      </c>
      <c r="Z49" s="214">
        <v>3</v>
      </c>
      <c r="AA49" s="218">
        <v>47</v>
      </c>
      <c r="AB49" s="223"/>
      <c r="AC49" s="245" t="s">
        <v>305</v>
      </c>
      <c r="AD49" s="838" t="s">
        <v>695</v>
      </c>
    </row>
    <row r="50" spans="1:30" s="62" customFormat="1" ht="15.95" customHeight="1" x14ac:dyDescent="0.15">
      <c r="A50" s="99"/>
      <c r="B50" s="100"/>
      <c r="C50" s="58" t="s">
        <v>398</v>
      </c>
      <c r="D50" s="839" t="s">
        <v>651</v>
      </c>
      <c r="E50" s="213">
        <v>12</v>
      </c>
      <c r="F50" s="214">
        <v>78</v>
      </c>
      <c r="G50" s="214">
        <v>52</v>
      </c>
      <c r="H50" s="214">
        <v>13</v>
      </c>
      <c r="I50" s="214">
        <v>6</v>
      </c>
      <c r="J50" s="218">
        <v>48</v>
      </c>
      <c r="K50" s="213">
        <v>133</v>
      </c>
      <c r="L50" s="214">
        <v>2282</v>
      </c>
      <c r="M50" s="214">
        <v>1548</v>
      </c>
      <c r="N50" s="214">
        <v>120</v>
      </c>
      <c r="O50" s="214">
        <v>26</v>
      </c>
      <c r="P50" s="216">
        <v>1073</v>
      </c>
      <c r="Q50" s="284" t="s">
        <v>154</v>
      </c>
      <c r="R50" s="226" t="s">
        <v>154</v>
      </c>
      <c r="S50" s="226" t="s">
        <v>154</v>
      </c>
      <c r="T50" s="225" t="s">
        <v>154</v>
      </c>
      <c r="U50" s="214">
        <v>18</v>
      </c>
      <c r="V50" s="214">
        <v>588</v>
      </c>
      <c r="W50" s="214">
        <v>4</v>
      </c>
      <c r="X50" s="214">
        <v>26</v>
      </c>
      <c r="Y50" s="214">
        <v>1319</v>
      </c>
      <c r="Z50" s="214">
        <v>0</v>
      </c>
      <c r="AA50" s="218">
        <v>0</v>
      </c>
      <c r="AB50" s="223"/>
      <c r="AC50" s="257" t="s">
        <v>410</v>
      </c>
      <c r="AD50" s="840" t="s">
        <v>696</v>
      </c>
    </row>
    <row r="51" spans="1:30" s="62" customFormat="1" ht="15.95" customHeight="1" x14ac:dyDescent="0.15">
      <c r="A51" s="99"/>
      <c r="B51" s="100"/>
      <c r="C51" s="58" t="s">
        <v>415</v>
      </c>
      <c r="D51" s="838" t="s">
        <v>652</v>
      </c>
      <c r="E51" s="213">
        <v>17</v>
      </c>
      <c r="F51" s="214">
        <v>199</v>
      </c>
      <c r="G51" s="214">
        <v>135</v>
      </c>
      <c r="H51" s="214">
        <v>10</v>
      </c>
      <c r="I51" s="214">
        <v>3</v>
      </c>
      <c r="J51" s="218">
        <v>7</v>
      </c>
      <c r="K51" s="213">
        <v>143</v>
      </c>
      <c r="L51" s="214">
        <v>3068</v>
      </c>
      <c r="M51" s="214">
        <v>1984</v>
      </c>
      <c r="N51" s="214">
        <v>258</v>
      </c>
      <c r="O51" s="214">
        <v>38</v>
      </c>
      <c r="P51" s="216">
        <v>502</v>
      </c>
      <c r="Q51" s="284" t="s">
        <v>154</v>
      </c>
      <c r="R51" s="226" t="s">
        <v>154</v>
      </c>
      <c r="S51" s="226" t="s">
        <v>154</v>
      </c>
      <c r="T51" s="225" t="s">
        <v>154</v>
      </c>
      <c r="U51" s="214">
        <v>28</v>
      </c>
      <c r="V51" s="214">
        <v>162</v>
      </c>
      <c r="W51" s="214">
        <v>27</v>
      </c>
      <c r="X51" s="214">
        <v>29</v>
      </c>
      <c r="Y51" s="214">
        <v>562</v>
      </c>
      <c r="Z51" s="214">
        <v>3</v>
      </c>
      <c r="AA51" s="218">
        <v>37</v>
      </c>
      <c r="AB51" s="223"/>
      <c r="AC51" s="245" t="s">
        <v>402</v>
      </c>
      <c r="AD51" s="838" t="s">
        <v>697</v>
      </c>
    </row>
    <row r="52" spans="1:30" s="62" customFormat="1" ht="15.95" customHeight="1" x14ac:dyDescent="0.15">
      <c r="A52" s="46"/>
      <c r="B52" s="47"/>
      <c r="C52" s="58" t="s">
        <v>495</v>
      </c>
      <c r="D52" s="838" t="s">
        <v>653</v>
      </c>
      <c r="E52" s="213">
        <v>16</v>
      </c>
      <c r="F52" s="214">
        <v>150</v>
      </c>
      <c r="G52" s="214">
        <v>103</v>
      </c>
      <c r="H52" s="214">
        <v>22</v>
      </c>
      <c r="I52" s="214">
        <v>4</v>
      </c>
      <c r="J52" s="216">
        <v>16</v>
      </c>
      <c r="K52" s="213">
        <v>122</v>
      </c>
      <c r="L52" s="214">
        <v>2225</v>
      </c>
      <c r="M52" s="214">
        <v>1612</v>
      </c>
      <c r="N52" s="214">
        <v>112</v>
      </c>
      <c r="O52" s="214">
        <v>27</v>
      </c>
      <c r="P52" s="216">
        <v>390</v>
      </c>
      <c r="Q52" s="284" t="s">
        <v>154</v>
      </c>
      <c r="R52" s="225" t="s">
        <v>154</v>
      </c>
      <c r="S52" s="225" t="s">
        <v>154</v>
      </c>
      <c r="T52" s="225" t="s">
        <v>154</v>
      </c>
      <c r="U52" s="214">
        <v>10</v>
      </c>
      <c r="V52" s="214">
        <v>134</v>
      </c>
      <c r="W52" s="214">
        <v>14</v>
      </c>
      <c r="X52" s="214">
        <v>21</v>
      </c>
      <c r="Y52" s="214">
        <v>530</v>
      </c>
      <c r="Z52" s="214">
        <v>1</v>
      </c>
      <c r="AA52" s="216">
        <v>93</v>
      </c>
      <c r="AB52" s="223"/>
      <c r="AC52" s="702" t="s">
        <v>416</v>
      </c>
      <c r="AD52" s="839" t="s">
        <v>698</v>
      </c>
    </row>
    <row r="53" spans="1:30" s="62" customFormat="1" ht="15.95" customHeight="1" x14ac:dyDescent="0.15">
      <c r="A53" s="46"/>
      <c r="B53" s="47"/>
      <c r="C53" s="48" t="s">
        <v>494</v>
      </c>
      <c r="D53" s="837" t="s">
        <v>654</v>
      </c>
      <c r="E53" s="213">
        <v>23</v>
      </c>
      <c r="F53" s="214">
        <v>188</v>
      </c>
      <c r="G53" s="214">
        <v>134</v>
      </c>
      <c r="H53" s="214">
        <v>24</v>
      </c>
      <c r="I53" s="214">
        <v>6</v>
      </c>
      <c r="J53" s="216">
        <v>19</v>
      </c>
      <c r="K53" s="213">
        <v>136</v>
      </c>
      <c r="L53" s="214">
        <v>2466</v>
      </c>
      <c r="M53" s="214">
        <v>1781</v>
      </c>
      <c r="N53" s="214">
        <v>110</v>
      </c>
      <c r="O53" s="214">
        <v>23</v>
      </c>
      <c r="P53" s="216">
        <v>321</v>
      </c>
      <c r="Q53" s="284" t="s">
        <v>154</v>
      </c>
      <c r="R53" s="225" t="s">
        <v>154</v>
      </c>
      <c r="S53" s="225" t="s">
        <v>154</v>
      </c>
      <c r="T53" s="225" t="s">
        <v>154</v>
      </c>
      <c r="U53" s="214">
        <v>21</v>
      </c>
      <c r="V53" s="214">
        <v>682</v>
      </c>
      <c r="W53" s="214">
        <v>5</v>
      </c>
      <c r="X53" s="214">
        <v>23</v>
      </c>
      <c r="Y53" s="214">
        <v>1128</v>
      </c>
      <c r="Z53" s="214">
        <v>0</v>
      </c>
      <c r="AA53" s="216">
        <v>0</v>
      </c>
      <c r="AB53" s="223"/>
      <c r="AC53" s="245" t="s">
        <v>494</v>
      </c>
      <c r="AD53" s="837" t="s">
        <v>699</v>
      </c>
    </row>
    <row r="54" spans="1:30" s="62" customFormat="1" ht="15.95" customHeight="1" x14ac:dyDescent="0.15">
      <c r="A54" s="46"/>
      <c r="B54" s="47"/>
      <c r="C54" s="48" t="s">
        <v>497</v>
      </c>
      <c r="D54" s="837" t="s">
        <v>655</v>
      </c>
      <c r="E54" s="213">
        <v>18</v>
      </c>
      <c r="F54" s="214">
        <v>269</v>
      </c>
      <c r="G54" s="214">
        <v>186</v>
      </c>
      <c r="H54" s="214">
        <v>32</v>
      </c>
      <c r="I54" s="214">
        <v>8</v>
      </c>
      <c r="J54" s="216">
        <v>686</v>
      </c>
      <c r="K54" s="213">
        <v>127</v>
      </c>
      <c r="L54" s="214">
        <v>3698</v>
      </c>
      <c r="M54" s="214">
        <v>2487</v>
      </c>
      <c r="N54" s="214">
        <v>289</v>
      </c>
      <c r="O54" s="214">
        <v>56</v>
      </c>
      <c r="P54" s="216">
        <v>605</v>
      </c>
      <c r="Q54" s="284" t="s">
        <v>154</v>
      </c>
      <c r="R54" s="225" t="s">
        <v>154</v>
      </c>
      <c r="S54" s="225" t="s">
        <v>154</v>
      </c>
      <c r="T54" s="225" t="s">
        <v>154</v>
      </c>
      <c r="U54" s="214">
        <v>20</v>
      </c>
      <c r="V54" s="214">
        <v>457</v>
      </c>
      <c r="W54" s="214">
        <v>27</v>
      </c>
      <c r="X54" s="214">
        <v>26</v>
      </c>
      <c r="Y54" s="214">
        <v>570</v>
      </c>
      <c r="Z54" s="214">
        <v>4</v>
      </c>
      <c r="AA54" s="216">
        <v>235</v>
      </c>
      <c r="AB54" s="223"/>
      <c r="AC54" s="245" t="s">
        <v>497</v>
      </c>
      <c r="AD54" s="837" t="s">
        <v>700</v>
      </c>
    </row>
    <row r="55" spans="1:30" s="62" customFormat="1" ht="15.95" customHeight="1" x14ac:dyDescent="0.15">
      <c r="A55" s="99"/>
      <c r="B55" s="100"/>
      <c r="C55" s="48" t="s">
        <v>499</v>
      </c>
      <c r="D55" s="837" t="s">
        <v>656</v>
      </c>
      <c r="E55" s="213">
        <v>16</v>
      </c>
      <c r="F55" s="214">
        <v>133</v>
      </c>
      <c r="G55" s="214">
        <v>100</v>
      </c>
      <c r="H55" s="214">
        <v>12</v>
      </c>
      <c r="I55" s="214">
        <v>3</v>
      </c>
      <c r="J55" s="216">
        <v>12</v>
      </c>
      <c r="K55" s="213">
        <v>128</v>
      </c>
      <c r="L55" s="214">
        <v>3605</v>
      </c>
      <c r="M55" s="214">
        <v>2363</v>
      </c>
      <c r="N55" s="214">
        <v>273</v>
      </c>
      <c r="O55" s="214">
        <v>52</v>
      </c>
      <c r="P55" s="216">
        <v>760</v>
      </c>
      <c r="Q55" s="284" t="s">
        <v>154</v>
      </c>
      <c r="R55" s="225" t="s">
        <v>154</v>
      </c>
      <c r="S55" s="225" t="s">
        <v>154</v>
      </c>
      <c r="T55" s="225" t="s">
        <v>154</v>
      </c>
      <c r="U55" s="214">
        <v>16</v>
      </c>
      <c r="V55" s="214">
        <v>131</v>
      </c>
      <c r="W55" s="214">
        <v>410</v>
      </c>
      <c r="X55" s="214">
        <v>28</v>
      </c>
      <c r="Y55" s="214">
        <v>480</v>
      </c>
      <c r="Z55" s="214">
        <v>2</v>
      </c>
      <c r="AA55" s="216">
        <v>6</v>
      </c>
      <c r="AB55" s="223"/>
      <c r="AC55" s="245" t="s">
        <v>499</v>
      </c>
      <c r="AD55" s="837" t="s">
        <v>701</v>
      </c>
    </row>
    <row r="56" spans="1:30" s="62" customFormat="1" ht="15.95" customHeight="1" x14ac:dyDescent="0.15">
      <c r="A56" s="892" t="s">
        <v>741</v>
      </c>
      <c r="B56" s="199"/>
      <c r="C56" s="518" t="s">
        <v>742</v>
      </c>
      <c r="D56" s="836" t="s">
        <v>740</v>
      </c>
      <c r="E56" s="228">
        <v>18</v>
      </c>
      <c r="F56" s="239">
        <v>293</v>
      </c>
      <c r="G56" s="239">
        <v>228</v>
      </c>
      <c r="H56" s="239">
        <v>16</v>
      </c>
      <c r="I56" s="239">
        <v>6</v>
      </c>
      <c r="J56" s="808">
        <v>909</v>
      </c>
      <c r="K56" s="228">
        <v>130</v>
      </c>
      <c r="L56" s="239">
        <v>4125</v>
      </c>
      <c r="M56" s="239">
        <v>2708</v>
      </c>
      <c r="N56" s="239">
        <v>163</v>
      </c>
      <c r="O56" s="239">
        <v>26</v>
      </c>
      <c r="P56" s="808">
        <v>953</v>
      </c>
      <c r="Q56" s="506" t="s">
        <v>154</v>
      </c>
      <c r="R56" s="254" t="s">
        <v>154</v>
      </c>
      <c r="S56" s="254" t="s">
        <v>154</v>
      </c>
      <c r="T56" s="254" t="s">
        <v>154</v>
      </c>
      <c r="U56" s="239">
        <v>13</v>
      </c>
      <c r="V56" s="239">
        <v>47</v>
      </c>
      <c r="W56" s="239">
        <v>121</v>
      </c>
      <c r="X56" s="239">
        <v>20</v>
      </c>
      <c r="Y56" s="239">
        <v>1285</v>
      </c>
      <c r="Z56" s="239">
        <v>2</v>
      </c>
      <c r="AA56" s="808">
        <v>477</v>
      </c>
      <c r="AB56" s="861"/>
      <c r="AC56" s="893" t="s">
        <v>742</v>
      </c>
      <c r="AD56" s="836" t="s">
        <v>740</v>
      </c>
    </row>
    <row r="57" spans="1:30" s="62" customFormat="1" ht="15.95" customHeight="1" x14ac:dyDescent="0.15">
      <c r="A57" s="894"/>
      <c r="B57" s="100"/>
      <c r="C57" s="48" t="s">
        <v>42</v>
      </c>
      <c r="D57" s="837" t="s">
        <v>748</v>
      </c>
      <c r="E57" s="213">
        <v>21</v>
      </c>
      <c r="F57" s="214">
        <v>284</v>
      </c>
      <c r="G57" s="214">
        <v>192</v>
      </c>
      <c r="H57" s="214">
        <v>36</v>
      </c>
      <c r="I57" s="214">
        <v>6</v>
      </c>
      <c r="J57" s="216">
        <v>56</v>
      </c>
      <c r="K57" s="213">
        <v>115</v>
      </c>
      <c r="L57" s="214">
        <v>3641</v>
      </c>
      <c r="M57" s="214">
        <v>2222</v>
      </c>
      <c r="N57" s="214">
        <v>159</v>
      </c>
      <c r="O57" s="214">
        <v>19</v>
      </c>
      <c r="P57" s="216">
        <v>604</v>
      </c>
      <c r="Q57" s="284" t="s">
        <v>154</v>
      </c>
      <c r="R57" s="225" t="s">
        <v>154</v>
      </c>
      <c r="S57" s="225" t="s">
        <v>154</v>
      </c>
      <c r="T57" s="225" t="s">
        <v>154</v>
      </c>
      <c r="U57" s="214">
        <v>15</v>
      </c>
      <c r="V57" s="214">
        <v>164</v>
      </c>
      <c r="W57" s="214">
        <v>7</v>
      </c>
      <c r="X57" s="214">
        <v>18</v>
      </c>
      <c r="Y57" s="214">
        <v>738</v>
      </c>
      <c r="Z57" s="214">
        <v>3</v>
      </c>
      <c r="AA57" s="216">
        <v>53</v>
      </c>
      <c r="AB57" s="212"/>
      <c r="AC57" s="245" t="s">
        <v>42</v>
      </c>
      <c r="AD57" s="837" t="s">
        <v>748</v>
      </c>
    </row>
    <row r="58" spans="1:30" s="62" customFormat="1" ht="15.95" customHeight="1" x14ac:dyDescent="0.15">
      <c r="A58" s="894"/>
      <c r="B58" s="100"/>
      <c r="C58" s="48" t="s">
        <v>778</v>
      </c>
      <c r="D58" s="837" t="s">
        <v>781</v>
      </c>
      <c r="E58" s="213">
        <v>18</v>
      </c>
      <c r="F58" s="214">
        <v>260</v>
      </c>
      <c r="G58" s="211">
        <v>204</v>
      </c>
      <c r="H58" s="211">
        <v>29</v>
      </c>
      <c r="I58" s="211">
        <v>6</v>
      </c>
      <c r="J58" s="250">
        <v>30</v>
      </c>
      <c r="K58" s="270">
        <v>94</v>
      </c>
      <c r="L58" s="211">
        <v>4167</v>
      </c>
      <c r="M58" s="211">
        <v>2482</v>
      </c>
      <c r="N58" s="211">
        <v>289</v>
      </c>
      <c r="O58" s="211">
        <v>18</v>
      </c>
      <c r="P58" s="250">
        <v>793</v>
      </c>
      <c r="Q58" s="505" t="s">
        <v>154</v>
      </c>
      <c r="R58" s="279" t="s">
        <v>154</v>
      </c>
      <c r="S58" s="279" t="s">
        <v>154</v>
      </c>
      <c r="T58" s="279" t="s">
        <v>154</v>
      </c>
      <c r="U58" s="211">
        <v>8</v>
      </c>
      <c r="V58" s="211">
        <v>93</v>
      </c>
      <c r="W58" s="214">
        <v>14</v>
      </c>
      <c r="X58" s="214">
        <v>10</v>
      </c>
      <c r="Y58" s="214">
        <v>427</v>
      </c>
      <c r="Z58" s="214">
        <v>3</v>
      </c>
      <c r="AA58" s="216">
        <v>16</v>
      </c>
      <c r="AB58" s="212"/>
      <c r="AC58" s="48" t="s">
        <v>780</v>
      </c>
      <c r="AD58" s="837" t="s">
        <v>781</v>
      </c>
    </row>
    <row r="59" spans="1:30" s="62" customFormat="1" ht="15.95" customHeight="1" x14ac:dyDescent="0.15">
      <c r="A59" s="891"/>
      <c r="B59" s="101"/>
      <c r="C59" s="176" t="s">
        <v>44</v>
      </c>
      <c r="D59" s="836" t="s">
        <v>782</v>
      </c>
      <c r="E59" s="270">
        <v>15</v>
      </c>
      <c r="F59" s="211">
        <v>259</v>
      </c>
      <c r="G59" s="214">
        <v>197</v>
      </c>
      <c r="H59" s="214">
        <v>21</v>
      </c>
      <c r="I59" s="214">
        <v>4</v>
      </c>
      <c r="J59" s="216">
        <v>11</v>
      </c>
      <c r="K59" s="213">
        <v>89</v>
      </c>
      <c r="L59" s="214">
        <v>3380</v>
      </c>
      <c r="M59" s="214">
        <v>1859</v>
      </c>
      <c r="N59" s="214">
        <v>237</v>
      </c>
      <c r="O59" s="214">
        <v>17</v>
      </c>
      <c r="P59" s="216">
        <v>211</v>
      </c>
      <c r="Q59" s="284" t="s">
        <v>154</v>
      </c>
      <c r="R59" s="225" t="s">
        <v>154</v>
      </c>
      <c r="S59" s="225" t="s">
        <v>154</v>
      </c>
      <c r="T59" s="225" t="s">
        <v>154</v>
      </c>
      <c r="U59" s="214">
        <v>9</v>
      </c>
      <c r="V59" s="214">
        <v>59</v>
      </c>
      <c r="W59" s="211">
        <v>15</v>
      </c>
      <c r="X59" s="211">
        <v>11</v>
      </c>
      <c r="Y59" s="211">
        <v>405</v>
      </c>
      <c r="Z59" s="211">
        <v>2</v>
      </c>
      <c r="AA59" s="250">
        <v>11</v>
      </c>
      <c r="AB59" s="210"/>
      <c r="AC59" s="176" t="s">
        <v>44</v>
      </c>
      <c r="AD59" s="837" t="s">
        <v>782</v>
      </c>
    </row>
    <row r="60" spans="1:30" s="62" customFormat="1" ht="15.95" customHeight="1" x14ac:dyDescent="0.15">
      <c r="A60" s="46"/>
      <c r="B60" s="47"/>
      <c r="C60" s="48" t="s">
        <v>45</v>
      </c>
      <c r="D60" s="837" t="s">
        <v>796</v>
      </c>
      <c r="E60" s="213">
        <v>20</v>
      </c>
      <c r="F60" s="214">
        <v>345</v>
      </c>
      <c r="G60" s="214">
        <v>266</v>
      </c>
      <c r="H60" s="214">
        <v>6</v>
      </c>
      <c r="I60" s="214">
        <v>6</v>
      </c>
      <c r="J60" s="216">
        <v>265</v>
      </c>
      <c r="K60" s="213">
        <v>89</v>
      </c>
      <c r="L60" s="214">
        <v>3664</v>
      </c>
      <c r="M60" s="214">
        <v>1984</v>
      </c>
      <c r="N60" s="214">
        <v>196</v>
      </c>
      <c r="O60" s="214">
        <v>17</v>
      </c>
      <c r="P60" s="216">
        <v>188</v>
      </c>
      <c r="Q60" s="284" t="s">
        <v>154</v>
      </c>
      <c r="R60" s="225" t="s">
        <v>154</v>
      </c>
      <c r="S60" s="225" t="s">
        <v>154</v>
      </c>
      <c r="T60" s="225" t="s">
        <v>154</v>
      </c>
      <c r="U60" s="214">
        <v>5</v>
      </c>
      <c r="V60" s="214">
        <v>51</v>
      </c>
      <c r="W60" s="214">
        <v>47</v>
      </c>
      <c r="X60" s="214">
        <v>4</v>
      </c>
      <c r="Y60" s="214">
        <v>126</v>
      </c>
      <c r="Z60" s="214">
        <v>4</v>
      </c>
      <c r="AA60" s="216">
        <v>42</v>
      </c>
      <c r="AB60" s="212"/>
      <c r="AC60" s="48" t="s">
        <v>45</v>
      </c>
      <c r="AD60" s="837" t="s">
        <v>796</v>
      </c>
    </row>
    <row r="61" spans="1:30" s="62" customFormat="1" ht="15.95" customHeight="1" thickBot="1" x14ac:dyDescent="0.2">
      <c r="A61" s="957"/>
      <c r="B61" s="194"/>
      <c r="C61" s="895" t="s">
        <v>46</v>
      </c>
      <c r="D61" s="836" t="s">
        <v>809</v>
      </c>
      <c r="E61" s="1140">
        <f>SUM(E62:E72)</f>
        <v>14</v>
      </c>
      <c r="F61" s="224">
        <f t="shared" ref="F61:P61" si="0">SUM(F62:F72)</f>
        <v>157</v>
      </c>
      <c r="G61" s="224">
        <f t="shared" si="0"/>
        <v>104</v>
      </c>
      <c r="H61" s="224">
        <f t="shared" si="0"/>
        <v>22</v>
      </c>
      <c r="I61" s="716">
        <f t="shared" si="0"/>
        <v>4</v>
      </c>
      <c r="J61" s="886">
        <f t="shared" si="0"/>
        <v>12</v>
      </c>
      <c r="K61" s="1143">
        <f t="shared" si="0"/>
        <v>96</v>
      </c>
      <c r="L61" s="224">
        <f t="shared" si="0"/>
        <v>3996</v>
      </c>
      <c r="M61" s="898">
        <f t="shared" si="0"/>
        <v>2675</v>
      </c>
      <c r="N61" s="224">
        <f t="shared" si="0"/>
        <v>324</v>
      </c>
      <c r="O61" s="716">
        <f t="shared" si="0"/>
        <v>28</v>
      </c>
      <c r="P61" s="886">
        <f t="shared" si="0"/>
        <v>1732</v>
      </c>
      <c r="Q61" s="1141" t="s">
        <v>154</v>
      </c>
      <c r="R61" s="1142" t="s">
        <v>154</v>
      </c>
      <c r="S61" s="1142" t="s">
        <v>154</v>
      </c>
      <c r="T61" s="1142" t="s">
        <v>154</v>
      </c>
      <c r="U61" s="888">
        <f>SUM(U62:U72)</f>
        <v>4</v>
      </c>
      <c r="V61" s="1575">
        <f>SUM(V62:W72)</f>
        <v>25</v>
      </c>
      <c r="W61" s="1576"/>
      <c r="X61" s="888">
        <f t="shared" ref="X61:AA61" si="1">SUM(X62:X72)</f>
        <v>15</v>
      </c>
      <c r="Y61" s="888">
        <f t="shared" si="1"/>
        <v>309</v>
      </c>
      <c r="Z61" s="888">
        <f t="shared" si="1"/>
        <v>1</v>
      </c>
      <c r="AA61" s="889">
        <f t="shared" si="1"/>
        <v>2</v>
      </c>
      <c r="AB61" s="1174"/>
      <c r="AC61" s="895" t="s">
        <v>46</v>
      </c>
      <c r="AD61" s="836" t="s">
        <v>809</v>
      </c>
    </row>
    <row r="62" spans="1:30" s="62" customFormat="1" ht="15.95" customHeight="1" x14ac:dyDescent="0.15">
      <c r="A62" s="1522" t="s">
        <v>496</v>
      </c>
      <c r="B62" s="1451" t="s">
        <v>60</v>
      </c>
      <c r="C62" s="1452"/>
      <c r="D62" s="1453"/>
      <c r="E62" s="976">
        <v>2</v>
      </c>
      <c r="F62" s="977">
        <v>9</v>
      </c>
      <c r="G62" s="977">
        <v>2</v>
      </c>
      <c r="H62" s="977">
        <v>1</v>
      </c>
      <c r="I62" s="977">
        <v>1</v>
      </c>
      <c r="J62" s="978">
        <v>1</v>
      </c>
      <c r="K62" s="976">
        <v>6</v>
      </c>
      <c r="L62" s="977">
        <v>136</v>
      </c>
      <c r="M62" s="977">
        <v>62</v>
      </c>
      <c r="N62" s="977">
        <v>12</v>
      </c>
      <c r="O62" s="977">
        <v>1</v>
      </c>
      <c r="P62" s="978">
        <v>1</v>
      </c>
      <c r="Q62" s="1011" t="s">
        <v>154</v>
      </c>
      <c r="R62" s="981" t="s">
        <v>154</v>
      </c>
      <c r="S62" s="981" t="s">
        <v>154</v>
      </c>
      <c r="T62" s="990" t="s">
        <v>154</v>
      </c>
      <c r="U62" s="977">
        <v>0</v>
      </c>
      <c r="V62" s="1565">
        <v>0</v>
      </c>
      <c r="W62" s="1566"/>
      <c r="X62" s="977">
        <v>3</v>
      </c>
      <c r="Y62" s="977">
        <v>45</v>
      </c>
      <c r="Z62" s="977">
        <v>0</v>
      </c>
      <c r="AA62" s="978">
        <v>0</v>
      </c>
      <c r="AB62" s="1451" t="s">
        <v>60</v>
      </c>
      <c r="AC62" s="1452"/>
      <c r="AD62" s="1453"/>
    </row>
    <row r="63" spans="1:30" s="62" customFormat="1" ht="15.95" customHeight="1" x14ac:dyDescent="0.15">
      <c r="A63" s="1523"/>
      <c r="B63" s="1445" t="s">
        <v>61</v>
      </c>
      <c r="C63" s="1446"/>
      <c r="D63" s="1447"/>
      <c r="E63" s="213">
        <v>0</v>
      </c>
      <c r="F63" s="214">
        <v>0</v>
      </c>
      <c r="G63" s="214">
        <v>0</v>
      </c>
      <c r="H63" s="214">
        <v>0</v>
      </c>
      <c r="I63" s="214">
        <v>0</v>
      </c>
      <c r="J63" s="216">
        <v>0</v>
      </c>
      <c r="K63" s="213">
        <v>0</v>
      </c>
      <c r="L63" s="214">
        <v>0</v>
      </c>
      <c r="M63" s="214">
        <v>0</v>
      </c>
      <c r="N63" s="214">
        <v>0</v>
      </c>
      <c r="O63" s="214">
        <v>0</v>
      </c>
      <c r="P63" s="216">
        <v>0</v>
      </c>
      <c r="Q63" s="284" t="s">
        <v>154</v>
      </c>
      <c r="R63" s="225" t="s">
        <v>154</v>
      </c>
      <c r="S63" s="225" t="s">
        <v>154</v>
      </c>
      <c r="T63" s="606" t="s">
        <v>154</v>
      </c>
      <c r="U63" s="214">
        <v>0</v>
      </c>
      <c r="V63" s="1541">
        <v>0</v>
      </c>
      <c r="W63" s="1542"/>
      <c r="X63" s="214">
        <v>0</v>
      </c>
      <c r="Y63" s="214">
        <v>0</v>
      </c>
      <c r="Z63" s="214">
        <v>0</v>
      </c>
      <c r="AA63" s="216">
        <v>0</v>
      </c>
      <c r="AB63" s="1445" t="s">
        <v>61</v>
      </c>
      <c r="AC63" s="1446"/>
      <c r="AD63" s="1447"/>
    </row>
    <row r="64" spans="1:30" s="62" customFormat="1" ht="15.95" customHeight="1" x14ac:dyDescent="0.15">
      <c r="A64" s="1523"/>
      <c r="B64" s="1445" t="s">
        <v>62</v>
      </c>
      <c r="C64" s="1446"/>
      <c r="D64" s="1447"/>
      <c r="E64" s="213">
        <v>1</v>
      </c>
      <c r="F64" s="214">
        <v>42</v>
      </c>
      <c r="G64" s="214">
        <v>26</v>
      </c>
      <c r="H64" s="214">
        <v>2</v>
      </c>
      <c r="I64" s="214">
        <v>0</v>
      </c>
      <c r="J64" s="216">
        <v>0</v>
      </c>
      <c r="K64" s="213">
        <v>3</v>
      </c>
      <c r="L64" s="214">
        <v>24</v>
      </c>
      <c r="M64" s="214">
        <v>16</v>
      </c>
      <c r="N64" s="214">
        <v>2</v>
      </c>
      <c r="O64" s="214">
        <v>2</v>
      </c>
      <c r="P64" s="216">
        <v>23</v>
      </c>
      <c r="Q64" s="284" t="s">
        <v>154</v>
      </c>
      <c r="R64" s="225" t="s">
        <v>154</v>
      </c>
      <c r="S64" s="225" t="s">
        <v>154</v>
      </c>
      <c r="T64" s="606" t="s">
        <v>154</v>
      </c>
      <c r="U64" s="214">
        <v>0</v>
      </c>
      <c r="V64" s="1541">
        <v>0</v>
      </c>
      <c r="W64" s="1542"/>
      <c r="X64" s="214">
        <v>1</v>
      </c>
      <c r="Y64" s="214">
        <v>37</v>
      </c>
      <c r="Z64" s="214">
        <v>0</v>
      </c>
      <c r="AA64" s="216">
        <v>0</v>
      </c>
      <c r="AB64" s="1445" t="s">
        <v>62</v>
      </c>
      <c r="AC64" s="1446"/>
      <c r="AD64" s="1447"/>
    </row>
    <row r="65" spans="1:30" s="62" customFormat="1" ht="15.95" customHeight="1" x14ac:dyDescent="0.15">
      <c r="A65" s="1523"/>
      <c r="B65" s="1445" t="s">
        <v>63</v>
      </c>
      <c r="C65" s="1446"/>
      <c r="D65" s="1447"/>
      <c r="E65" s="213">
        <v>0</v>
      </c>
      <c r="F65" s="214">
        <v>0</v>
      </c>
      <c r="G65" s="214">
        <v>0</v>
      </c>
      <c r="H65" s="214">
        <v>0</v>
      </c>
      <c r="I65" s="214">
        <v>0</v>
      </c>
      <c r="J65" s="216">
        <v>0</v>
      </c>
      <c r="K65" s="213">
        <v>0</v>
      </c>
      <c r="L65" s="214">
        <v>0</v>
      </c>
      <c r="M65" s="214">
        <v>0</v>
      </c>
      <c r="N65" s="214">
        <v>0</v>
      </c>
      <c r="O65" s="214">
        <v>0</v>
      </c>
      <c r="P65" s="216">
        <v>0</v>
      </c>
      <c r="Q65" s="802" t="s">
        <v>819</v>
      </c>
      <c r="R65" s="225" t="s">
        <v>154</v>
      </c>
      <c r="S65" s="225" t="s">
        <v>154</v>
      </c>
      <c r="T65" s="606" t="s">
        <v>154</v>
      </c>
      <c r="U65" s="214">
        <v>0</v>
      </c>
      <c r="V65" s="1541">
        <v>0</v>
      </c>
      <c r="W65" s="1542"/>
      <c r="X65" s="214">
        <v>0</v>
      </c>
      <c r="Y65" s="214">
        <v>0</v>
      </c>
      <c r="Z65" s="214">
        <v>0</v>
      </c>
      <c r="AA65" s="216">
        <v>0</v>
      </c>
      <c r="AB65" s="1445" t="s">
        <v>63</v>
      </c>
      <c r="AC65" s="1446"/>
      <c r="AD65" s="1447"/>
    </row>
    <row r="66" spans="1:30" s="62" customFormat="1" ht="15.95" customHeight="1" x14ac:dyDescent="0.15">
      <c r="A66" s="1523"/>
      <c r="B66" s="1454" t="s">
        <v>64</v>
      </c>
      <c r="C66" s="1455"/>
      <c r="D66" s="1456"/>
      <c r="E66" s="213">
        <v>6</v>
      </c>
      <c r="F66" s="214">
        <v>82</v>
      </c>
      <c r="G66" s="214">
        <v>60</v>
      </c>
      <c r="H66" s="214">
        <v>16</v>
      </c>
      <c r="I66" s="214">
        <v>3</v>
      </c>
      <c r="J66" s="216">
        <v>11</v>
      </c>
      <c r="K66" s="213">
        <v>43</v>
      </c>
      <c r="L66" s="214">
        <v>1838</v>
      </c>
      <c r="M66" s="214">
        <v>1404</v>
      </c>
      <c r="N66" s="214">
        <v>155</v>
      </c>
      <c r="O66" s="214">
        <v>15</v>
      </c>
      <c r="P66" s="216">
        <v>1011</v>
      </c>
      <c r="Q66" s="284" t="s">
        <v>154</v>
      </c>
      <c r="R66" s="225" t="s">
        <v>154</v>
      </c>
      <c r="S66" s="225" t="s">
        <v>154</v>
      </c>
      <c r="T66" s="606" t="s">
        <v>154</v>
      </c>
      <c r="U66" s="214">
        <v>2</v>
      </c>
      <c r="V66" s="1541">
        <v>19</v>
      </c>
      <c r="W66" s="1542"/>
      <c r="X66" s="214">
        <v>7</v>
      </c>
      <c r="Y66" s="214">
        <v>154</v>
      </c>
      <c r="Z66" s="214">
        <v>1</v>
      </c>
      <c r="AA66" s="216">
        <v>2</v>
      </c>
      <c r="AB66" s="1454" t="s">
        <v>64</v>
      </c>
      <c r="AC66" s="1455"/>
      <c r="AD66" s="1456"/>
    </row>
    <row r="67" spans="1:30" s="62" customFormat="1" ht="15.95" customHeight="1" x14ac:dyDescent="0.15">
      <c r="A67" s="1523"/>
      <c r="B67" s="1445" t="s">
        <v>65</v>
      </c>
      <c r="C67" s="1446"/>
      <c r="D67" s="1447"/>
      <c r="E67" s="213">
        <v>2</v>
      </c>
      <c r="F67" s="214">
        <v>6</v>
      </c>
      <c r="G67" s="214">
        <v>2</v>
      </c>
      <c r="H67" s="214">
        <v>2</v>
      </c>
      <c r="I67" s="214">
        <v>0</v>
      </c>
      <c r="J67" s="216">
        <v>0</v>
      </c>
      <c r="K67" s="213">
        <v>8</v>
      </c>
      <c r="L67" s="214">
        <v>265</v>
      </c>
      <c r="M67" s="214">
        <v>194</v>
      </c>
      <c r="N67" s="214">
        <v>33</v>
      </c>
      <c r="O67" s="214">
        <v>0</v>
      </c>
      <c r="P67" s="216">
        <v>0</v>
      </c>
      <c r="Q67" s="284" t="s">
        <v>154</v>
      </c>
      <c r="R67" s="225" t="s">
        <v>154</v>
      </c>
      <c r="S67" s="225" t="s">
        <v>154</v>
      </c>
      <c r="T67" s="606" t="s">
        <v>154</v>
      </c>
      <c r="U67" s="214">
        <v>0</v>
      </c>
      <c r="V67" s="1541">
        <v>0</v>
      </c>
      <c r="W67" s="1542"/>
      <c r="X67" s="214">
        <v>0</v>
      </c>
      <c r="Y67" s="214">
        <v>0</v>
      </c>
      <c r="Z67" s="214">
        <v>0</v>
      </c>
      <c r="AA67" s="216">
        <v>0</v>
      </c>
      <c r="AB67" s="1445" t="s">
        <v>65</v>
      </c>
      <c r="AC67" s="1446"/>
      <c r="AD67" s="1447"/>
    </row>
    <row r="68" spans="1:30" s="62" customFormat="1" ht="15.95" customHeight="1" x14ac:dyDescent="0.15">
      <c r="A68" s="1523"/>
      <c r="B68" s="1445" t="s">
        <v>66</v>
      </c>
      <c r="C68" s="1446"/>
      <c r="D68" s="1447"/>
      <c r="E68" s="213">
        <v>1</v>
      </c>
      <c r="F68" s="214">
        <v>1</v>
      </c>
      <c r="G68" s="214">
        <v>1</v>
      </c>
      <c r="H68" s="214">
        <v>0</v>
      </c>
      <c r="I68" s="214">
        <v>0</v>
      </c>
      <c r="J68" s="216">
        <v>0</v>
      </c>
      <c r="K68" s="213">
        <v>4</v>
      </c>
      <c r="L68" s="214">
        <v>92</v>
      </c>
      <c r="M68" s="214">
        <v>53</v>
      </c>
      <c r="N68" s="214">
        <v>12</v>
      </c>
      <c r="O68" s="214">
        <v>2</v>
      </c>
      <c r="P68" s="216">
        <v>8</v>
      </c>
      <c r="Q68" s="284" t="s">
        <v>154</v>
      </c>
      <c r="R68" s="225" t="s">
        <v>154</v>
      </c>
      <c r="S68" s="225" t="s">
        <v>154</v>
      </c>
      <c r="T68" s="606" t="s">
        <v>154</v>
      </c>
      <c r="U68" s="214">
        <v>0</v>
      </c>
      <c r="V68" s="1541">
        <v>0</v>
      </c>
      <c r="W68" s="1542"/>
      <c r="X68" s="214">
        <v>1</v>
      </c>
      <c r="Y68" s="214">
        <v>44</v>
      </c>
      <c r="Z68" s="214">
        <v>0</v>
      </c>
      <c r="AA68" s="216">
        <v>0</v>
      </c>
      <c r="AB68" s="1445" t="s">
        <v>66</v>
      </c>
      <c r="AC68" s="1446"/>
      <c r="AD68" s="1447"/>
    </row>
    <row r="69" spans="1:30" s="62" customFormat="1" ht="15.95" customHeight="1" x14ac:dyDescent="0.15">
      <c r="A69" s="1523"/>
      <c r="B69" s="1445" t="s">
        <v>67</v>
      </c>
      <c r="C69" s="1446"/>
      <c r="D69" s="1447"/>
      <c r="E69" s="213">
        <v>0</v>
      </c>
      <c r="F69" s="214">
        <v>0</v>
      </c>
      <c r="G69" s="214">
        <v>0</v>
      </c>
      <c r="H69" s="214">
        <v>0</v>
      </c>
      <c r="I69" s="214">
        <v>0</v>
      </c>
      <c r="J69" s="216">
        <v>0</v>
      </c>
      <c r="K69" s="213">
        <v>1</v>
      </c>
      <c r="L69" s="214">
        <v>32</v>
      </c>
      <c r="M69" s="214">
        <v>30</v>
      </c>
      <c r="N69" s="214">
        <v>2</v>
      </c>
      <c r="O69" s="214">
        <v>1</v>
      </c>
      <c r="P69" s="216">
        <v>38</v>
      </c>
      <c r="Q69" s="265" t="s">
        <v>154</v>
      </c>
      <c r="R69" s="225" t="s">
        <v>154</v>
      </c>
      <c r="S69" s="225" t="s">
        <v>154</v>
      </c>
      <c r="T69" s="606" t="s">
        <v>154</v>
      </c>
      <c r="U69" s="214">
        <v>0</v>
      </c>
      <c r="V69" s="1541">
        <v>0</v>
      </c>
      <c r="W69" s="1542"/>
      <c r="X69" s="214">
        <v>1</v>
      </c>
      <c r="Y69" s="214">
        <v>21</v>
      </c>
      <c r="Z69" s="214">
        <v>0</v>
      </c>
      <c r="AA69" s="216">
        <v>0</v>
      </c>
      <c r="AB69" s="1445" t="s">
        <v>67</v>
      </c>
      <c r="AC69" s="1446"/>
      <c r="AD69" s="1447"/>
    </row>
    <row r="70" spans="1:30" s="62" customFormat="1" ht="15.95" customHeight="1" x14ac:dyDescent="0.15">
      <c r="A70" s="1523"/>
      <c r="B70" s="1445" t="s">
        <v>68</v>
      </c>
      <c r="C70" s="1446"/>
      <c r="D70" s="1447"/>
      <c r="E70" s="213">
        <v>0</v>
      </c>
      <c r="F70" s="214">
        <v>0</v>
      </c>
      <c r="G70" s="214">
        <v>0</v>
      </c>
      <c r="H70" s="214">
        <v>0</v>
      </c>
      <c r="I70" s="214">
        <v>0</v>
      </c>
      <c r="J70" s="216">
        <v>0</v>
      </c>
      <c r="K70" s="213">
        <v>0</v>
      </c>
      <c r="L70" s="214">
        <v>0</v>
      </c>
      <c r="M70" s="214">
        <v>0</v>
      </c>
      <c r="N70" s="214">
        <v>0</v>
      </c>
      <c r="O70" s="214">
        <v>0</v>
      </c>
      <c r="P70" s="216">
        <v>0</v>
      </c>
      <c r="Q70" s="265" t="s">
        <v>154</v>
      </c>
      <c r="R70" s="225" t="s">
        <v>154</v>
      </c>
      <c r="S70" s="225" t="s">
        <v>154</v>
      </c>
      <c r="T70" s="606" t="s">
        <v>154</v>
      </c>
      <c r="U70" s="214">
        <v>0</v>
      </c>
      <c r="V70" s="1541">
        <v>0</v>
      </c>
      <c r="W70" s="1542"/>
      <c r="X70" s="214">
        <v>0</v>
      </c>
      <c r="Y70" s="214">
        <v>0</v>
      </c>
      <c r="Z70" s="214">
        <v>0</v>
      </c>
      <c r="AA70" s="216">
        <v>0</v>
      </c>
      <c r="AB70" s="1445" t="s">
        <v>68</v>
      </c>
      <c r="AC70" s="1446"/>
      <c r="AD70" s="1447"/>
    </row>
    <row r="71" spans="1:30" s="62" customFormat="1" ht="15.95" customHeight="1" x14ac:dyDescent="0.15">
      <c r="A71" s="1523"/>
      <c r="B71" s="1445" t="s">
        <v>69</v>
      </c>
      <c r="C71" s="1446"/>
      <c r="D71" s="1447"/>
      <c r="E71" s="213">
        <v>2</v>
      </c>
      <c r="F71" s="214">
        <v>17</v>
      </c>
      <c r="G71" s="214">
        <v>13</v>
      </c>
      <c r="H71" s="214">
        <v>1</v>
      </c>
      <c r="I71" s="214">
        <v>0</v>
      </c>
      <c r="J71" s="216">
        <v>0</v>
      </c>
      <c r="K71" s="213">
        <v>29</v>
      </c>
      <c r="L71" s="214">
        <v>1587</v>
      </c>
      <c r="M71" s="214">
        <v>913</v>
      </c>
      <c r="N71" s="214">
        <v>107</v>
      </c>
      <c r="O71" s="214">
        <v>6</v>
      </c>
      <c r="P71" s="216">
        <v>630</v>
      </c>
      <c r="Q71" s="736" t="s">
        <v>154</v>
      </c>
      <c r="R71" s="606" t="s">
        <v>154</v>
      </c>
      <c r="S71" s="225" t="s">
        <v>154</v>
      </c>
      <c r="T71" s="607" t="s">
        <v>154</v>
      </c>
      <c r="U71" s="214">
        <v>2</v>
      </c>
      <c r="V71" s="1541">
        <v>6</v>
      </c>
      <c r="W71" s="1542"/>
      <c r="X71" s="214">
        <v>2</v>
      </c>
      <c r="Y71" s="214">
        <v>8</v>
      </c>
      <c r="Z71" s="214">
        <v>0</v>
      </c>
      <c r="AA71" s="216">
        <v>0</v>
      </c>
      <c r="AB71" s="1445" t="s">
        <v>69</v>
      </c>
      <c r="AC71" s="1446"/>
      <c r="AD71" s="1447"/>
    </row>
    <row r="72" spans="1:30" s="62" customFormat="1" ht="15.95" customHeight="1" thickBot="1" x14ac:dyDescent="0.2">
      <c r="A72" s="1524"/>
      <c r="B72" s="1448" t="s">
        <v>70</v>
      </c>
      <c r="C72" s="1449"/>
      <c r="D72" s="1450"/>
      <c r="E72" s="233">
        <v>0</v>
      </c>
      <c r="F72" s="224">
        <v>0</v>
      </c>
      <c r="G72" s="224">
        <v>0</v>
      </c>
      <c r="H72" s="224">
        <v>0</v>
      </c>
      <c r="I72" s="224">
        <v>0</v>
      </c>
      <c r="J72" s="234">
        <v>0</v>
      </c>
      <c r="K72" s="233">
        <v>2</v>
      </c>
      <c r="L72" s="224">
        <v>22</v>
      </c>
      <c r="M72" s="224">
        <v>3</v>
      </c>
      <c r="N72" s="224">
        <v>1</v>
      </c>
      <c r="O72" s="224">
        <v>1</v>
      </c>
      <c r="P72" s="234">
        <v>21</v>
      </c>
      <c r="Q72" s="728" t="s">
        <v>154</v>
      </c>
      <c r="R72" s="768" t="s">
        <v>154</v>
      </c>
      <c r="S72" s="770" t="s">
        <v>154</v>
      </c>
      <c r="T72" s="767" t="s">
        <v>154</v>
      </c>
      <c r="U72" s="224">
        <v>0</v>
      </c>
      <c r="V72" s="1575">
        <v>0</v>
      </c>
      <c r="W72" s="1576"/>
      <c r="X72" s="224">
        <v>0</v>
      </c>
      <c r="Y72" s="224">
        <v>0</v>
      </c>
      <c r="Z72" s="224">
        <v>0</v>
      </c>
      <c r="AA72" s="234">
        <v>0</v>
      </c>
      <c r="AB72" s="1448" t="s">
        <v>70</v>
      </c>
      <c r="AC72" s="1449"/>
      <c r="AD72" s="1450"/>
    </row>
    <row r="73" spans="1:30" x14ac:dyDescent="0.15">
      <c r="E73" s="772"/>
      <c r="F73" s="772"/>
      <c r="G73" s="772"/>
      <c r="H73" s="772"/>
      <c r="I73" s="772"/>
      <c r="J73" s="772"/>
      <c r="K73" s="772"/>
      <c r="L73" s="772"/>
      <c r="M73" s="772"/>
      <c r="N73" s="772"/>
      <c r="O73" s="772"/>
      <c r="P73" s="772"/>
      <c r="Q73" s="772"/>
      <c r="R73" s="772"/>
      <c r="S73" s="772"/>
      <c r="T73" s="772"/>
      <c r="U73" s="772"/>
      <c r="V73" s="772"/>
      <c r="W73" s="772"/>
      <c r="X73" s="772"/>
      <c r="Y73" s="772"/>
    </row>
  </sheetData>
  <mergeCells count="59">
    <mergeCell ref="B68:D68"/>
    <mergeCell ref="B69:D69"/>
    <mergeCell ref="B70:D70"/>
    <mergeCell ref="B71:D71"/>
    <mergeCell ref="B72:D72"/>
    <mergeCell ref="B63:D63"/>
    <mergeCell ref="B64:D64"/>
    <mergeCell ref="B65:D65"/>
    <mergeCell ref="B66:D66"/>
    <mergeCell ref="B67:D67"/>
    <mergeCell ref="AB62:AD62"/>
    <mergeCell ref="AB63:AD63"/>
    <mergeCell ref="AB64:AD64"/>
    <mergeCell ref="AB65:AD65"/>
    <mergeCell ref="AB3:AD9"/>
    <mergeCell ref="A3:D9"/>
    <mergeCell ref="I5:J5"/>
    <mergeCell ref="N7:N9"/>
    <mergeCell ref="M7:M9"/>
    <mergeCell ref="E3:AA3"/>
    <mergeCell ref="Q4:R4"/>
    <mergeCell ref="O5:P5"/>
    <mergeCell ref="X5:Y5"/>
    <mergeCell ref="K5:N5"/>
    <mergeCell ref="A26:B26"/>
    <mergeCell ref="A11:B11"/>
    <mergeCell ref="A62:A72"/>
    <mergeCell ref="B62:D62"/>
    <mergeCell ref="Z4:AA4"/>
    <mergeCell ref="Z5:AA5"/>
    <mergeCell ref="G7:G9"/>
    <mergeCell ref="H7:H9"/>
    <mergeCell ref="U4:W4"/>
    <mergeCell ref="E5:H5"/>
    <mergeCell ref="S4:T4"/>
    <mergeCell ref="Q5:R5"/>
    <mergeCell ref="S5:T5"/>
    <mergeCell ref="U5:W5"/>
    <mergeCell ref="E4:J4"/>
    <mergeCell ref="X4:Y4"/>
    <mergeCell ref="AB71:AD71"/>
    <mergeCell ref="AB72:AD72"/>
    <mergeCell ref="AB66:AD66"/>
    <mergeCell ref="AB67:AD67"/>
    <mergeCell ref="AB68:AD68"/>
    <mergeCell ref="AB69:AD69"/>
    <mergeCell ref="AB70:AD70"/>
    <mergeCell ref="V72:W72"/>
    <mergeCell ref="V61:W61"/>
    <mergeCell ref="V67:W67"/>
    <mergeCell ref="V68:W68"/>
    <mergeCell ref="V69:W69"/>
    <mergeCell ref="V70:W70"/>
    <mergeCell ref="V71:W71"/>
    <mergeCell ref="V62:W62"/>
    <mergeCell ref="V63:W63"/>
    <mergeCell ref="V64:W64"/>
    <mergeCell ref="V65:W65"/>
    <mergeCell ref="V66:W66"/>
  </mergeCells>
  <phoneticPr fontId="20"/>
  <printOptions horizontalCentered="1"/>
  <pageMargins left="0.35433070866141736" right="0.39370078740157483" top="0.31496062992125984" bottom="0.35433070866141736" header="0.43307086614173229" footer="0.39370078740157483"/>
  <pageSetup paperSize="8" scale="77" orientation="landscape" r:id="rId1"/>
  <headerFooter alignWithMargins="0"/>
  <colBreaks count="1" manualBreakCount="1">
    <brk id="1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AR73"/>
  <sheetViews>
    <sheetView zoomScale="70" zoomScaleNormal="70" zoomScaleSheetLayoutView="80" workbookViewId="0">
      <pane xSplit="4" ySplit="9" topLeftCell="E30" activePane="bottomRight" state="frozen"/>
      <selection pane="topRight" activeCell="E1" sqref="E1"/>
      <selection pane="bottomLeft" activeCell="A10" sqref="A10"/>
      <selection pane="bottomRight" activeCell="AH60" sqref="AH60"/>
    </sheetView>
  </sheetViews>
  <sheetFormatPr defaultColWidth="9" defaultRowHeight="14.25" x14ac:dyDescent="0.15"/>
  <cols>
    <col min="1" max="1" width="3.375" style="1992" customWidth="1"/>
    <col min="2" max="2" width="1.25" style="1992" customWidth="1"/>
    <col min="3" max="3" width="5.25" style="1992" customWidth="1"/>
    <col min="4" max="4" width="8.125" style="1992" customWidth="1"/>
    <col min="5" max="5" width="11.375" style="1993" customWidth="1"/>
    <col min="6" max="6" width="12.25" style="1993" customWidth="1"/>
    <col min="7" max="7" width="9.25" style="1993" customWidth="1"/>
    <col min="8" max="8" width="11" style="1993" customWidth="1"/>
    <col min="9" max="9" width="9.25" style="1993" customWidth="1"/>
    <col min="10" max="10" width="11" style="1993" customWidth="1"/>
    <col min="11" max="11" width="9.25" style="1993" customWidth="1"/>
    <col min="12" max="12" width="11" style="1993" customWidth="1"/>
    <col min="13" max="13" width="12" style="1993" customWidth="1"/>
    <col min="14" max="14" width="9.5" style="1993" customWidth="1"/>
    <col min="15" max="15" width="11" style="1993" customWidth="1"/>
    <col min="16" max="16" width="9.5" style="1993" customWidth="1"/>
    <col min="17" max="17" width="11" style="1993" customWidth="1"/>
    <col min="18" max="18" width="9.5" style="1993" customWidth="1"/>
    <col min="19" max="19" width="11" style="1993" customWidth="1"/>
    <col min="20" max="28" width="6.375" style="1993" customWidth="1"/>
    <col min="29" max="29" width="0.875" style="1992" customWidth="1"/>
    <col min="30" max="30" width="4.625" style="1992" customWidth="1"/>
    <col min="31" max="31" width="8.625" style="1992" customWidth="1"/>
    <col min="32" max="32" width="4.625" style="1992" customWidth="1"/>
    <col min="33" max="33" width="7.625" style="1992" customWidth="1"/>
    <col min="34" max="34" width="8.875" style="1992" customWidth="1"/>
    <col min="35" max="35" width="11" style="1992" customWidth="1"/>
    <col min="36" max="36" width="9.5" style="1992" customWidth="1"/>
    <col min="37" max="37" width="15.625" style="1992" customWidth="1"/>
    <col min="38" max="38" width="4.125" style="1992" customWidth="1"/>
    <col min="39" max="39" width="9" style="1992"/>
    <col min="40" max="40" width="8.625" style="1992" customWidth="1"/>
    <col min="41" max="41" width="9" style="1992"/>
    <col min="42" max="42" width="4.375" style="1992" customWidth="1"/>
    <col min="43" max="16384" width="9" style="1992"/>
  </cols>
  <sheetData>
    <row r="1" spans="1:31" ht="17.25" x14ac:dyDescent="0.15">
      <c r="A1" s="1991" t="s">
        <v>735</v>
      </c>
    </row>
    <row r="2" spans="1:31" ht="7.5" customHeight="1" thickBot="1" x14ac:dyDescent="0.2">
      <c r="B2" s="1994"/>
      <c r="C2" s="1994"/>
    </row>
    <row r="3" spans="1:31" ht="15" customHeight="1" x14ac:dyDescent="0.15">
      <c r="A3" s="1995" t="s">
        <v>2</v>
      </c>
      <c r="B3" s="1996"/>
      <c r="C3" s="1996"/>
      <c r="D3" s="1997"/>
      <c r="E3" s="1998" t="s">
        <v>200</v>
      </c>
      <c r="F3" s="1999" t="s">
        <v>200</v>
      </c>
      <c r="G3" s="2000"/>
      <c r="H3" s="2000"/>
      <c r="I3" s="2000"/>
      <c r="J3" s="2000"/>
      <c r="K3" s="2001"/>
      <c r="L3" s="2002"/>
      <c r="M3" s="1291" t="s">
        <v>106</v>
      </c>
      <c r="N3" s="1291"/>
      <c r="O3" s="1291"/>
      <c r="P3" s="1291"/>
      <c r="Q3" s="1291"/>
      <c r="R3" s="2003"/>
      <c r="S3" s="1291"/>
      <c r="T3" s="1291"/>
      <c r="U3" s="1291"/>
      <c r="V3" s="1291"/>
      <c r="W3" s="1291"/>
      <c r="X3" s="1291"/>
      <c r="Y3" s="1291"/>
      <c r="Z3" s="1291"/>
      <c r="AA3" s="1291"/>
      <c r="AB3" s="1291"/>
      <c r="AC3" s="2004" t="s">
        <v>11</v>
      </c>
      <c r="AD3" s="2005"/>
      <c r="AE3" s="2006"/>
    </row>
    <row r="4" spans="1:31" ht="15" customHeight="1" x14ac:dyDescent="0.15">
      <c r="A4" s="2007"/>
      <c r="B4" s="2008"/>
      <c r="C4" s="2008"/>
      <c r="D4" s="2009"/>
      <c r="E4" s="1269" t="s">
        <v>201</v>
      </c>
      <c r="F4" s="2010" t="s">
        <v>201</v>
      </c>
      <c r="G4" s="2011" t="s">
        <v>722</v>
      </c>
      <c r="H4" s="2011" t="s">
        <v>823</v>
      </c>
      <c r="I4" s="2011" t="s">
        <v>723</v>
      </c>
      <c r="J4" s="2011" t="s">
        <v>828</v>
      </c>
      <c r="K4" s="2012" t="s">
        <v>7</v>
      </c>
      <c r="L4" s="2013" t="s">
        <v>830</v>
      </c>
      <c r="M4" s="1262" t="s">
        <v>202</v>
      </c>
      <c r="N4" s="1262"/>
      <c r="O4" s="1262"/>
      <c r="P4" s="1262"/>
      <c r="Q4" s="1262"/>
      <c r="R4" s="800"/>
      <c r="S4" s="799"/>
      <c r="T4" s="1409" t="s">
        <v>9</v>
      </c>
      <c r="U4" s="1409"/>
      <c r="V4" s="1409"/>
      <c r="W4" s="1409"/>
      <c r="X4" s="1409"/>
      <c r="Y4" s="1409"/>
      <c r="Z4" s="1409"/>
      <c r="AA4" s="1409"/>
      <c r="AB4" s="1409"/>
      <c r="AC4" s="2014"/>
      <c r="AD4" s="2015"/>
      <c r="AE4" s="2016"/>
    </row>
    <row r="5" spans="1:31" ht="15" customHeight="1" x14ac:dyDescent="0.15">
      <c r="A5" s="2007"/>
      <c r="B5" s="2008"/>
      <c r="C5" s="2008"/>
      <c r="D5" s="2009"/>
      <c r="E5" s="1269" t="s">
        <v>203</v>
      </c>
      <c r="F5" s="2010" t="s">
        <v>204</v>
      </c>
      <c r="G5" s="2017"/>
      <c r="H5" s="2018"/>
      <c r="I5" s="2018"/>
      <c r="J5" s="2018"/>
      <c r="K5" s="2019"/>
      <c r="L5" s="2020"/>
      <c r="M5" s="2021" t="s">
        <v>204</v>
      </c>
      <c r="N5" s="2011" t="s">
        <v>722</v>
      </c>
      <c r="O5" s="2011" t="s">
        <v>832</v>
      </c>
      <c r="P5" s="2011" t="s">
        <v>723</v>
      </c>
      <c r="Q5" s="2011" t="s">
        <v>834</v>
      </c>
      <c r="R5" s="2018" t="s">
        <v>724</v>
      </c>
      <c r="S5" s="2011" t="s">
        <v>837</v>
      </c>
      <c r="T5" s="956">
        <v>1</v>
      </c>
      <c r="U5" s="956">
        <v>6</v>
      </c>
      <c r="V5" s="956">
        <v>11</v>
      </c>
      <c r="W5" s="956">
        <v>21</v>
      </c>
      <c r="X5" s="956">
        <v>51</v>
      </c>
      <c r="Y5" s="956">
        <v>101</v>
      </c>
      <c r="Z5" s="956">
        <v>101</v>
      </c>
      <c r="AA5" s="956">
        <v>201</v>
      </c>
      <c r="AB5" s="2022" t="s">
        <v>14</v>
      </c>
      <c r="AC5" s="2014"/>
      <c r="AD5" s="2015"/>
      <c r="AE5" s="2016"/>
    </row>
    <row r="6" spans="1:31" ht="15" customHeight="1" x14ac:dyDescent="0.15">
      <c r="A6" s="2007"/>
      <c r="B6" s="2008"/>
      <c r="C6" s="2008"/>
      <c r="D6" s="2009"/>
      <c r="E6" s="1269" t="s">
        <v>22</v>
      </c>
      <c r="F6" s="2010" t="s">
        <v>21</v>
      </c>
      <c r="G6" s="2017"/>
      <c r="H6" s="2018"/>
      <c r="I6" s="2018"/>
      <c r="J6" s="2018"/>
      <c r="K6" s="2019"/>
      <c r="L6" s="2020"/>
      <c r="M6" s="2021" t="s">
        <v>21</v>
      </c>
      <c r="N6" s="2018"/>
      <c r="O6" s="2018"/>
      <c r="P6" s="2018"/>
      <c r="Q6" s="2018"/>
      <c r="R6" s="2018"/>
      <c r="S6" s="2018"/>
      <c r="T6" s="2023" t="s">
        <v>342</v>
      </c>
      <c r="U6" s="2023" t="s">
        <v>342</v>
      </c>
      <c r="V6" s="2023" t="s">
        <v>342</v>
      </c>
      <c r="W6" s="2023" t="s">
        <v>342</v>
      </c>
      <c r="X6" s="2023" t="s">
        <v>342</v>
      </c>
      <c r="Y6" s="2023" t="s">
        <v>342</v>
      </c>
      <c r="Z6" s="2023" t="s">
        <v>342</v>
      </c>
      <c r="AA6" s="2023" t="s">
        <v>342</v>
      </c>
      <c r="AB6" s="2024"/>
      <c r="AC6" s="2014"/>
      <c r="AD6" s="2015"/>
      <c r="AE6" s="2016"/>
    </row>
    <row r="7" spans="1:31" ht="15" customHeight="1" x14ac:dyDescent="0.15">
      <c r="A7" s="2007"/>
      <c r="B7" s="2008"/>
      <c r="C7" s="2008"/>
      <c r="D7" s="2009"/>
      <c r="E7" s="1269" t="s">
        <v>141</v>
      </c>
      <c r="F7" s="2010" t="s">
        <v>141</v>
      </c>
      <c r="G7" s="2017"/>
      <c r="H7" s="2018"/>
      <c r="I7" s="2018"/>
      <c r="J7" s="2018"/>
      <c r="K7" s="2019"/>
      <c r="L7" s="2020"/>
      <c r="M7" s="1268" t="s">
        <v>141</v>
      </c>
      <c r="N7" s="2018"/>
      <c r="O7" s="2018"/>
      <c r="P7" s="2018"/>
      <c r="Q7" s="2018"/>
      <c r="R7" s="2018"/>
      <c r="S7" s="2018"/>
      <c r="T7" s="856">
        <v>5</v>
      </c>
      <c r="U7" s="856">
        <v>10</v>
      </c>
      <c r="V7" s="856">
        <v>20</v>
      </c>
      <c r="W7" s="856">
        <v>50</v>
      </c>
      <c r="X7" s="856">
        <v>100</v>
      </c>
      <c r="Y7" s="2023"/>
      <c r="Z7" s="856">
        <v>200</v>
      </c>
      <c r="AA7" s="856"/>
      <c r="AB7" s="2010" t="s">
        <v>343</v>
      </c>
      <c r="AC7" s="2014"/>
      <c r="AD7" s="2015"/>
      <c r="AE7" s="2016"/>
    </row>
    <row r="8" spans="1:31" ht="15" customHeight="1" x14ac:dyDescent="0.15">
      <c r="A8" s="2025"/>
      <c r="B8" s="2026"/>
      <c r="C8" s="2026"/>
      <c r="D8" s="2027"/>
      <c r="E8" s="2028" t="s">
        <v>344</v>
      </c>
      <c r="F8" s="1272" t="s">
        <v>345</v>
      </c>
      <c r="G8" s="517"/>
      <c r="H8" s="517" t="s">
        <v>825</v>
      </c>
      <c r="I8" s="517"/>
      <c r="J8" s="517" t="s">
        <v>826</v>
      </c>
      <c r="K8" s="517"/>
      <c r="L8" s="2029" t="s">
        <v>827</v>
      </c>
      <c r="M8" s="2030" t="s">
        <v>346</v>
      </c>
      <c r="N8" s="517"/>
      <c r="O8" s="517" t="s">
        <v>831</v>
      </c>
      <c r="P8" s="517"/>
      <c r="Q8" s="517" t="s">
        <v>833</v>
      </c>
      <c r="R8" s="2031"/>
      <c r="S8" s="2023" t="s">
        <v>836</v>
      </c>
      <c r="T8" s="856" t="s">
        <v>21</v>
      </c>
      <c r="U8" s="856" t="s">
        <v>21</v>
      </c>
      <c r="V8" s="856" t="s">
        <v>21</v>
      </c>
      <c r="W8" s="856" t="s">
        <v>21</v>
      </c>
      <c r="X8" s="856" t="s">
        <v>21</v>
      </c>
      <c r="Y8" s="856" t="s">
        <v>21</v>
      </c>
      <c r="Z8" s="856" t="s">
        <v>21</v>
      </c>
      <c r="AA8" s="856" t="s">
        <v>21</v>
      </c>
      <c r="AB8" s="2032"/>
      <c r="AC8" s="2033"/>
      <c r="AD8" s="2034"/>
      <c r="AE8" s="2035"/>
    </row>
    <row r="9" spans="1:31" ht="15.95" customHeight="1" x14ac:dyDescent="0.15">
      <c r="A9" s="2036"/>
      <c r="B9" s="2037"/>
      <c r="C9" s="2037"/>
      <c r="D9" s="2038"/>
      <c r="E9" s="1234" t="s">
        <v>22</v>
      </c>
      <c r="F9" s="1235" t="s">
        <v>21</v>
      </c>
      <c r="G9" s="1966" t="s">
        <v>21</v>
      </c>
      <c r="H9" s="1235" t="s">
        <v>829</v>
      </c>
      <c r="I9" s="1966" t="s">
        <v>21</v>
      </c>
      <c r="J9" s="1966" t="s">
        <v>829</v>
      </c>
      <c r="K9" s="1966" t="s">
        <v>21</v>
      </c>
      <c r="L9" s="2039" t="s">
        <v>829</v>
      </c>
      <c r="M9" s="1237" t="s">
        <v>21</v>
      </c>
      <c r="N9" s="1235" t="s">
        <v>21</v>
      </c>
      <c r="O9" s="1235" t="s">
        <v>835</v>
      </c>
      <c r="P9" s="1235" t="s">
        <v>21</v>
      </c>
      <c r="Q9" s="1235" t="s">
        <v>835</v>
      </c>
      <c r="R9" s="1235" t="s">
        <v>21</v>
      </c>
      <c r="S9" s="1235" t="s">
        <v>835</v>
      </c>
      <c r="T9" s="1235" t="s">
        <v>22</v>
      </c>
      <c r="U9" s="1235" t="s">
        <v>22</v>
      </c>
      <c r="V9" s="1235" t="s">
        <v>22</v>
      </c>
      <c r="W9" s="1235" t="s">
        <v>22</v>
      </c>
      <c r="X9" s="1235" t="s">
        <v>22</v>
      </c>
      <c r="Y9" s="1235" t="s">
        <v>22</v>
      </c>
      <c r="Z9" s="1236" t="s">
        <v>22</v>
      </c>
      <c r="AA9" s="1236" t="s">
        <v>22</v>
      </c>
      <c r="AB9" s="1236" t="s">
        <v>22</v>
      </c>
      <c r="AC9" s="2036"/>
      <c r="AD9" s="2037"/>
      <c r="AE9" s="2038"/>
    </row>
    <row r="10" spans="1:31" ht="15.95" customHeight="1" x14ac:dyDescent="0.15">
      <c r="A10" s="2040" t="s">
        <v>23</v>
      </c>
      <c r="B10" s="2041"/>
      <c r="C10" s="2042" t="s">
        <v>25</v>
      </c>
      <c r="D10" s="1928" t="s">
        <v>612</v>
      </c>
      <c r="E10" s="1243">
        <v>8740</v>
      </c>
      <c r="F10" s="1244">
        <v>168390</v>
      </c>
      <c r="G10" s="1244"/>
      <c r="H10" s="1244"/>
      <c r="I10" s="1244"/>
      <c r="J10" s="1244"/>
      <c r="K10" s="1244"/>
      <c r="L10" s="2029"/>
      <c r="M10" s="1246">
        <v>30310</v>
      </c>
      <c r="N10" s="1244">
        <v>26062</v>
      </c>
      <c r="O10" s="1244"/>
      <c r="P10" s="1244"/>
      <c r="Q10" s="1244"/>
      <c r="R10" s="1244"/>
      <c r="S10" s="1244"/>
      <c r="T10" s="1244">
        <v>5396</v>
      </c>
      <c r="U10" s="1244">
        <v>865</v>
      </c>
      <c r="V10" s="1244">
        <v>322</v>
      </c>
      <c r="W10" s="1244">
        <v>133</v>
      </c>
      <c r="X10" s="821">
        <v>12</v>
      </c>
      <c r="Y10" s="821">
        <v>4</v>
      </c>
      <c r="Z10" s="2043"/>
      <c r="AA10" s="2043"/>
      <c r="AB10" s="1245">
        <v>6732</v>
      </c>
      <c r="AC10" s="2044"/>
      <c r="AD10" s="2042" t="s">
        <v>25</v>
      </c>
      <c r="AE10" s="1928" t="s">
        <v>657</v>
      </c>
    </row>
    <row r="11" spans="1:31" ht="15.95" customHeight="1" x14ac:dyDescent="0.15">
      <c r="A11" s="2045"/>
      <c r="B11" s="1929"/>
      <c r="C11" s="1930" t="s">
        <v>26</v>
      </c>
      <c r="D11" s="1931" t="s">
        <v>613</v>
      </c>
      <c r="E11" s="798">
        <v>7434</v>
      </c>
      <c r="F11" s="561">
        <v>195640</v>
      </c>
      <c r="G11" s="561"/>
      <c r="H11" s="1244"/>
      <c r="I11" s="561"/>
      <c r="J11" s="1244"/>
      <c r="K11" s="561"/>
      <c r="L11" s="2029"/>
      <c r="M11" s="1246">
        <v>93309</v>
      </c>
      <c r="N11" s="561">
        <v>27783</v>
      </c>
      <c r="O11" s="561"/>
      <c r="P11" s="561"/>
      <c r="Q11" s="561"/>
      <c r="R11" s="561"/>
      <c r="S11" s="561"/>
      <c r="T11" s="561">
        <v>3863</v>
      </c>
      <c r="U11" s="561">
        <v>956</v>
      </c>
      <c r="V11" s="561">
        <v>810</v>
      </c>
      <c r="W11" s="561">
        <v>525</v>
      </c>
      <c r="X11" s="1967">
        <v>120</v>
      </c>
      <c r="Y11" s="1967">
        <v>52</v>
      </c>
      <c r="Z11" s="2046"/>
      <c r="AA11" s="2046"/>
      <c r="AB11" s="1249">
        <v>6326</v>
      </c>
      <c r="AC11" s="2045"/>
      <c r="AD11" s="1930" t="s">
        <v>26</v>
      </c>
      <c r="AE11" s="1931" t="s">
        <v>658</v>
      </c>
    </row>
    <row r="12" spans="1:31" ht="15.95" customHeight="1" x14ac:dyDescent="0.15">
      <c r="A12" s="2045"/>
      <c r="B12" s="1929"/>
      <c r="C12" s="1930" t="s">
        <v>27</v>
      </c>
      <c r="D12" s="1931" t="s">
        <v>614</v>
      </c>
      <c r="E12" s="798">
        <v>7085</v>
      </c>
      <c r="F12" s="561">
        <v>214781</v>
      </c>
      <c r="G12" s="561">
        <v>33927</v>
      </c>
      <c r="H12" s="1244"/>
      <c r="I12" s="561"/>
      <c r="J12" s="1244"/>
      <c r="K12" s="561">
        <v>180854</v>
      </c>
      <c r="L12" s="2029"/>
      <c r="M12" s="1246">
        <v>92256</v>
      </c>
      <c r="N12" s="561">
        <v>27380</v>
      </c>
      <c r="O12" s="561"/>
      <c r="P12" s="561"/>
      <c r="Q12" s="561"/>
      <c r="R12" s="561">
        <v>64876</v>
      </c>
      <c r="S12" s="561"/>
      <c r="T12" s="561">
        <v>4855</v>
      </c>
      <c r="U12" s="561">
        <v>852</v>
      </c>
      <c r="V12" s="561">
        <v>345</v>
      </c>
      <c r="W12" s="561">
        <v>114</v>
      </c>
      <c r="X12" s="2047">
        <v>24</v>
      </c>
      <c r="Y12" s="2047"/>
      <c r="Z12" s="988"/>
      <c r="AA12" s="988"/>
      <c r="AB12" s="1249">
        <v>6190</v>
      </c>
      <c r="AC12" s="2045"/>
      <c r="AD12" s="1930" t="s">
        <v>27</v>
      </c>
      <c r="AE12" s="1931" t="s">
        <v>659</v>
      </c>
    </row>
    <row r="13" spans="1:31" ht="15.95" customHeight="1" x14ac:dyDescent="0.15">
      <c r="A13" s="2045"/>
      <c r="B13" s="1929"/>
      <c r="C13" s="1930" t="s">
        <v>28</v>
      </c>
      <c r="D13" s="1931" t="s">
        <v>615</v>
      </c>
      <c r="E13" s="798">
        <v>7342</v>
      </c>
      <c r="F13" s="561">
        <v>258426</v>
      </c>
      <c r="G13" s="561">
        <v>38015</v>
      </c>
      <c r="H13" s="1244"/>
      <c r="I13" s="561"/>
      <c r="J13" s="1244"/>
      <c r="K13" s="561">
        <v>220411</v>
      </c>
      <c r="L13" s="2029"/>
      <c r="M13" s="1246">
        <v>110740</v>
      </c>
      <c r="N13" s="561">
        <v>28821</v>
      </c>
      <c r="O13" s="561"/>
      <c r="P13" s="561"/>
      <c r="Q13" s="561"/>
      <c r="R13" s="561">
        <v>81919</v>
      </c>
      <c r="S13" s="561"/>
      <c r="T13" s="561">
        <v>4859</v>
      </c>
      <c r="U13" s="561">
        <v>899</v>
      </c>
      <c r="V13" s="561">
        <v>361</v>
      </c>
      <c r="W13" s="561">
        <v>115</v>
      </c>
      <c r="X13" s="2047">
        <v>22</v>
      </c>
      <c r="Y13" s="2047"/>
      <c r="Z13" s="988"/>
      <c r="AA13" s="704"/>
      <c r="AB13" s="1249">
        <v>6256</v>
      </c>
      <c r="AC13" s="2045"/>
      <c r="AD13" s="1930" t="s">
        <v>28</v>
      </c>
      <c r="AE13" s="1931" t="s">
        <v>660</v>
      </c>
    </row>
    <row r="14" spans="1:31" ht="15.95" customHeight="1" x14ac:dyDescent="0.15">
      <c r="A14" s="2045"/>
      <c r="B14" s="1929"/>
      <c r="C14" s="1930" t="s">
        <v>29</v>
      </c>
      <c r="D14" s="1931" t="s">
        <v>616</v>
      </c>
      <c r="E14" s="798">
        <v>6867</v>
      </c>
      <c r="F14" s="561">
        <v>273199</v>
      </c>
      <c r="G14" s="561">
        <v>39789</v>
      </c>
      <c r="H14" s="1244"/>
      <c r="I14" s="561"/>
      <c r="J14" s="1244"/>
      <c r="K14" s="561">
        <v>233443</v>
      </c>
      <c r="L14" s="2029"/>
      <c r="M14" s="1246">
        <v>103933</v>
      </c>
      <c r="N14" s="561">
        <v>26861</v>
      </c>
      <c r="O14" s="561"/>
      <c r="P14" s="561"/>
      <c r="Q14" s="561"/>
      <c r="R14" s="561">
        <v>77105</v>
      </c>
      <c r="S14" s="561"/>
      <c r="T14" s="561">
        <v>4392</v>
      </c>
      <c r="U14" s="561">
        <v>850</v>
      </c>
      <c r="V14" s="561">
        <v>327</v>
      </c>
      <c r="W14" s="561">
        <v>102</v>
      </c>
      <c r="X14" s="2047">
        <v>16</v>
      </c>
      <c r="Y14" s="2047"/>
      <c r="Z14" s="988"/>
      <c r="AA14" s="704"/>
      <c r="AB14" s="1249">
        <v>5687</v>
      </c>
      <c r="AC14" s="2045"/>
      <c r="AD14" s="1930" t="s">
        <v>29</v>
      </c>
      <c r="AE14" s="1931" t="s">
        <v>661</v>
      </c>
    </row>
    <row r="15" spans="1:31" ht="15.95" customHeight="1" x14ac:dyDescent="0.15">
      <c r="A15" s="2045"/>
      <c r="B15" s="1929"/>
      <c r="C15" s="1930" t="s">
        <v>30</v>
      </c>
      <c r="D15" s="1931" t="s">
        <v>617</v>
      </c>
      <c r="E15" s="798">
        <v>6126</v>
      </c>
      <c r="F15" s="561">
        <v>211309</v>
      </c>
      <c r="G15" s="561">
        <v>38815</v>
      </c>
      <c r="H15" s="1244"/>
      <c r="I15" s="561">
        <v>2084</v>
      </c>
      <c r="J15" s="1244"/>
      <c r="K15" s="561">
        <v>170410</v>
      </c>
      <c r="L15" s="2029"/>
      <c r="M15" s="1246">
        <v>31234</v>
      </c>
      <c r="N15" s="561">
        <v>23915</v>
      </c>
      <c r="O15" s="561"/>
      <c r="P15" s="561">
        <v>1031</v>
      </c>
      <c r="Q15" s="561"/>
      <c r="R15" s="561">
        <v>6288</v>
      </c>
      <c r="S15" s="561"/>
      <c r="T15" s="561">
        <v>3734</v>
      </c>
      <c r="U15" s="561">
        <v>772</v>
      </c>
      <c r="V15" s="561">
        <v>289</v>
      </c>
      <c r="W15" s="561">
        <v>113</v>
      </c>
      <c r="X15" s="2047">
        <v>21</v>
      </c>
      <c r="Y15" s="2047"/>
      <c r="Z15" s="988"/>
      <c r="AA15" s="704"/>
      <c r="AB15" s="1249">
        <v>4929</v>
      </c>
      <c r="AC15" s="2045"/>
      <c r="AD15" s="1930" t="s">
        <v>30</v>
      </c>
      <c r="AE15" s="1931" t="s">
        <v>662</v>
      </c>
    </row>
    <row r="16" spans="1:31" ht="15.95" customHeight="1" x14ac:dyDescent="0.15">
      <c r="A16" s="2045"/>
      <c r="B16" s="1929"/>
      <c r="C16" s="1930" t="s">
        <v>31</v>
      </c>
      <c r="D16" s="1931" t="s">
        <v>618</v>
      </c>
      <c r="E16" s="798">
        <v>5160</v>
      </c>
      <c r="F16" s="561">
        <v>203282</v>
      </c>
      <c r="G16" s="561">
        <v>35338</v>
      </c>
      <c r="H16" s="1244"/>
      <c r="I16" s="561">
        <v>2253</v>
      </c>
      <c r="J16" s="1244"/>
      <c r="K16" s="561">
        <v>165691</v>
      </c>
      <c r="L16" s="2029"/>
      <c r="M16" s="1246">
        <v>28695</v>
      </c>
      <c r="N16" s="561">
        <v>19749</v>
      </c>
      <c r="O16" s="561"/>
      <c r="P16" s="561">
        <v>1133</v>
      </c>
      <c r="Q16" s="561"/>
      <c r="R16" s="561">
        <v>7813</v>
      </c>
      <c r="S16" s="561"/>
      <c r="T16" s="561">
        <v>3052</v>
      </c>
      <c r="U16" s="561">
        <v>561</v>
      </c>
      <c r="V16" s="561">
        <v>259</v>
      </c>
      <c r="W16" s="561">
        <v>95</v>
      </c>
      <c r="X16" s="2047">
        <v>22</v>
      </c>
      <c r="Y16" s="2047"/>
      <c r="Z16" s="988"/>
      <c r="AA16" s="704"/>
      <c r="AB16" s="1249">
        <v>3989</v>
      </c>
      <c r="AC16" s="2045"/>
      <c r="AD16" s="1930" t="s">
        <v>31</v>
      </c>
      <c r="AE16" s="1931" t="s">
        <v>663</v>
      </c>
    </row>
    <row r="17" spans="1:31" ht="15.95" customHeight="1" x14ac:dyDescent="0.15">
      <c r="A17" s="2045"/>
      <c r="B17" s="1929"/>
      <c r="C17" s="1930" t="s">
        <v>32</v>
      </c>
      <c r="D17" s="1931" t="s">
        <v>619</v>
      </c>
      <c r="E17" s="798">
        <v>4327</v>
      </c>
      <c r="F17" s="561">
        <v>195244</v>
      </c>
      <c r="G17" s="561">
        <v>34212</v>
      </c>
      <c r="H17" s="1244"/>
      <c r="I17" s="561">
        <v>2171</v>
      </c>
      <c r="J17" s="1244"/>
      <c r="K17" s="561">
        <v>158861</v>
      </c>
      <c r="L17" s="2029"/>
      <c r="M17" s="1246">
        <v>25541</v>
      </c>
      <c r="N17" s="561">
        <v>17511</v>
      </c>
      <c r="O17" s="561"/>
      <c r="P17" s="561">
        <v>913</v>
      </c>
      <c r="Q17" s="561"/>
      <c r="R17" s="561">
        <v>7117</v>
      </c>
      <c r="S17" s="561"/>
      <c r="T17" s="561">
        <v>2289</v>
      </c>
      <c r="U17" s="561">
        <v>496</v>
      </c>
      <c r="V17" s="561">
        <v>242</v>
      </c>
      <c r="W17" s="561">
        <v>125</v>
      </c>
      <c r="X17" s="2047">
        <v>30</v>
      </c>
      <c r="Y17" s="2047"/>
      <c r="Z17" s="988"/>
      <c r="AA17" s="704"/>
      <c r="AB17" s="1249">
        <v>3182</v>
      </c>
      <c r="AC17" s="2045"/>
      <c r="AD17" s="1930" t="s">
        <v>32</v>
      </c>
      <c r="AE17" s="1931" t="s">
        <v>664</v>
      </c>
    </row>
    <row r="18" spans="1:31" ht="15.95" customHeight="1" x14ac:dyDescent="0.15">
      <c r="A18" s="2045"/>
      <c r="B18" s="1929"/>
      <c r="C18" s="1930" t="s">
        <v>33</v>
      </c>
      <c r="D18" s="1931" t="s">
        <v>620</v>
      </c>
      <c r="E18" s="798">
        <v>3526</v>
      </c>
      <c r="F18" s="561">
        <v>191961</v>
      </c>
      <c r="G18" s="561">
        <v>30272</v>
      </c>
      <c r="H18" s="1244"/>
      <c r="I18" s="561">
        <v>2040</v>
      </c>
      <c r="J18" s="1244"/>
      <c r="K18" s="561">
        <v>159649</v>
      </c>
      <c r="L18" s="2029"/>
      <c r="M18" s="1246">
        <v>19887</v>
      </c>
      <c r="N18" s="561">
        <v>13057</v>
      </c>
      <c r="O18" s="561"/>
      <c r="P18" s="561">
        <v>739</v>
      </c>
      <c r="Q18" s="561"/>
      <c r="R18" s="561">
        <v>6091</v>
      </c>
      <c r="S18" s="561"/>
      <c r="T18" s="561">
        <v>1815</v>
      </c>
      <c r="U18" s="561">
        <v>414</v>
      </c>
      <c r="V18" s="561">
        <v>199</v>
      </c>
      <c r="W18" s="561">
        <v>85</v>
      </c>
      <c r="X18" s="2047">
        <v>18</v>
      </c>
      <c r="Y18" s="2047"/>
      <c r="Z18" s="988"/>
      <c r="AA18" s="704"/>
      <c r="AB18" s="1249">
        <v>2531</v>
      </c>
      <c r="AC18" s="2045"/>
      <c r="AD18" s="1930" t="s">
        <v>33</v>
      </c>
      <c r="AE18" s="1931" t="s">
        <v>665</v>
      </c>
    </row>
    <row r="19" spans="1:31" ht="15.95" customHeight="1" x14ac:dyDescent="0.15">
      <c r="A19" s="2045"/>
      <c r="B19" s="1929"/>
      <c r="C19" s="1930" t="s">
        <v>34</v>
      </c>
      <c r="D19" s="1931" t="s">
        <v>621</v>
      </c>
      <c r="E19" s="798">
        <v>3145</v>
      </c>
      <c r="F19" s="561">
        <v>209296</v>
      </c>
      <c r="G19" s="561">
        <v>29379</v>
      </c>
      <c r="H19" s="1244"/>
      <c r="I19" s="561">
        <v>2154</v>
      </c>
      <c r="J19" s="1244"/>
      <c r="K19" s="561">
        <v>177763</v>
      </c>
      <c r="L19" s="2029"/>
      <c r="M19" s="1246">
        <v>20532</v>
      </c>
      <c r="N19" s="561">
        <v>11287</v>
      </c>
      <c r="O19" s="561"/>
      <c r="P19" s="561">
        <v>704</v>
      </c>
      <c r="Q19" s="561"/>
      <c r="R19" s="561">
        <v>8541</v>
      </c>
      <c r="S19" s="561"/>
      <c r="T19" s="561">
        <v>1516</v>
      </c>
      <c r="U19" s="561">
        <v>338</v>
      </c>
      <c r="V19" s="561">
        <v>167</v>
      </c>
      <c r="W19" s="561">
        <v>76</v>
      </c>
      <c r="X19" s="2047">
        <v>23</v>
      </c>
      <c r="Y19" s="2047"/>
      <c r="Z19" s="988"/>
      <c r="AA19" s="704"/>
      <c r="AB19" s="1249">
        <v>2120</v>
      </c>
      <c r="AC19" s="2045"/>
      <c r="AD19" s="1930" t="s">
        <v>34</v>
      </c>
      <c r="AE19" s="1931" t="s">
        <v>666</v>
      </c>
    </row>
    <row r="20" spans="1:31" ht="15.95" customHeight="1" x14ac:dyDescent="0.15">
      <c r="A20" s="2045"/>
      <c r="B20" s="1929"/>
      <c r="C20" s="1930" t="s">
        <v>35</v>
      </c>
      <c r="D20" s="1931" t="s">
        <v>622</v>
      </c>
      <c r="E20" s="798">
        <v>2974</v>
      </c>
      <c r="F20" s="561">
        <v>207644</v>
      </c>
      <c r="G20" s="561">
        <v>29673</v>
      </c>
      <c r="H20" s="1244"/>
      <c r="I20" s="561">
        <v>2143</v>
      </c>
      <c r="J20" s="1244"/>
      <c r="K20" s="561">
        <v>175828</v>
      </c>
      <c r="L20" s="2029"/>
      <c r="M20" s="1246">
        <v>13288</v>
      </c>
      <c r="N20" s="561">
        <v>9741</v>
      </c>
      <c r="O20" s="561"/>
      <c r="P20" s="561">
        <v>594</v>
      </c>
      <c r="Q20" s="561"/>
      <c r="R20" s="561">
        <v>2935</v>
      </c>
      <c r="S20" s="561"/>
      <c r="T20" s="561">
        <v>1400</v>
      </c>
      <c r="U20" s="561">
        <v>311</v>
      </c>
      <c r="V20" s="561">
        <v>150</v>
      </c>
      <c r="W20" s="561">
        <v>61</v>
      </c>
      <c r="X20" s="2047">
        <v>9</v>
      </c>
      <c r="Y20" s="2047"/>
      <c r="Z20" s="988"/>
      <c r="AA20" s="704"/>
      <c r="AB20" s="1249">
        <v>1931</v>
      </c>
      <c r="AC20" s="2045"/>
      <c r="AD20" s="1930" t="s">
        <v>35</v>
      </c>
      <c r="AE20" s="1931" t="s">
        <v>667</v>
      </c>
    </row>
    <row r="21" spans="1:31" ht="15.95" customHeight="1" x14ac:dyDescent="0.15">
      <c r="A21" s="2045"/>
      <c r="B21" s="1929"/>
      <c r="C21" s="1930" t="s">
        <v>36</v>
      </c>
      <c r="D21" s="1931" t="s">
        <v>623</v>
      </c>
      <c r="E21" s="798">
        <v>2660</v>
      </c>
      <c r="F21" s="561">
        <v>238832</v>
      </c>
      <c r="G21" s="561">
        <v>29171</v>
      </c>
      <c r="H21" s="1244"/>
      <c r="I21" s="561">
        <v>2317</v>
      </c>
      <c r="J21" s="1244"/>
      <c r="K21" s="561">
        <v>207344</v>
      </c>
      <c r="L21" s="2029"/>
      <c r="M21" s="1246">
        <v>11567</v>
      </c>
      <c r="N21" s="561">
        <v>8615</v>
      </c>
      <c r="O21" s="561"/>
      <c r="P21" s="561">
        <v>599</v>
      </c>
      <c r="Q21" s="561"/>
      <c r="R21" s="561">
        <v>2185</v>
      </c>
      <c r="S21" s="561"/>
      <c r="T21" s="561">
        <v>1244</v>
      </c>
      <c r="U21" s="561">
        <v>239</v>
      </c>
      <c r="V21" s="561">
        <v>136</v>
      </c>
      <c r="W21" s="561">
        <v>62</v>
      </c>
      <c r="X21" s="2047">
        <v>9</v>
      </c>
      <c r="Y21" s="2047"/>
      <c r="Z21" s="988"/>
      <c r="AA21" s="704"/>
      <c r="AB21" s="1249">
        <v>1690</v>
      </c>
      <c r="AC21" s="2045"/>
      <c r="AD21" s="1930" t="s">
        <v>36</v>
      </c>
      <c r="AE21" s="1931" t="s">
        <v>668</v>
      </c>
    </row>
    <row r="22" spans="1:31" ht="15.95" customHeight="1" x14ac:dyDescent="0.15">
      <c r="A22" s="2045"/>
      <c r="B22" s="1929"/>
      <c r="C22" s="1930" t="s">
        <v>37</v>
      </c>
      <c r="D22" s="1931" t="s">
        <v>624</v>
      </c>
      <c r="E22" s="798">
        <v>2134</v>
      </c>
      <c r="F22" s="561">
        <v>247071</v>
      </c>
      <c r="G22" s="561">
        <v>28439</v>
      </c>
      <c r="H22" s="1244"/>
      <c r="I22" s="561">
        <v>2295</v>
      </c>
      <c r="J22" s="1244"/>
      <c r="K22" s="561">
        <v>216337</v>
      </c>
      <c r="L22" s="2029"/>
      <c r="M22" s="1246">
        <v>10042</v>
      </c>
      <c r="N22" s="561">
        <v>6972</v>
      </c>
      <c r="O22" s="561"/>
      <c r="P22" s="561">
        <v>534</v>
      </c>
      <c r="Q22" s="561"/>
      <c r="R22" s="561">
        <v>2536</v>
      </c>
      <c r="S22" s="561"/>
      <c r="T22" s="561">
        <v>910</v>
      </c>
      <c r="U22" s="561">
        <v>203</v>
      </c>
      <c r="V22" s="561">
        <v>81</v>
      </c>
      <c r="W22" s="561">
        <v>55</v>
      </c>
      <c r="X22" s="2047">
        <v>10</v>
      </c>
      <c r="Y22" s="2047"/>
      <c r="Z22" s="988"/>
      <c r="AA22" s="704"/>
      <c r="AB22" s="1249">
        <v>1259</v>
      </c>
      <c r="AC22" s="2045"/>
      <c r="AD22" s="1930" t="s">
        <v>37</v>
      </c>
      <c r="AE22" s="1931" t="s">
        <v>669</v>
      </c>
    </row>
    <row r="23" spans="1:31" ht="15.95" customHeight="1" x14ac:dyDescent="0.15">
      <c r="A23" s="2045"/>
      <c r="B23" s="1929"/>
      <c r="C23" s="1930" t="s">
        <v>38</v>
      </c>
      <c r="D23" s="1931" t="s">
        <v>625</v>
      </c>
      <c r="E23" s="798">
        <v>1774</v>
      </c>
      <c r="F23" s="561">
        <v>253895</v>
      </c>
      <c r="G23" s="561">
        <v>27139</v>
      </c>
      <c r="H23" s="1244"/>
      <c r="I23" s="561">
        <v>2247</v>
      </c>
      <c r="J23" s="1244"/>
      <c r="K23" s="561">
        <v>224509</v>
      </c>
      <c r="L23" s="2029"/>
      <c r="M23" s="1246">
        <v>7267</v>
      </c>
      <c r="N23" s="561">
        <v>5526</v>
      </c>
      <c r="O23" s="561"/>
      <c r="P23" s="561">
        <v>445</v>
      </c>
      <c r="Q23" s="561"/>
      <c r="R23" s="561">
        <v>1296</v>
      </c>
      <c r="S23" s="561"/>
      <c r="T23" s="561">
        <v>720</v>
      </c>
      <c r="U23" s="561">
        <v>150</v>
      </c>
      <c r="V23" s="561">
        <v>81</v>
      </c>
      <c r="W23" s="561">
        <v>39</v>
      </c>
      <c r="X23" s="2047">
        <v>10</v>
      </c>
      <c r="Y23" s="2047"/>
      <c r="Z23" s="988"/>
      <c r="AA23" s="704"/>
      <c r="AB23" s="1249">
        <v>1000</v>
      </c>
      <c r="AC23" s="2045"/>
      <c r="AD23" s="1930" t="s">
        <v>38</v>
      </c>
      <c r="AE23" s="1931" t="s">
        <v>670</v>
      </c>
    </row>
    <row r="24" spans="1:31" ht="15.95" customHeight="1" x14ac:dyDescent="0.15">
      <c r="A24" s="2045"/>
      <c r="B24" s="1929"/>
      <c r="C24" s="1930" t="s">
        <v>39</v>
      </c>
      <c r="D24" s="1931" t="s">
        <v>626</v>
      </c>
      <c r="E24" s="798">
        <v>1554</v>
      </c>
      <c r="F24" s="561">
        <v>264800</v>
      </c>
      <c r="G24" s="561">
        <v>28559</v>
      </c>
      <c r="H24" s="1244"/>
      <c r="I24" s="561">
        <v>2408</v>
      </c>
      <c r="J24" s="1244"/>
      <c r="K24" s="561">
        <v>234833</v>
      </c>
      <c r="L24" s="2029"/>
      <c r="M24" s="1246">
        <v>6945</v>
      </c>
      <c r="N24" s="561">
        <v>5135</v>
      </c>
      <c r="O24" s="561"/>
      <c r="P24" s="561">
        <v>389</v>
      </c>
      <c r="Q24" s="561"/>
      <c r="R24" s="561">
        <v>1421</v>
      </c>
      <c r="S24" s="561"/>
      <c r="T24" s="561">
        <v>529</v>
      </c>
      <c r="U24" s="561">
        <v>124</v>
      </c>
      <c r="V24" s="561">
        <v>63</v>
      </c>
      <c r="W24" s="561">
        <v>35</v>
      </c>
      <c r="X24" s="2047">
        <v>9</v>
      </c>
      <c r="Y24" s="2047"/>
      <c r="Z24" s="988"/>
      <c r="AA24" s="704"/>
      <c r="AB24" s="1249">
        <v>760</v>
      </c>
      <c r="AC24" s="2045"/>
      <c r="AD24" s="1930" t="s">
        <v>39</v>
      </c>
      <c r="AE24" s="1931" t="s">
        <v>671</v>
      </c>
    </row>
    <row r="25" spans="1:31" ht="15.95" customHeight="1" x14ac:dyDescent="0.15">
      <c r="A25" s="2048" t="s">
        <v>40</v>
      </c>
      <c r="B25" s="1942"/>
      <c r="C25" s="1930" t="s">
        <v>41</v>
      </c>
      <c r="D25" s="1931" t="s">
        <v>627</v>
      </c>
      <c r="E25" s="798">
        <v>1331</v>
      </c>
      <c r="F25" s="561">
        <v>288496</v>
      </c>
      <c r="G25" s="561">
        <v>28316</v>
      </c>
      <c r="H25" s="1244"/>
      <c r="I25" s="561">
        <v>2347</v>
      </c>
      <c r="J25" s="1244"/>
      <c r="K25" s="561">
        <v>257833</v>
      </c>
      <c r="L25" s="2029"/>
      <c r="M25" s="1246">
        <v>5884</v>
      </c>
      <c r="N25" s="561">
        <v>4125</v>
      </c>
      <c r="O25" s="561"/>
      <c r="P25" s="561">
        <v>338</v>
      </c>
      <c r="Q25" s="561"/>
      <c r="R25" s="561">
        <v>1421</v>
      </c>
      <c r="S25" s="561"/>
      <c r="T25" s="561">
        <v>401</v>
      </c>
      <c r="U25" s="561">
        <v>82</v>
      </c>
      <c r="V25" s="561">
        <v>48</v>
      </c>
      <c r="W25" s="561">
        <v>37</v>
      </c>
      <c r="X25" s="2047">
        <v>9</v>
      </c>
      <c r="Y25" s="2047"/>
      <c r="Z25" s="988"/>
      <c r="AA25" s="704"/>
      <c r="AB25" s="1249">
        <v>577</v>
      </c>
      <c r="AC25" s="2049"/>
      <c r="AD25" s="1930" t="s">
        <v>41</v>
      </c>
      <c r="AE25" s="1931" t="s">
        <v>672</v>
      </c>
    </row>
    <row r="26" spans="1:31" ht="15.95" customHeight="1" x14ac:dyDescent="0.15">
      <c r="A26" s="2045"/>
      <c r="B26" s="1929"/>
      <c r="C26" s="1930" t="s">
        <v>42</v>
      </c>
      <c r="D26" s="1931" t="s">
        <v>628</v>
      </c>
      <c r="E26" s="798">
        <v>1074</v>
      </c>
      <c r="F26" s="561">
        <v>276002</v>
      </c>
      <c r="G26" s="561">
        <v>28092</v>
      </c>
      <c r="H26" s="1244"/>
      <c r="I26" s="561">
        <v>2475</v>
      </c>
      <c r="J26" s="1244"/>
      <c r="K26" s="561">
        <v>245436</v>
      </c>
      <c r="L26" s="2029"/>
      <c r="M26" s="1246">
        <v>5112</v>
      </c>
      <c r="N26" s="561">
        <v>3491</v>
      </c>
      <c r="O26" s="561"/>
      <c r="P26" s="561">
        <v>288</v>
      </c>
      <c r="Q26" s="561"/>
      <c r="R26" s="561">
        <v>1333</v>
      </c>
      <c r="S26" s="561"/>
      <c r="T26" s="561">
        <v>263</v>
      </c>
      <c r="U26" s="561">
        <v>69</v>
      </c>
      <c r="V26" s="561">
        <v>37</v>
      </c>
      <c r="W26" s="561">
        <v>31</v>
      </c>
      <c r="X26" s="2047">
        <v>8</v>
      </c>
      <c r="Y26" s="2047"/>
      <c r="Z26" s="988"/>
      <c r="AA26" s="704"/>
      <c r="AB26" s="1249">
        <v>408</v>
      </c>
      <c r="AC26" s="2045"/>
      <c r="AD26" s="1930" t="s">
        <v>42</v>
      </c>
      <c r="AE26" s="1931" t="s">
        <v>673</v>
      </c>
    </row>
    <row r="27" spans="1:31" ht="15.95" customHeight="1" x14ac:dyDescent="0.15">
      <c r="A27" s="2045"/>
      <c r="B27" s="1929"/>
      <c r="C27" s="1930" t="s">
        <v>43</v>
      </c>
      <c r="D27" s="1931" t="s">
        <v>629</v>
      </c>
      <c r="E27" s="798">
        <v>851</v>
      </c>
      <c r="F27" s="561">
        <v>252195</v>
      </c>
      <c r="G27" s="561">
        <v>26276</v>
      </c>
      <c r="H27" s="1244"/>
      <c r="I27" s="561">
        <v>2279</v>
      </c>
      <c r="J27" s="1244"/>
      <c r="K27" s="561">
        <v>223550</v>
      </c>
      <c r="L27" s="2029"/>
      <c r="M27" s="1246">
        <v>3897</v>
      </c>
      <c r="N27" s="561">
        <v>2865</v>
      </c>
      <c r="O27" s="561"/>
      <c r="P27" s="561">
        <v>266</v>
      </c>
      <c r="Q27" s="561"/>
      <c r="R27" s="561">
        <v>766</v>
      </c>
      <c r="S27" s="561"/>
      <c r="T27" s="561">
        <v>182</v>
      </c>
      <c r="U27" s="561">
        <v>53</v>
      </c>
      <c r="V27" s="561">
        <v>27</v>
      </c>
      <c r="W27" s="561">
        <v>24</v>
      </c>
      <c r="X27" s="2047">
        <v>9</v>
      </c>
      <c r="Y27" s="2047"/>
      <c r="Z27" s="988"/>
      <c r="AA27" s="704"/>
      <c r="AB27" s="1249">
        <v>295</v>
      </c>
      <c r="AC27" s="2045"/>
      <c r="AD27" s="1930" t="s">
        <v>43</v>
      </c>
      <c r="AE27" s="1931" t="s">
        <v>674</v>
      </c>
    </row>
    <row r="28" spans="1:31" ht="15.95" customHeight="1" x14ac:dyDescent="0.15">
      <c r="A28" s="2045"/>
      <c r="B28" s="1929"/>
      <c r="C28" s="1930" t="s">
        <v>44</v>
      </c>
      <c r="D28" s="1931" t="s">
        <v>630</v>
      </c>
      <c r="E28" s="798">
        <v>770</v>
      </c>
      <c r="F28" s="561">
        <v>268149</v>
      </c>
      <c r="G28" s="561">
        <v>26710</v>
      </c>
      <c r="H28" s="1244"/>
      <c r="I28" s="561">
        <v>2412</v>
      </c>
      <c r="J28" s="1244"/>
      <c r="K28" s="561">
        <v>238927</v>
      </c>
      <c r="L28" s="2029"/>
      <c r="M28" s="1246">
        <v>3631</v>
      </c>
      <c r="N28" s="561">
        <v>2519</v>
      </c>
      <c r="O28" s="561"/>
      <c r="P28" s="561">
        <v>234</v>
      </c>
      <c r="Q28" s="561"/>
      <c r="R28" s="561">
        <v>878</v>
      </c>
      <c r="S28" s="561"/>
      <c r="T28" s="561">
        <v>130</v>
      </c>
      <c r="U28" s="561">
        <v>41</v>
      </c>
      <c r="V28" s="561">
        <v>28</v>
      </c>
      <c r="W28" s="561">
        <v>21</v>
      </c>
      <c r="X28" s="2047">
        <v>12</v>
      </c>
      <c r="Y28" s="2047"/>
      <c r="Z28" s="988"/>
      <c r="AA28" s="704"/>
      <c r="AB28" s="1249">
        <v>232</v>
      </c>
      <c r="AC28" s="2045"/>
      <c r="AD28" s="1930" t="s">
        <v>44</v>
      </c>
      <c r="AE28" s="1931" t="s">
        <v>675</v>
      </c>
    </row>
    <row r="29" spans="1:31" ht="15.95" customHeight="1" x14ac:dyDescent="0.15">
      <c r="A29" s="2045"/>
      <c r="B29" s="1929"/>
      <c r="C29" s="1930" t="s">
        <v>45</v>
      </c>
      <c r="D29" s="1931" t="s">
        <v>631</v>
      </c>
      <c r="E29" s="798">
        <v>675</v>
      </c>
      <c r="F29" s="561">
        <v>266410</v>
      </c>
      <c r="G29" s="561">
        <v>25745</v>
      </c>
      <c r="H29" s="1244"/>
      <c r="I29" s="561">
        <v>2575</v>
      </c>
      <c r="J29" s="1244"/>
      <c r="K29" s="561">
        <v>238090</v>
      </c>
      <c r="L29" s="2029"/>
      <c r="M29" s="1246">
        <v>4160</v>
      </c>
      <c r="N29" s="561">
        <v>2128</v>
      </c>
      <c r="O29" s="561"/>
      <c r="P29" s="561">
        <v>221</v>
      </c>
      <c r="Q29" s="561"/>
      <c r="R29" s="561">
        <v>1811</v>
      </c>
      <c r="S29" s="561"/>
      <c r="T29" s="561">
        <v>97</v>
      </c>
      <c r="U29" s="561">
        <v>31</v>
      </c>
      <c r="V29" s="561">
        <v>28</v>
      </c>
      <c r="W29" s="561">
        <v>17</v>
      </c>
      <c r="X29" s="2047">
        <v>13</v>
      </c>
      <c r="Y29" s="2047"/>
      <c r="Z29" s="988"/>
      <c r="AA29" s="704"/>
      <c r="AB29" s="1249">
        <v>186</v>
      </c>
      <c r="AC29" s="2045"/>
      <c r="AD29" s="1930" t="s">
        <v>45</v>
      </c>
      <c r="AE29" s="1931" t="s">
        <v>676</v>
      </c>
    </row>
    <row r="30" spans="1:31" ht="15.95" customHeight="1" x14ac:dyDescent="0.15">
      <c r="A30" s="2045"/>
      <c r="B30" s="1929"/>
      <c r="C30" s="1930" t="s">
        <v>46</v>
      </c>
      <c r="D30" s="1931" t="s">
        <v>632</v>
      </c>
      <c r="E30" s="798">
        <v>569</v>
      </c>
      <c r="F30" s="561">
        <v>279495</v>
      </c>
      <c r="G30" s="561">
        <v>26978</v>
      </c>
      <c r="H30" s="1244"/>
      <c r="I30" s="561">
        <v>2426</v>
      </c>
      <c r="J30" s="1244"/>
      <c r="K30" s="561">
        <v>250091</v>
      </c>
      <c r="L30" s="2029"/>
      <c r="M30" s="1246">
        <v>3918</v>
      </c>
      <c r="N30" s="561">
        <v>2903</v>
      </c>
      <c r="O30" s="561"/>
      <c r="P30" s="561">
        <v>239</v>
      </c>
      <c r="Q30" s="561"/>
      <c r="R30" s="561">
        <v>776</v>
      </c>
      <c r="S30" s="561"/>
      <c r="T30" s="561">
        <v>63</v>
      </c>
      <c r="U30" s="561">
        <v>28</v>
      </c>
      <c r="V30" s="561">
        <v>14</v>
      </c>
      <c r="W30" s="561">
        <v>15</v>
      </c>
      <c r="X30" s="2047">
        <v>11</v>
      </c>
      <c r="Y30" s="2047"/>
      <c r="Z30" s="988"/>
      <c r="AA30" s="704"/>
      <c r="AB30" s="1249">
        <v>131</v>
      </c>
      <c r="AC30" s="2045"/>
      <c r="AD30" s="1930" t="s">
        <v>46</v>
      </c>
      <c r="AE30" s="1931" t="s">
        <v>677</v>
      </c>
    </row>
    <row r="31" spans="1:31" ht="15.95" customHeight="1" x14ac:dyDescent="0.15">
      <c r="A31" s="2045"/>
      <c r="B31" s="1929"/>
      <c r="C31" s="1930" t="s">
        <v>47</v>
      </c>
      <c r="D31" s="1931" t="s">
        <v>633</v>
      </c>
      <c r="E31" s="798">
        <v>483</v>
      </c>
      <c r="F31" s="561">
        <v>273080</v>
      </c>
      <c r="G31" s="561">
        <v>28822</v>
      </c>
      <c r="H31" s="1244"/>
      <c r="I31" s="561">
        <v>2246</v>
      </c>
      <c r="J31" s="1244"/>
      <c r="K31" s="561">
        <v>242012</v>
      </c>
      <c r="L31" s="2029"/>
      <c r="M31" s="1246">
        <v>3944</v>
      </c>
      <c r="N31" s="561">
        <v>2547</v>
      </c>
      <c r="O31" s="561"/>
      <c r="P31" s="561">
        <v>205</v>
      </c>
      <c r="Q31" s="561"/>
      <c r="R31" s="561">
        <v>1192</v>
      </c>
      <c r="S31" s="561"/>
      <c r="T31" s="561">
        <v>39</v>
      </c>
      <c r="U31" s="561">
        <v>16</v>
      </c>
      <c r="V31" s="561">
        <v>11</v>
      </c>
      <c r="W31" s="561">
        <v>12</v>
      </c>
      <c r="X31" s="2047">
        <v>11</v>
      </c>
      <c r="Y31" s="2047"/>
      <c r="Z31" s="988"/>
      <c r="AA31" s="704"/>
      <c r="AB31" s="1249">
        <v>89</v>
      </c>
      <c r="AC31" s="2045"/>
      <c r="AD31" s="1930" t="s">
        <v>47</v>
      </c>
      <c r="AE31" s="1931" t="s">
        <v>678</v>
      </c>
    </row>
    <row r="32" spans="1:31" ht="15.95" customHeight="1" x14ac:dyDescent="0.15">
      <c r="A32" s="2045"/>
      <c r="B32" s="1929"/>
      <c r="C32" s="1930" t="s">
        <v>48</v>
      </c>
      <c r="D32" s="1931" t="s">
        <v>634</v>
      </c>
      <c r="E32" s="798">
        <v>449</v>
      </c>
      <c r="F32" s="561">
        <v>266011</v>
      </c>
      <c r="G32" s="561">
        <v>26561</v>
      </c>
      <c r="H32" s="1244"/>
      <c r="I32" s="561">
        <v>2154</v>
      </c>
      <c r="J32" s="1244"/>
      <c r="K32" s="561">
        <v>237596</v>
      </c>
      <c r="L32" s="2029"/>
      <c r="M32" s="1246">
        <v>2428</v>
      </c>
      <c r="N32" s="561">
        <v>1632</v>
      </c>
      <c r="O32" s="561"/>
      <c r="P32" s="561">
        <v>141</v>
      </c>
      <c r="Q32" s="561"/>
      <c r="R32" s="561">
        <v>655</v>
      </c>
      <c r="S32" s="561"/>
      <c r="T32" s="561">
        <v>26</v>
      </c>
      <c r="U32" s="561">
        <v>11</v>
      </c>
      <c r="V32" s="561">
        <v>16</v>
      </c>
      <c r="W32" s="561">
        <v>12</v>
      </c>
      <c r="X32" s="2047">
        <v>11</v>
      </c>
      <c r="Y32" s="2047"/>
      <c r="Z32" s="988"/>
      <c r="AA32" s="704"/>
      <c r="AB32" s="1249">
        <v>76</v>
      </c>
      <c r="AC32" s="2045"/>
      <c r="AD32" s="1930" t="s">
        <v>48</v>
      </c>
      <c r="AE32" s="1931" t="s">
        <v>679</v>
      </c>
    </row>
    <row r="33" spans="1:33" ht="15.95" customHeight="1" x14ac:dyDescent="0.15">
      <c r="A33" s="2045"/>
      <c r="B33" s="1929"/>
      <c r="C33" s="1930" t="s">
        <v>49</v>
      </c>
      <c r="D33" s="1931" t="s">
        <v>635</v>
      </c>
      <c r="E33" s="798">
        <v>424</v>
      </c>
      <c r="F33" s="561">
        <v>266847</v>
      </c>
      <c r="G33" s="561">
        <v>27136</v>
      </c>
      <c r="H33" s="1244"/>
      <c r="I33" s="561">
        <v>2130</v>
      </c>
      <c r="J33" s="1244"/>
      <c r="K33" s="561">
        <v>237581</v>
      </c>
      <c r="L33" s="2029"/>
      <c r="M33" s="1246">
        <v>3408</v>
      </c>
      <c r="N33" s="561">
        <v>2637</v>
      </c>
      <c r="O33" s="561"/>
      <c r="P33" s="561">
        <v>160</v>
      </c>
      <c r="Q33" s="561"/>
      <c r="R33" s="561">
        <v>611</v>
      </c>
      <c r="S33" s="561"/>
      <c r="T33" s="561">
        <v>23</v>
      </c>
      <c r="U33" s="561">
        <v>9</v>
      </c>
      <c r="V33" s="561">
        <v>12</v>
      </c>
      <c r="W33" s="561">
        <v>11</v>
      </c>
      <c r="X33" s="2047">
        <v>13</v>
      </c>
      <c r="Y33" s="2047"/>
      <c r="Z33" s="988"/>
      <c r="AA33" s="704"/>
      <c r="AB33" s="1249">
        <v>68</v>
      </c>
      <c r="AC33" s="2045"/>
      <c r="AD33" s="1930" t="s">
        <v>49</v>
      </c>
      <c r="AE33" s="1931" t="s">
        <v>680</v>
      </c>
    </row>
    <row r="34" spans="1:33" ht="15.95" customHeight="1" x14ac:dyDescent="0.15">
      <c r="A34" s="2045"/>
      <c r="B34" s="1929"/>
      <c r="C34" s="1930" t="s">
        <v>50</v>
      </c>
      <c r="D34" s="1931" t="s">
        <v>636</v>
      </c>
      <c r="E34" s="1972">
        <v>405</v>
      </c>
      <c r="F34" s="1967">
        <v>273700</v>
      </c>
      <c r="G34" s="1967">
        <v>27131</v>
      </c>
      <c r="H34" s="1967"/>
      <c r="I34" s="1967">
        <v>1970</v>
      </c>
      <c r="J34" s="1967"/>
      <c r="K34" s="1967">
        <v>244599</v>
      </c>
      <c r="L34" s="1968"/>
      <c r="M34" s="1969">
        <v>2807</v>
      </c>
      <c r="N34" s="1967">
        <v>2107</v>
      </c>
      <c r="O34" s="1967"/>
      <c r="P34" s="1967">
        <v>141</v>
      </c>
      <c r="Q34" s="1967"/>
      <c r="R34" s="1967">
        <v>559</v>
      </c>
      <c r="S34" s="1967"/>
      <c r="T34" s="1967">
        <v>16</v>
      </c>
      <c r="U34" s="1967">
        <v>4</v>
      </c>
      <c r="V34" s="1967">
        <v>13</v>
      </c>
      <c r="W34" s="1967">
        <v>14</v>
      </c>
      <c r="X34" s="1408">
        <v>10</v>
      </c>
      <c r="Y34" s="1410"/>
      <c r="Z34" s="1262"/>
      <c r="AA34" s="956"/>
      <c r="AB34" s="2046">
        <v>57</v>
      </c>
      <c r="AC34" s="2045"/>
      <c r="AD34" s="1930" t="s">
        <v>50</v>
      </c>
      <c r="AE34" s="1931" t="s">
        <v>681</v>
      </c>
    </row>
    <row r="35" spans="1:33" ht="15.95" customHeight="1" x14ac:dyDescent="0.15">
      <c r="A35" s="2036"/>
      <c r="B35" s="2037"/>
      <c r="C35" s="2050" t="s">
        <v>0</v>
      </c>
      <c r="D35" s="2051" t="s">
        <v>637</v>
      </c>
      <c r="E35" s="1972">
        <v>377</v>
      </c>
      <c r="F35" s="1967">
        <v>283191</v>
      </c>
      <c r="G35" s="1967">
        <v>27467</v>
      </c>
      <c r="H35" s="1967"/>
      <c r="I35" s="1967">
        <v>1989</v>
      </c>
      <c r="J35" s="1967"/>
      <c r="K35" s="1967">
        <v>253735</v>
      </c>
      <c r="L35" s="1968"/>
      <c r="M35" s="1969">
        <v>3688</v>
      </c>
      <c r="N35" s="1967">
        <v>2323</v>
      </c>
      <c r="O35" s="1967"/>
      <c r="P35" s="1967">
        <v>154</v>
      </c>
      <c r="Q35" s="1967"/>
      <c r="R35" s="1967">
        <v>1211</v>
      </c>
      <c r="S35" s="1967"/>
      <c r="T35" s="1967">
        <v>13</v>
      </c>
      <c r="U35" s="1967">
        <v>8</v>
      </c>
      <c r="V35" s="1967">
        <v>12</v>
      </c>
      <c r="W35" s="1967">
        <v>15</v>
      </c>
      <c r="X35" s="2047">
        <v>10</v>
      </c>
      <c r="Y35" s="2047"/>
      <c r="Z35" s="988"/>
      <c r="AA35" s="704"/>
      <c r="AB35" s="2046">
        <v>58</v>
      </c>
      <c r="AC35" s="2036"/>
      <c r="AD35" s="2050" t="s">
        <v>0</v>
      </c>
      <c r="AE35" s="2051" t="s">
        <v>682</v>
      </c>
    </row>
    <row r="36" spans="1:33" ht="15.95" customHeight="1" x14ac:dyDescent="0.15">
      <c r="A36" s="2036"/>
      <c r="B36" s="2037"/>
      <c r="C36" s="2050" t="s">
        <v>51</v>
      </c>
      <c r="D36" s="2051" t="s">
        <v>638</v>
      </c>
      <c r="E36" s="1972">
        <v>364</v>
      </c>
      <c r="F36" s="1967">
        <v>284908</v>
      </c>
      <c r="G36" s="1967">
        <v>27917</v>
      </c>
      <c r="H36" s="1967"/>
      <c r="I36" s="1967">
        <v>2036</v>
      </c>
      <c r="J36" s="1967"/>
      <c r="K36" s="1967">
        <v>254955</v>
      </c>
      <c r="L36" s="1968"/>
      <c r="M36" s="1969">
        <v>2865</v>
      </c>
      <c r="N36" s="1967">
        <v>2243</v>
      </c>
      <c r="O36" s="1967"/>
      <c r="P36" s="1967">
        <v>159</v>
      </c>
      <c r="Q36" s="1967"/>
      <c r="R36" s="1967">
        <v>463</v>
      </c>
      <c r="S36" s="1967"/>
      <c r="T36" s="1967">
        <v>12</v>
      </c>
      <c r="U36" s="1967">
        <v>6</v>
      </c>
      <c r="V36" s="1967">
        <v>10</v>
      </c>
      <c r="W36" s="1967">
        <v>13</v>
      </c>
      <c r="X36" s="2047">
        <v>10</v>
      </c>
      <c r="Y36" s="2047"/>
      <c r="Z36" s="988"/>
      <c r="AA36" s="704"/>
      <c r="AB36" s="2046">
        <v>51</v>
      </c>
      <c r="AC36" s="2036"/>
      <c r="AD36" s="2050" t="s">
        <v>90</v>
      </c>
      <c r="AE36" s="2051" t="s">
        <v>683</v>
      </c>
    </row>
    <row r="37" spans="1:33" ht="15.95" customHeight="1" x14ac:dyDescent="0.15">
      <c r="A37" s="2036"/>
      <c r="B37" s="2037"/>
      <c r="C37" s="2050" t="s">
        <v>52</v>
      </c>
      <c r="D37" s="2051" t="s">
        <v>639</v>
      </c>
      <c r="E37" s="1972">
        <v>340</v>
      </c>
      <c r="F37" s="1967">
        <v>279453</v>
      </c>
      <c r="G37" s="1967">
        <v>27325</v>
      </c>
      <c r="H37" s="1967"/>
      <c r="I37" s="1967">
        <v>1935</v>
      </c>
      <c r="J37" s="1967"/>
      <c r="K37" s="1967">
        <v>250193</v>
      </c>
      <c r="L37" s="1968"/>
      <c r="M37" s="1969">
        <v>3048</v>
      </c>
      <c r="N37" s="1967">
        <v>2372</v>
      </c>
      <c r="O37" s="1967"/>
      <c r="P37" s="1967">
        <v>165</v>
      </c>
      <c r="Q37" s="1967"/>
      <c r="R37" s="1967">
        <v>511</v>
      </c>
      <c r="S37" s="1967"/>
      <c r="T37" s="1967">
        <v>7</v>
      </c>
      <c r="U37" s="1967">
        <v>7</v>
      </c>
      <c r="V37" s="1967">
        <v>9</v>
      </c>
      <c r="W37" s="1967">
        <v>11</v>
      </c>
      <c r="X37" s="1284">
        <v>15</v>
      </c>
      <c r="Y37" s="1286"/>
      <c r="Z37" s="1026"/>
      <c r="AA37" s="704"/>
      <c r="AB37" s="2046">
        <v>49</v>
      </c>
      <c r="AC37" s="2036"/>
      <c r="AD37" s="2050" t="s">
        <v>53</v>
      </c>
      <c r="AE37" s="2051" t="s">
        <v>684</v>
      </c>
    </row>
    <row r="38" spans="1:33" ht="15.95" customHeight="1" x14ac:dyDescent="0.15">
      <c r="A38" s="2036"/>
      <c r="B38" s="2037"/>
      <c r="C38" s="2050" t="s">
        <v>849</v>
      </c>
      <c r="D38" s="2051" t="s">
        <v>640</v>
      </c>
      <c r="E38" s="1972">
        <v>335</v>
      </c>
      <c r="F38" s="1967">
        <v>281351</v>
      </c>
      <c r="G38" s="1967">
        <v>27810</v>
      </c>
      <c r="H38" s="1967"/>
      <c r="I38" s="1967">
        <v>1989</v>
      </c>
      <c r="J38" s="1967"/>
      <c r="K38" s="1967">
        <v>251552</v>
      </c>
      <c r="L38" s="1968"/>
      <c r="M38" s="1969">
        <v>3159</v>
      </c>
      <c r="N38" s="1967">
        <v>2592</v>
      </c>
      <c r="O38" s="1967"/>
      <c r="P38" s="1967">
        <v>183</v>
      </c>
      <c r="Q38" s="1967"/>
      <c r="R38" s="1967">
        <v>384</v>
      </c>
      <c r="S38" s="1967"/>
      <c r="T38" s="1967">
        <v>6</v>
      </c>
      <c r="U38" s="1967">
        <v>8</v>
      </c>
      <c r="V38" s="1967">
        <v>9</v>
      </c>
      <c r="W38" s="1967">
        <v>13</v>
      </c>
      <c r="X38" s="1284">
        <v>14</v>
      </c>
      <c r="Y38" s="2052"/>
      <c r="Z38" s="2053"/>
      <c r="AA38" s="2054"/>
      <c r="AB38" s="2046">
        <v>50</v>
      </c>
      <c r="AC38" s="2036"/>
      <c r="AD38" s="2050" t="s">
        <v>55</v>
      </c>
      <c r="AE38" s="2051" t="s">
        <v>685</v>
      </c>
    </row>
    <row r="39" spans="1:33" ht="15.95" customHeight="1" x14ac:dyDescent="0.15">
      <c r="A39" s="2036"/>
      <c r="B39" s="2037"/>
      <c r="C39" s="2050" t="s">
        <v>850</v>
      </c>
      <c r="D39" s="2051" t="s">
        <v>641</v>
      </c>
      <c r="E39" s="1972">
        <v>331</v>
      </c>
      <c r="F39" s="1967">
        <v>297433</v>
      </c>
      <c r="G39" s="1967">
        <v>26473</v>
      </c>
      <c r="H39" s="1967"/>
      <c r="I39" s="1967">
        <v>2085</v>
      </c>
      <c r="J39" s="1967"/>
      <c r="K39" s="1967">
        <v>268875</v>
      </c>
      <c r="L39" s="1968"/>
      <c r="M39" s="1969">
        <v>1354</v>
      </c>
      <c r="N39" s="1967">
        <v>1123</v>
      </c>
      <c r="O39" s="1967"/>
      <c r="P39" s="1967">
        <v>102</v>
      </c>
      <c r="Q39" s="1967"/>
      <c r="R39" s="1967">
        <v>129</v>
      </c>
      <c r="S39" s="1967"/>
      <c r="T39" s="1967">
        <v>6</v>
      </c>
      <c r="U39" s="1967">
        <v>12</v>
      </c>
      <c r="V39" s="1967">
        <v>8</v>
      </c>
      <c r="W39" s="1967">
        <v>9</v>
      </c>
      <c r="X39" s="1967">
        <v>7</v>
      </c>
      <c r="Y39" s="1941">
        <v>6</v>
      </c>
      <c r="Z39" s="2052"/>
      <c r="AA39" s="2055">
        <v>0</v>
      </c>
      <c r="AB39" s="2046">
        <v>48</v>
      </c>
      <c r="AC39" s="2036"/>
      <c r="AD39" s="2050" t="s">
        <v>851</v>
      </c>
      <c r="AE39" s="2051" t="s">
        <v>686</v>
      </c>
    </row>
    <row r="40" spans="1:33" ht="15.95" customHeight="1" x14ac:dyDescent="0.15">
      <c r="A40" s="2036"/>
      <c r="B40" s="2037"/>
      <c r="C40" s="2050" t="s">
        <v>58</v>
      </c>
      <c r="D40" s="2051" t="s">
        <v>642</v>
      </c>
      <c r="E40" s="1972">
        <v>330</v>
      </c>
      <c r="F40" s="1967">
        <v>266102</v>
      </c>
      <c r="G40" s="1967">
        <v>24243</v>
      </c>
      <c r="H40" s="1967"/>
      <c r="I40" s="1967">
        <v>1966</v>
      </c>
      <c r="J40" s="1967"/>
      <c r="K40" s="1967">
        <v>239893</v>
      </c>
      <c r="L40" s="1968"/>
      <c r="M40" s="1969">
        <v>1438</v>
      </c>
      <c r="N40" s="1967">
        <v>1072</v>
      </c>
      <c r="O40" s="1967"/>
      <c r="P40" s="1967">
        <v>121</v>
      </c>
      <c r="Q40" s="1967"/>
      <c r="R40" s="1967">
        <v>245</v>
      </c>
      <c r="S40" s="1967"/>
      <c r="T40" s="1967">
        <v>9</v>
      </c>
      <c r="U40" s="1967">
        <v>11</v>
      </c>
      <c r="V40" s="1967">
        <v>6</v>
      </c>
      <c r="W40" s="1967">
        <v>9</v>
      </c>
      <c r="X40" s="2046">
        <v>7</v>
      </c>
      <c r="Y40" s="1941">
        <v>6</v>
      </c>
      <c r="Z40" s="2052"/>
      <c r="AA40" s="2055">
        <v>0</v>
      </c>
      <c r="AB40" s="2046">
        <v>48</v>
      </c>
      <c r="AC40" s="2036"/>
      <c r="AD40" s="2050" t="s">
        <v>58</v>
      </c>
      <c r="AE40" s="2051" t="s">
        <v>687</v>
      </c>
    </row>
    <row r="41" spans="1:33" ht="15.95" customHeight="1" x14ac:dyDescent="0.15">
      <c r="A41" s="2036"/>
      <c r="B41" s="2037"/>
      <c r="C41" s="1930" t="s">
        <v>59</v>
      </c>
      <c r="D41" s="1931" t="s">
        <v>643</v>
      </c>
      <c r="E41" s="1972">
        <v>296</v>
      </c>
      <c r="F41" s="1967">
        <v>248895</v>
      </c>
      <c r="G41" s="1967">
        <v>26148</v>
      </c>
      <c r="H41" s="1967"/>
      <c r="I41" s="1967">
        <v>2177</v>
      </c>
      <c r="J41" s="1967"/>
      <c r="K41" s="1967">
        <v>220570</v>
      </c>
      <c r="L41" s="1968"/>
      <c r="M41" s="1969">
        <v>1786</v>
      </c>
      <c r="N41" s="1967">
        <v>1594</v>
      </c>
      <c r="O41" s="1967"/>
      <c r="P41" s="1967">
        <v>121</v>
      </c>
      <c r="Q41" s="1967"/>
      <c r="R41" s="1967">
        <v>71</v>
      </c>
      <c r="S41" s="1967"/>
      <c r="T41" s="1967">
        <v>5</v>
      </c>
      <c r="U41" s="1967">
        <v>7</v>
      </c>
      <c r="V41" s="1967">
        <v>8</v>
      </c>
      <c r="W41" s="1967">
        <v>11</v>
      </c>
      <c r="X41" s="2046">
        <v>4</v>
      </c>
      <c r="Y41" s="1941">
        <v>2</v>
      </c>
      <c r="Z41" s="2052"/>
      <c r="AA41" s="2055">
        <v>1</v>
      </c>
      <c r="AB41" s="2046">
        <v>38</v>
      </c>
      <c r="AC41" s="2036"/>
      <c r="AD41" s="2050" t="s">
        <v>59</v>
      </c>
      <c r="AE41" s="2051" t="s">
        <v>688</v>
      </c>
    </row>
    <row r="42" spans="1:33" ht="15.95" customHeight="1" x14ac:dyDescent="0.15">
      <c r="A42" s="2036"/>
      <c r="B42" s="2037"/>
      <c r="C42" s="2050" t="s">
        <v>116</v>
      </c>
      <c r="D42" s="2051" t="s">
        <v>644</v>
      </c>
      <c r="E42" s="2056">
        <v>294</v>
      </c>
      <c r="F42" s="1966">
        <v>264022</v>
      </c>
      <c r="G42" s="1966">
        <v>28695</v>
      </c>
      <c r="H42" s="1966"/>
      <c r="I42" s="1966">
        <v>2069</v>
      </c>
      <c r="J42" s="1966"/>
      <c r="K42" s="1966">
        <v>233258</v>
      </c>
      <c r="L42" s="2039"/>
      <c r="M42" s="1971">
        <v>6776</v>
      </c>
      <c r="N42" s="1966">
        <v>6169</v>
      </c>
      <c r="O42" s="1966"/>
      <c r="P42" s="1966">
        <v>167</v>
      </c>
      <c r="Q42" s="1966"/>
      <c r="R42" s="1966">
        <v>440</v>
      </c>
      <c r="S42" s="1966"/>
      <c r="T42" s="1966">
        <v>3</v>
      </c>
      <c r="U42" s="1966">
        <v>7</v>
      </c>
      <c r="V42" s="1966">
        <v>7</v>
      </c>
      <c r="W42" s="1966">
        <v>13</v>
      </c>
      <c r="X42" s="2057">
        <v>7</v>
      </c>
      <c r="Y42" s="1941">
        <v>1</v>
      </c>
      <c r="Z42" s="2052"/>
      <c r="AA42" s="2058">
        <v>3</v>
      </c>
      <c r="AB42" s="2057">
        <v>41</v>
      </c>
      <c r="AC42" s="2036"/>
      <c r="AD42" s="2050" t="s">
        <v>852</v>
      </c>
      <c r="AE42" s="2051" t="s">
        <v>689</v>
      </c>
    </row>
    <row r="43" spans="1:33" ht="15.95" customHeight="1" x14ac:dyDescent="0.15">
      <c r="A43" s="2045"/>
      <c r="B43" s="1929"/>
      <c r="C43" s="1930" t="s">
        <v>129</v>
      </c>
      <c r="D43" s="1931" t="s">
        <v>645</v>
      </c>
      <c r="E43" s="1972">
        <v>291</v>
      </c>
      <c r="F43" s="1967">
        <v>264950</v>
      </c>
      <c r="G43" s="1967">
        <v>28851</v>
      </c>
      <c r="H43" s="1967"/>
      <c r="I43" s="1967">
        <v>2304</v>
      </c>
      <c r="J43" s="1967"/>
      <c r="K43" s="1967">
        <v>233795</v>
      </c>
      <c r="L43" s="1968"/>
      <c r="M43" s="1969">
        <v>6124</v>
      </c>
      <c r="N43" s="1967">
        <v>5806</v>
      </c>
      <c r="O43" s="1967"/>
      <c r="P43" s="1967">
        <v>178</v>
      </c>
      <c r="Q43" s="1967"/>
      <c r="R43" s="1967">
        <v>140</v>
      </c>
      <c r="S43" s="1967"/>
      <c r="T43" s="1967">
        <v>3</v>
      </c>
      <c r="U43" s="1967">
        <v>7</v>
      </c>
      <c r="V43" s="1967">
        <v>8</v>
      </c>
      <c r="W43" s="1967">
        <v>10</v>
      </c>
      <c r="X43" s="561">
        <v>4</v>
      </c>
      <c r="Y43" s="1284">
        <v>3</v>
      </c>
      <c r="Z43" s="1286"/>
      <c r="AA43" s="1249">
        <v>2</v>
      </c>
      <c r="AB43" s="2046">
        <v>37</v>
      </c>
      <c r="AC43" s="2045"/>
      <c r="AD43" s="1930" t="s">
        <v>117</v>
      </c>
      <c r="AE43" s="1931" t="s">
        <v>690</v>
      </c>
    </row>
    <row r="44" spans="1:33" ht="15.95" customHeight="1" x14ac:dyDescent="0.15">
      <c r="A44" s="2045"/>
      <c r="B44" s="1929"/>
      <c r="C44" s="1930" t="s">
        <v>853</v>
      </c>
      <c r="D44" s="1931" t="s">
        <v>646</v>
      </c>
      <c r="E44" s="1972">
        <v>267</v>
      </c>
      <c r="F44" s="1967">
        <v>277581</v>
      </c>
      <c r="G44" s="1967">
        <v>28495</v>
      </c>
      <c r="H44" s="1967"/>
      <c r="I44" s="1967">
        <v>1767</v>
      </c>
      <c r="J44" s="1967"/>
      <c r="K44" s="1967">
        <v>247319</v>
      </c>
      <c r="L44" s="1968"/>
      <c r="M44" s="1969">
        <v>5150</v>
      </c>
      <c r="N44" s="1967">
        <v>4969</v>
      </c>
      <c r="O44" s="1967"/>
      <c r="P44" s="1967">
        <v>136</v>
      </c>
      <c r="Q44" s="1967"/>
      <c r="R44" s="1967">
        <v>45</v>
      </c>
      <c r="S44" s="1967"/>
      <c r="T44" s="1967">
        <v>3</v>
      </c>
      <c r="U44" s="2046">
        <v>4</v>
      </c>
      <c r="V44" s="1967">
        <v>6</v>
      </c>
      <c r="W44" s="1967">
        <v>9</v>
      </c>
      <c r="X44" s="561">
        <v>1</v>
      </c>
      <c r="Y44" s="1285">
        <v>0</v>
      </c>
      <c r="Z44" s="1286"/>
      <c r="AA44" s="561">
        <v>0</v>
      </c>
      <c r="AB44" s="2059">
        <v>23</v>
      </c>
      <c r="AC44" s="2045"/>
      <c r="AD44" s="1930" t="s">
        <v>853</v>
      </c>
      <c r="AE44" s="1931" t="s">
        <v>691</v>
      </c>
    </row>
    <row r="45" spans="1:33" ht="15.95" customHeight="1" x14ac:dyDescent="0.15">
      <c r="A45" s="2044"/>
      <c r="B45" s="2060"/>
      <c r="C45" s="1930" t="s">
        <v>854</v>
      </c>
      <c r="D45" s="1931" t="s">
        <v>647</v>
      </c>
      <c r="E45" s="1965">
        <v>260</v>
      </c>
      <c r="F45" s="1236">
        <v>271691</v>
      </c>
      <c r="G45" s="1236">
        <v>24295</v>
      </c>
      <c r="H45" s="1235"/>
      <c r="I45" s="1235">
        <v>1800</v>
      </c>
      <c r="J45" s="1235"/>
      <c r="K45" s="1235">
        <v>245596</v>
      </c>
      <c r="L45" s="2061"/>
      <c r="M45" s="2062">
        <v>423</v>
      </c>
      <c r="N45" s="1235">
        <v>295</v>
      </c>
      <c r="O45" s="1235"/>
      <c r="P45" s="1235">
        <v>107</v>
      </c>
      <c r="Q45" s="1235"/>
      <c r="R45" s="1235">
        <v>21</v>
      </c>
      <c r="S45" s="1236"/>
      <c r="T45" s="1284">
        <v>7</v>
      </c>
      <c r="U45" s="1286">
        <v>0</v>
      </c>
      <c r="V45" s="1235">
        <v>7</v>
      </c>
      <c r="W45" s="2063">
        <v>4</v>
      </c>
      <c r="X45" s="1251">
        <v>2</v>
      </c>
      <c r="Y45" s="1284">
        <v>0</v>
      </c>
      <c r="Z45" s="1286">
        <v>0</v>
      </c>
      <c r="AA45" s="561">
        <v>0</v>
      </c>
      <c r="AB45" s="2063">
        <v>20</v>
      </c>
      <c r="AC45" s="2044"/>
      <c r="AD45" s="1930" t="s">
        <v>854</v>
      </c>
      <c r="AE45" s="1931" t="s">
        <v>692</v>
      </c>
      <c r="AG45" s="2064"/>
    </row>
    <row r="46" spans="1:33" ht="15.95" customHeight="1" x14ac:dyDescent="0.15">
      <c r="A46" s="2045"/>
      <c r="B46" s="1929"/>
      <c r="C46" s="1930" t="s">
        <v>187</v>
      </c>
      <c r="D46" s="1931" t="s">
        <v>648</v>
      </c>
      <c r="E46" s="1970">
        <v>251</v>
      </c>
      <c r="F46" s="2046">
        <v>290616</v>
      </c>
      <c r="G46" s="2046">
        <v>25803</v>
      </c>
      <c r="H46" s="1967"/>
      <c r="I46" s="1967">
        <v>1555</v>
      </c>
      <c r="J46" s="1967"/>
      <c r="K46" s="1967">
        <v>263258</v>
      </c>
      <c r="L46" s="1968"/>
      <c r="M46" s="2059">
        <v>3298</v>
      </c>
      <c r="N46" s="1967">
        <v>1706</v>
      </c>
      <c r="O46" s="1967"/>
      <c r="P46" s="1967">
        <v>56</v>
      </c>
      <c r="Q46" s="1967"/>
      <c r="R46" s="1967">
        <v>1536</v>
      </c>
      <c r="S46" s="2046"/>
      <c r="T46" s="1284">
        <v>6</v>
      </c>
      <c r="U46" s="1286">
        <v>0</v>
      </c>
      <c r="V46" s="1967">
        <v>3</v>
      </c>
      <c r="W46" s="2059">
        <v>2</v>
      </c>
      <c r="X46" s="1967">
        <v>2</v>
      </c>
      <c r="Y46" s="1284">
        <v>0</v>
      </c>
      <c r="Z46" s="2052">
        <v>0</v>
      </c>
      <c r="AA46" s="1967">
        <v>2</v>
      </c>
      <c r="AB46" s="2059">
        <v>15</v>
      </c>
      <c r="AC46" s="2045"/>
      <c r="AD46" s="1930" t="s">
        <v>187</v>
      </c>
      <c r="AE46" s="1931" t="s">
        <v>693</v>
      </c>
      <c r="AG46" s="2064"/>
    </row>
    <row r="47" spans="1:33" ht="15.95" customHeight="1" x14ac:dyDescent="0.15">
      <c r="A47" s="2045"/>
      <c r="B47" s="1929"/>
      <c r="C47" s="1930" t="s">
        <v>855</v>
      </c>
      <c r="D47" s="1931" t="s">
        <v>649</v>
      </c>
      <c r="E47" s="1970">
        <v>252</v>
      </c>
      <c r="F47" s="2046">
        <v>303359</v>
      </c>
      <c r="G47" s="2046">
        <v>29337</v>
      </c>
      <c r="H47" s="1967"/>
      <c r="I47" s="1967">
        <v>1905</v>
      </c>
      <c r="J47" s="1967"/>
      <c r="K47" s="1967">
        <v>272117</v>
      </c>
      <c r="L47" s="1968"/>
      <c r="M47" s="2059">
        <v>397</v>
      </c>
      <c r="N47" s="1967">
        <v>279</v>
      </c>
      <c r="O47" s="1967"/>
      <c r="P47" s="1967">
        <v>32</v>
      </c>
      <c r="Q47" s="1967"/>
      <c r="R47" s="1967">
        <v>86</v>
      </c>
      <c r="S47" s="2046"/>
      <c r="T47" s="1284">
        <v>5</v>
      </c>
      <c r="U47" s="1286">
        <v>0</v>
      </c>
      <c r="V47" s="1967">
        <v>2</v>
      </c>
      <c r="W47" s="2059">
        <v>5</v>
      </c>
      <c r="X47" s="1967">
        <v>3</v>
      </c>
      <c r="Y47" s="1284">
        <v>0</v>
      </c>
      <c r="Z47" s="2052">
        <v>0</v>
      </c>
      <c r="AA47" s="1967">
        <v>0</v>
      </c>
      <c r="AB47" s="2059">
        <v>15</v>
      </c>
      <c r="AC47" s="2045"/>
      <c r="AD47" s="1930" t="s">
        <v>855</v>
      </c>
      <c r="AE47" s="1931" t="s">
        <v>694</v>
      </c>
      <c r="AG47" s="2064"/>
    </row>
    <row r="48" spans="1:33" ht="15.95" customHeight="1" x14ac:dyDescent="0.15">
      <c r="A48" s="2045"/>
      <c r="B48" s="1929"/>
      <c r="C48" s="1930" t="s">
        <v>197</v>
      </c>
      <c r="D48" s="2051" t="s">
        <v>650</v>
      </c>
      <c r="E48" s="2065">
        <v>243</v>
      </c>
      <c r="F48" s="1236">
        <v>286488</v>
      </c>
      <c r="G48" s="1236">
        <v>27076</v>
      </c>
      <c r="H48" s="1235"/>
      <c r="I48" s="1235">
        <v>1672</v>
      </c>
      <c r="J48" s="1235"/>
      <c r="K48" s="1235">
        <v>257740</v>
      </c>
      <c r="L48" s="2061"/>
      <c r="M48" s="2062">
        <v>1973</v>
      </c>
      <c r="N48" s="1235">
        <v>1499</v>
      </c>
      <c r="O48" s="1235"/>
      <c r="P48" s="1235">
        <v>58</v>
      </c>
      <c r="Q48" s="1235"/>
      <c r="R48" s="1235">
        <v>416</v>
      </c>
      <c r="S48" s="1236"/>
      <c r="T48" s="1408">
        <v>3</v>
      </c>
      <c r="U48" s="1410">
        <v>0</v>
      </c>
      <c r="V48" s="1235">
        <v>5</v>
      </c>
      <c r="W48" s="2062">
        <v>1</v>
      </c>
      <c r="X48" s="1235">
        <v>1</v>
      </c>
      <c r="Y48" s="1408">
        <v>1</v>
      </c>
      <c r="Z48" s="2066">
        <v>0</v>
      </c>
      <c r="AA48" s="1235">
        <v>1</v>
      </c>
      <c r="AB48" s="2062">
        <v>12</v>
      </c>
      <c r="AC48" s="2045"/>
      <c r="AD48" s="1930" t="s">
        <v>197</v>
      </c>
      <c r="AE48" s="1931" t="s">
        <v>695</v>
      </c>
      <c r="AG48" s="2064"/>
    </row>
    <row r="49" spans="1:44" ht="15.95" customHeight="1" x14ac:dyDescent="0.15">
      <c r="A49" s="2045"/>
      <c r="B49" s="1929"/>
      <c r="C49" s="1930" t="s">
        <v>856</v>
      </c>
      <c r="D49" s="2051" t="s">
        <v>651</v>
      </c>
      <c r="E49" s="1970">
        <v>236</v>
      </c>
      <c r="F49" s="2046">
        <v>310859</v>
      </c>
      <c r="G49" s="2046">
        <v>27859</v>
      </c>
      <c r="H49" s="1967"/>
      <c r="I49" s="1967">
        <v>1665</v>
      </c>
      <c r="J49" s="1967"/>
      <c r="K49" s="1967">
        <v>281335</v>
      </c>
      <c r="L49" s="1968"/>
      <c r="M49" s="2059">
        <v>1249</v>
      </c>
      <c r="N49" s="1967">
        <v>997</v>
      </c>
      <c r="O49" s="1967"/>
      <c r="P49" s="1967">
        <v>61</v>
      </c>
      <c r="Q49" s="1967"/>
      <c r="R49" s="1967">
        <v>191</v>
      </c>
      <c r="S49" s="2046"/>
      <c r="T49" s="1284">
        <v>5</v>
      </c>
      <c r="U49" s="1286"/>
      <c r="V49" s="1967">
        <v>2</v>
      </c>
      <c r="W49" s="2059">
        <v>3</v>
      </c>
      <c r="X49" s="1967">
        <v>0</v>
      </c>
      <c r="Y49" s="1284">
        <v>1</v>
      </c>
      <c r="Z49" s="1286"/>
      <c r="AA49" s="1967">
        <v>2</v>
      </c>
      <c r="AB49" s="2059">
        <v>13</v>
      </c>
      <c r="AC49" s="2045"/>
      <c r="AD49" s="1927" t="s">
        <v>403</v>
      </c>
      <c r="AE49" s="2067" t="s">
        <v>696</v>
      </c>
      <c r="AG49" s="2064"/>
    </row>
    <row r="50" spans="1:44" ht="15.95" customHeight="1" x14ac:dyDescent="0.15">
      <c r="A50" s="2045"/>
      <c r="B50" s="1929"/>
      <c r="C50" s="1930" t="s">
        <v>402</v>
      </c>
      <c r="D50" s="1931" t="s">
        <v>652</v>
      </c>
      <c r="E50" s="1970">
        <v>215</v>
      </c>
      <c r="F50" s="2046">
        <v>317997</v>
      </c>
      <c r="G50" s="2046">
        <v>28568</v>
      </c>
      <c r="H50" s="1967"/>
      <c r="I50" s="1967">
        <v>1454</v>
      </c>
      <c r="J50" s="1967"/>
      <c r="K50" s="1967">
        <v>287975</v>
      </c>
      <c r="L50" s="1968"/>
      <c r="M50" s="2059">
        <v>2196</v>
      </c>
      <c r="N50" s="1967">
        <v>1772</v>
      </c>
      <c r="O50" s="1967"/>
      <c r="P50" s="1967">
        <v>54</v>
      </c>
      <c r="Q50" s="1967"/>
      <c r="R50" s="1967">
        <v>370</v>
      </c>
      <c r="S50" s="2046"/>
      <c r="T50" s="1284">
        <v>1</v>
      </c>
      <c r="U50" s="1286"/>
      <c r="V50" s="1967">
        <v>1</v>
      </c>
      <c r="W50" s="2059">
        <v>3</v>
      </c>
      <c r="X50" s="1967">
        <v>1</v>
      </c>
      <c r="Y50" s="1284">
        <v>0</v>
      </c>
      <c r="Z50" s="1286"/>
      <c r="AA50" s="1967">
        <v>3</v>
      </c>
      <c r="AB50" s="2059">
        <v>9</v>
      </c>
      <c r="AC50" s="2045"/>
      <c r="AD50" s="1930" t="s">
        <v>402</v>
      </c>
      <c r="AE50" s="1931" t="s">
        <v>697</v>
      </c>
      <c r="AG50" s="2064"/>
    </row>
    <row r="51" spans="1:44" ht="15.95" customHeight="1" x14ac:dyDescent="0.15">
      <c r="A51" s="2045"/>
      <c r="B51" s="1929"/>
      <c r="C51" s="1930" t="s">
        <v>416</v>
      </c>
      <c r="D51" s="1931" t="s">
        <v>653</v>
      </c>
      <c r="E51" s="1970">
        <v>201</v>
      </c>
      <c r="F51" s="2046">
        <v>319053</v>
      </c>
      <c r="G51" s="2046">
        <v>27221</v>
      </c>
      <c r="H51" s="1967"/>
      <c r="I51" s="1967">
        <v>1322</v>
      </c>
      <c r="J51" s="1967"/>
      <c r="K51" s="1967">
        <v>290510</v>
      </c>
      <c r="L51" s="1968"/>
      <c r="M51" s="2059">
        <v>297</v>
      </c>
      <c r="N51" s="1967">
        <v>121</v>
      </c>
      <c r="O51" s="1967"/>
      <c r="P51" s="1967">
        <v>23</v>
      </c>
      <c r="Q51" s="1967"/>
      <c r="R51" s="1967">
        <v>153</v>
      </c>
      <c r="S51" s="2046"/>
      <c r="T51" s="1284">
        <v>3</v>
      </c>
      <c r="U51" s="1286"/>
      <c r="V51" s="1967">
        <v>2</v>
      </c>
      <c r="W51" s="2059">
        <v>1</v>
      </c>
      <c r="X51" s="1967">
        <v>1</v>
      </c>
      <c r="Y51" s="1284">
        <v>0</v>
      </c>
      <c r="Z51" s="1286"/>
      <c r="AA51" s="1967">
        <v>0</v>
      </c>
      <c r="AB51" s="1968">
        <v>7</v>
      </c>
      <c r="AC51" s="2045"/>
      <c r="AD51" s="2050" t="s">
        <v>416</v>
      </c>
      <c r="AE51" s="2051" t="s">
        <v>698</v>
      </c>
      <c r="AG51" s="2064"/>
    </row>
    <row r="52" spans="1:44" ht="15.95" customHeight="1" x14ac:dyDescent="0.15">
      <c r="A52" s="2045"/>
      <c r="B52" s="1929"/>
      <c r="C52" s="1930" t="s">
        <v>494</v>
      </c>
      <c r="D52" s="1931" t="s">
        <v>654</v>
      </c>
      <c r="E52" s="2068">
        <v>193</v>
      </c>
      <c r="F52" s="821">
        <v>307412</v>
      </c>
      <c r="G52" s="821">
        <v>27439</v>
      </c>
      <c r="H52" s="821"/>
      <c r="I52" s="821">
        <v>1381</v>
      </c>
      <c r="J52" s="821"/>
      <c r="K52" s="821">
        <v>278596</v>
      </c>
      <c r="L52" s="1973"/>
      <c r="M52" s="2069">
        <v>169</v>
      </c>
      <c r="N52" s="821">
        <v>126</v>
      </c>
      <c r="O52" s="821"/>
      <c r="P52" s="821">
        <v>17</v>
      </c>
      <c r="Q52" s="821"/>
      <c r="R52" s="821">
        <v>26</v>
      </c>
      <c r="S52" s="2043"/>
      <c r="T52" s="1284">
        <v>1</v>
      </c>
      <c r="U52" s="1286"/>
      <c r="V52" s="821">
        <v>2</v>
      </c>
      <c r="W52" s="821">
        <v>1</v>
      </c>
      <c r="X52" s="821">
        <v>1</v>
      </c>
      <c r="Y52" s="1284">
        <v>0</v>
      </c>
      <c r="Z52" s="1286"/>
      <c r="AA52" s="821">
        <v>0</v>
      </c>
      <c r="AB52" s="2070">
        <v>5</v>
      </c>
      <c r="AC52" s="2045"/>
      <c r="AD52" s="1930" t="s">
        <v>494</v>
      </c>
      <c r="AE52" s="1931" t="s">
        <v>699</v>
      </c>
      <c r="AG52" s="2064"/>
    </row>
    <row r="53" spans="1:44" ht="15.95" customHeight="1" x14ac:dyDescent="0.15">
      <c r="A53" s="2045"/>
      <c r="B53" s="1929"/>
      <c r="C53" s="1930" t="s">
        <v>497</v>
      </c>
      <c r="D53" s="1931" t="s">
        <v>655</v>
      </c>
      <c r="E53" s="1970">
        <v>180</v>
      </c>
      <c r="F53" s="1967">
        <v>310589</v>
      </c>
      <c r="G53" s="1967">
        <v>26812</v>
      </c>
      <c r="H53" s="1967"/>
      <c r="I53" s="1967">
        <v>1223</v>
      </c>
      <c r="J53" s="1967"/>
      <c r="K53" s="1967">
        <v>282554</v>
      </c>
      <c r="L53" s="1968"/>
      <c r="M53" s="1969">
        <v>946</v>
      </c>
      <c r="N53" s="1967">
        <v>540</v>
      </c>
      <c r="O53" s="1967"/>
      <c r="P53" s="1967">
        <v>16</v>
      </c>
      <c r="Q53" s="1967"/>
      <c r="R53" s="1967">
        <v>390</v>
      </c>
      <c r="S53" s="2046"/>
      <c r="T53" s="1284">
        <v>1</v>
      </c>
      <c r="U53" s="1286"/>
      <c r="V53" s="1967">
        <v>0</v>
      </c>
      <c r="W53" s="1967">
        <v>4</v>
      </c>
      <c r="X53" s="1967">
        <v>0</v>
      </c>
      <c r="Y53" s="1284">
        <v>0</v>
      </c>
      <c r="Z53" s="1286"/>
      <c r="AA53" s="1967">
        <v>1</v>
      </c>
      <c r="AB53" s="2046">
        <v>6</v>
      </c>
      <c r="AC53" s="2045"/>
      <c r="AD53" s="1930" t="s">
        <v>497</v>
      </c>
      <c r="AE53" s="1931" t="s">
        <v>700</v>
      </c>
      <c r="AG53" s="2064"/>
    </row>
    <row r="54" spans="1:44" ht="15.95" customHeight="1" x14ac:dyDescent="0.15">
      <c r="A54" s="2045"/>
      <c r="B54" s="1929"/>
      <c r="C54" s="1930" t="s">
        <v>499</v>
      </c>
      <c r="D54" s="1931" t="s">
        <v>656</v>
      </c>
      <c r="E54" s="1970">
        <v>171</v>
      </c>
      <c r="F54" s="1967">
        <v>307111</v>
      </c>
      <c r="G54" s="1967">
        <v>26465</v>
      </c>
      <c r="H54" s="1967"/>
      <c r="I54" s="1967">
        <v>1106</v>
      </c>
      <c r="J54" s="1967"/>
      <c r="K54" s="1967">
        <v>279540</v>
      </c>
      <c r="L54" s="1968"/>
      <c r="M54" s="1969">
        <v>1663</v>
      </c>
      <c r="N54" s="1967">
        <v>1449</v>
      </c>
      <c r="O54" s="1967"/>
      <c r="P54" s="1967">
        <v>34</v>
      </c>
      <c r="Q54" s="1967"/>
      <c r="R54" s="1967">
        <v>180</v>
      </c>
      <c r="S54" s="2046"/>
      <c r="T54" s="1284">
        <v>2</v>
      </c>
      <c r="U54" s="1286"/>
      <c r="V54" s="1967">
        <v>1</v>
      </c>
      <c r="W54" s="1967">
        <v>0</v>
      </c>
      <c r="X54" s="1967">
        <v>2</v>
      </c>
      <c r="Y54" s="1284">
        <v>2</v>
      </c>
      <c r="Z54" s="1286"/>
      <c r="AA54" s="1967">
        <v>2</v>
      </c>
      <c r="AB54" s="2046">
        <v>9</v>
      </c>
      <c r="AC54" s="2045"/>
      <c r="AD54" s="1930" t="s">
        <v>499</v>
      </c>
      <c r="AE54" s="1931" t="s">
        <v>701</v>
      </c>
      <c r="AG54" s="2064"/>
    </row>
    <row r="55" spans="1:44" ht="15.95" customHeight="1" x14ac:dyDescent="0.15">
      <c r="A55" s="2045" t="s">
        <v>741</v>
      </c>
      <c r="B55" s="1929"/>
      <c r="C55" s="1930" t="s">
        <v>742</v>
      </c>
      <c r="D55" s="1931" t="s">
        <v>740</v>
      </c>
      <c r="E55" s="1970">
        <v>168</v>
      </c>
      <c r="F55" s="1967">
        <v>328917</v>
      </c>
      <c r="G55" s="1967">
        <v>26762</v>
      </c>
      <c r="H55" s="1967"/>
      <c r="I55" s="1967">
        <v>1387</v>
      </c>
      <c r="J55" s="1967"/>
      <c r="K55" s="1967">
        <v>300797</v>
      </c>
      <c r="L55" s="1968"/>
      <c r="M55" s="1969">
        <v>2363</v>
      </c>
      <c r="N55" s="1967">
        <v>578</v>
      </c>
      <c r="O55" s="1967"/>
      <c r="P55" s="1967">
        <v>18</v>
      </c>
      <c r="Q55" s="1967"/>
      <c r="R55" s="1967">
        <v>1767</v>
      </c>
      <c r="S55" s="2046"/>
      <c r="T55" s="1284">
        <v>0</v>
      </c>
      <c r="U55" s="1286"/>
      <c r="V55" s="1967">
        <v>0</v>
      </c>
      <c r="W55" s="1967">
        <v>2</v>
      </c>
      <c r="X55" s="1967">
        <v>2</v>
      </c>
      <c r="Y55" s="1284">
        <v>0</v>
      </c>
      <c r="Z55" s="1286"/>
      <c r="AA55" s="1967">
        <v>1</v>
      </c>
      <c r="AB55" s="2071">
        <v>5</v>
      </c>
      <c r="AC55" s="1929"/>
      <c r="AD55" s="1930" t="s">
        <v>742</v>
      </c>
      <c r="AE55" s="1931" t="s">
        <v>740</v>
      </c>
      <c r="AG55" s="2064"/>
    </row>
    <row r="56" spans="1:44" ht="15.95" customHeight="1" x14ac:dyDescent="0.15">
      <c r="A56" s="2045"/>
      <c r="B56" s="1929"/>
      <c r="C56" s="1930" t="s">
        <v>42</v>
      </c>
      <c r="D56" s="1931" t="s">
        <v>748</v>
      </c>
      <c r="E56" s="1970">
        <v>165</v>
      </c>
      <c r="F56" s="1967">
        <v>353803</v>
      </c>
      <c r="G56" s="1967">
        <v>29536</v>
      </c>
      <c r="H56" s="1967"/>
      <c r="I56" s="1967">
        <v>1115</v>
      </c>
      <c r="J56" s="1967"/>
      <c r="K56" s="1967">
        <v>323152</v>
      </c>
      <c r="L56" s="1968"/>
      <c r="M56" s="1969">
        <v>593</v>
      </c>
      <c r="N56" s="1967">
        <v>525</v>
      </c>
      <c r="O56" s="1967"/>
      <c r="P56" s="1967">
        <v>13</v>
      </c>
      <c r="Q56" s="1967"/>
      <c r="R56" s="1967">
        <v>55</v>
      </c>
      <c r="S56" s="2046"/>
      <c r="T56" s="1284">
        <v>5</v>
      </c>
      <c r="U56" s="1286"/>
      <c r="V56" s="1967">
        <v>1</v>
      </c>
      <c r="W56" s="1967">
        <v>0</v>
      </c>
      <c r="X56" s="1967">
        <v>0</v>
      </c>
      <c r="Y56" s="1284">
        <v>1</v>
      </c>
      <c r="Z56" s="1286"/>
      <c r="AA56" s="1967">
        <v>1</v>
      </c>
      <c r="AB56" s="2071">
        <v>8</v>
      </c>
      <c r="AC56" s="1929"/>
      <c r="AD56" s="1930" t="s">
        <v>42</v>
      </c>
      <c r="AE56" s="1931" t="s">
        <v>748</v>
      </c>
      <c r="AG56" s="2064"/>
    </row>
    <row r="57" spans="1:44" ht="15.95" customHeight="1" x14ac:dyDescent="0.15">
      <c r="A57" s="2045"/>
      <c r="B57" s="1929"/>
      <c r="C57" s="1930" t="s">
        <v>767</v>
      </c>
      <c r="D57" s="1931" t="s">
        <v>781</v>
      </c>
      <c r="E57" s="1970">
        <v>152</v>
      </c>
      <c r="F57" s="1967">
        <v>351599</v>
      </c>
      <c r="G57" s="1235">
        <v>30053</v>
      </c>
      <c r="H57" s="1966"/>
      <c r="I57" s="1966">
        <v>1041</v>
      </c>
      <c r="J57" s="1966"/>
      <c r="K57" s="1966">
        <v>320505</v>
      </c>
      <c r="L57" s="2039"/>
      <c r="M57" s="1971">
        <v>970</v>
      </c>
      <c r="N57" s="1966">
        <v>916</v>
      </c>
      <c r="O57" s="1966"/>
      <c r="P57" s="1966">
        <v>6</v>
      </c>
      <c r="Q57" s="1966"/>
      <c r="R57" s="1966">
        <v>48</v>
      </c>
      <c r="S57" s="2057"/>
      <c r="T57" s="1408">
        <v>1</v>
      </c>
      <c r="U57" s="1410"/>
      <c r="V57" s="1967">
        <v>1</v>
      </c>
      <c r="W57" s="1967">
        <v>0</v>
      </c>
      <c r="X57" s="1967">
        <v>0</v>
      </c>
      <c r="Y57" s="1284">
        <v>0</v>
      </c>
      <c r="Z57" s="1286"/>
      <c r="AA57" s="1967">
        <v>2</v>
      </c>
      <c r="AB57" s="2071">
        <v>4</v>
      </c>
      <c r="AC57" s="1929"/>
      <c r="AD57" s="1930" t="s">
        <v>768</v>
      </c>
      <c r="AE57" s="1931" t="s">
        <v>781</v>
      </c>
      <c r="AG57" s="2064"/>
    </row>
    <row r="58" spans="1:44" ht="15.95" customHeight="1" x14ac:dyDescent="0.15">
      <c r="A58" s="2072"/>
      <c r="B58" s="1926"/>
      <c r="C58" s="1927" t="s">
        <v>44</v>
      </c>
      <c r="D58" s="1928" t="s">
        <v>782</v>
      </c>
      <c r="E58" s="1974">
        <v>150</v>
      </c>
      <c r="F58" s="1975">
        <v>343347</v>
      </c>
      <c r="G58" s="1976">
        <v>28584</v>
      </c>
      <c r="H58" s="1976"/>
      <c r="I58" s="1976">
        <v>932</v>
      </c>
      <c r="J58" s="1976"/>
      <c r="K58" s="1976">
        <v>313831</v>
      </c>
      <c r="L58" s="1977"/>
      <c r="M58" s="1978">
        <v>1035</v>
      </c>
      <c r="N58" s="1967">
        <v>936</v>
      </c>
      <c r="O58" s="1967"/>
      <c r="P58" s="1967">
        <v>16</v>
      </c>
      <c r="Q58" s="1967"/>
      <c r="R58" s="1967">
        <v>83</v>
      </c>
      <c r="S58" s="2046"/>
      <c r="T58" s="1284">
        <v>2</v>
      </c>
      <c r="U58" s="1286"/>
      <c r="V58" s="1966">
        <v>2</v>
      </c>
      <c r="W58" s="1966">
        <v>0</v>
      </c>
      <c r="X58" s="1966">
        <v>0</v>
      </c>
      <c r="Y58" s="1281">
        <v>0</v>
      </c>
      <c r="Z58" s="1283"/>
      <c r="AA58" s="1966">
        <v>2</v>
      </c>
      <c r="AB58" s="2073">
        <v>6</v>
      </c>
      <c r="AC58" s="1926"/>
      <c r="AD58" s="1927" t="s">
        <v>44</v>
      </c>
      <c r="AE58" s="1928" t="s">
        <v>782</v>
      </c>
      <c r="AG58" s="2064"/>
    </row>
    <row r="59" spans="1:44" ht="15.95" customHeight="1" x14ac:dyDescent="0.15">
      <c r="A59" s="2045"/>
      <c r="B59" s="1929"/>
      <c r="C59" s="1930" t="s">
        <v>45</v>
      </c>
      <c r="D59" s="1931" t="s">
        <v>796</v>
      </c>
      <c r="E59" s="1979">
        <v>137</v>
      </c>
      <c r="F59" s="1976">
        <v>334682</v>
      </c>
      <c r="G59" s="1976">
        <v>28046</v>
      </c>
      <c r="H59" s="1976"/>
      <c r="I59" s="1976">
        <v>937</v>
      </c>
      <c r="J59" s="1976"/>
      <c r="K59" s="1976">
        <v>305699</v>
      </c>
      <c r="L59" s="1977"/>
      <c r="M59" s="1978">
        <v>992</v>
      </c>
      <c r="N59" s="1967">
        <v>954</v>
      </c>
      <c r="O59" s="1967"/>
      <c r="P59" s="1967">
        <v>3</v>
      </c>
      <c r="Q59" s="1967"/>
      <c r="R59" s="1967">
        <v>35</v>
      </c>
      <c r="S59" s="2046"/>
      <c r="T59" s="1284">
        <v>0</v>
      </c>
      <c r="U59" s="1286">
        <f t="shared" ref="U59:Z60" si="0">SUM(U61:U71)</f>
        <v>0</v>
      </c>
      <c r="V59" s="1967">
        <v>1</v>
      </c>
      <c r="W59" s="1967">
        <v>0</v>
      </c>
      <c r="X59" s="1967">
        <v>0</v>
      </c>
      <c r="Y59" s="1284">
        <v>0</v>
      </c>
      <c r="Z59" s="1286">
        <f t="shared" si="0"/>
        <v>0</v>
      </c>
      <c r="AA59" s="1967">
        <v>2</v>
      </c>
      <c r="AB59" s="2071">
        <v>3</v>
      </c>
      <c r="AC59" s="1929"/>
      <c r="AD59" s="2050" t="s">
        <v>45</v>
      </c>
      <c r="AE59" s="1931" t="s">
        <v>796</v>
      </c>
      <c r="AG59" s="2074"/>
      <c r="AH59" s="2075"/>
      <c r="AI59" s="2076"/>
      <c r="AJ59" s="2076"/>
      <c r="AK59" s="2076"/>
      <c r="AL59" s="2076"/>
    </row>
    <row r="60" spans="1:44" ht="15.95" customHeight="1" thickBot="1" x14ac:dyDescent="0.2">
      <c r="A60" s="2072"/>
      <c r="B60" s="2060"/>
      <c r="C60" s="1927" t="s">
        <v>46</v>
      </c>
      <c r="D60" s="1928" t="s">
        <v>809</v>
      </c>
      <c r="E60" s="1974">
        <f>SUM(E61:E71)</f>
        <v>129</v>
      </c>
      <c r="F60" s="1975">
        <f t="shared" ref="F60:T60" si="1">SUM(F61:F71)</f>
        <v>351336</v>
      </c>
      <c r="G60" s="1980" t="s">
        <v>824</v>
      </c>
      <c r="H60" s="1981">
        <f>SUM(H61:H71)</f>
        <v>26464</v>
      </c>
      <c r="I60" s="1980" t="s">
        <v>824</v>
      </c>
      <c r="J60" s="1981">
        <f>SUM(J61:J71)</f>
        <v>809</v>
      </c>
      <c r="K60" s="1980" t="s">
        <v>824</v>
      </c>
      <c r="L60" s="1982">
        <f>SUM(L61:L71)</f>
        <v>324063</v>
      </c>
      <c r="M60" s="1983">
        <f t="shared" si="1"/>
        <v>10</v>
      </c>
      <c r="N60" s="516" t="s">
        <v>824</v>
      </c>
      <c r="O60" s="1966">
        <f>SUM(O61:O71)</f>
        <v>7</v>
      </c>
      <c r="P60" s="516" t="s">
        <v>824</v>
      </c>
      <c r="Q60" s="1966">
        <f>SUM(Q61:Q71)</f>
        <v>3</v>
      </c>
      <c r="R60" s="516" t="s">
        <v>824</v>
      </c>
      <c r="S60" s="1966">
        <f>SUM(S61:S71)</f>
        <v>0</v>
      </c>
      <c r="T60" s="1293">
        <f t="shared" si="1"/>
        <v>2</v>
      </c>
      <c r="U60" s="1295">
        <f t="shared" si="0"/>
        <v>0</v>
      </c>
      <c r="V60" s="1966">
        <f>SUM(V61:V71)</f>
        <v>0</v>
      </c>
      <c r="W60" s="1966">
        <f>SUM(W61:W71)</f>
        <v>0</v>
      </c>
      <c r="X60" s="1966">
        <f>SUM(X61:X71)</f>
        <v>0</v>
      </c>
      <c r="Y60" s="1293">
        <f>SUM(Y61:Y71)</f>
        <v>0</v>
      </c>
      <c r="Z60" s="1295">
        <f t="shared" si="0"/>
        <v>0</v>
      </c>
      <c r="AA60" s="1966">
        <f>SUM(AA61:AA71)</f>
        <v>0</v>
      </c>
      <c r="AB60" s="2073">
        <f>SUM(AB61:AB71)</f>
        <v>2</v>
      </c>
      <c r="AC60" s="1929"/>
      <c r="AD60" s="2050" t="s">
        <v>46</v>
      </c>
      <c r="AE60" s="1931" t="s">
        <v>809</v>
      </c>
      <c r="AG60" s="2077"/>
      <c r="AH60" s="2077"/>
      <c r="AI60" s="2077"/>
      <c r="AJ60" s="2077"/>
      <c r="AK60" s="2077"/>
    </row>
    <row r="61" spans="1:44" ht="15.95" customHeight="1" x14ac:dyDescent="0.15">
      <c r="A61" s="2078" t="s">
        <v>496</v>
      </c>
      <c r="B61" s="1936" t="s">
        <v>60</v>
      </c>
      <c r="C61" s="1937"/>
      <c r="D61" s="1938"/>
      <c r="E61" s="1984">
        <v>18</v>
      </c>
      <c r="F61" s="1985">
        <v>56672</v>
      </c>
      <c r="G61" s="983" t="s">
        <v>824</v>
      </c>
      <c r="H61" s="1985">
        <v>4583</v>
      </c>
      <c r="I61" s="983" t="s">
        <v>824</v>
      </c>
      <c r="J61" s="1985">
        <v>94</v>
      </c>
      <c r="K61" s="983" t="s">
        <v>824</v>
      </c>
      <c r="L61" s="1986">
        <v>51995</v>
      </c>
      <c r="M61" s="1987">
        <v>0</v>
      </c>
      <c r="N61" s="1004" t="s">
        <v>824</v>
      </c>
      <c r="O61" s="1278">
        <v>0</v>
      </c>
      <c r="P61" s="1004" t="s">
        <v>824</v>
      </c>
      <c r="Q61" s="1278">
        <v>0</v>
      </c>
      <c r="R61" s="1004" t="s">
        <v>824</v>
      </c>
      <c r="S61" s="2079">
        <v>0</v>
      </c>
      <c r="T61" s="1290">
        <v>0</v>
      </c>
      <c r="U61" s="1292"/>
      <c r="V61" s="1005">
        <v>0</v>
      </c>
      <c r="W61" s="1005">
        <v>0</v>
      </c>
      <c r="X61" s="1005">
        <v>0</v>
      </c>
      <c r="Y61" s="1290">
        <v>0</v>
      </c>
      <c r="Z61" s="1292"/>
      <c r="AA61" s="1005">
        <v>0</v>
      </c>
      <c r="AB61" s="2080">
        <f>SUM(T61:AA61)</f>
        <v>0</v>
      </c>
      <c r="AC61" s="1936" t="s">
        <v>60</v>
      </c>
      <c r="AD61" s="1937"/>
      <c r="AE61" s="1938"/>
      <c r="AG61" s="2077"/>
      <c r="AH61" s="2077"/>
      <c r="AI61" s="2077"/>
      <c r="AJ61" s="2077"/>
      <c r="AK61" s="2077"/>
      <c r="AL61" s="2077"/>
      <c r="AM61" s="2077"/>
      <c r="AN61" s="2077"/>
      <c r="AO61" s="2077"/>
      <c r="AP61" s="2077"/>
      <c r="AR61" s="2077"/>
    </row>
    <row r="62" spans="1:44" ht="15.95" customHeight="1" x14ac:dyDescent="0.15">
      <c r="A62" s="2081"/>
      <c r="B62" s="1941" t="s">
        <v>61</v>
      </c>
      <c r="C62" s="1942"/>
      <c r="D62" s="1943"/>
      <c r="E62" s="1988">
        <v>2</v>
      </c>
      <c r="F62" s="1976">
        <v>917</v>
      </c>
      <c r="G62" s="163" t="s">
        <v>824</v>
      </c>
      <c r="H62" s="1989">
        <v>13</v>
      </c>
      <c r="I62" s="163" t="s">
        <v>824</v>
      </c>
      <c r="J62" s="1989">
        <v>4</v>
      </c>
      <c r="K62" s="163" t="s">
        <v>824</v>
      </c>
      <c r="L62" s="1990">
        <v>900</v>
      </c>
      <c r="M62" s="1978">
        <v>0</v>
      </c>
      <c r="N62" s="704" t="s">
        <v>824</v>
      </c>
      <c r="O62" s="561">
        <v>0</v>
      </c>
      <c r="P62" s="704" t="s">
        <v>824</v>
      </c>
      <c r="Q62" s="561">
        <v>0</v>
      </c>
      <c r="R62" s="704" t="s">
        <v>824</v>
      </c>
      <c r="S62" s="1249">
        <v>0</v>
      </c>
      <c r="T62" s="1284">
        <v>0</v>
      </c>
      <c r="U62" s="1286"/>
      <c r="V62" s="1967">
        <v>0</v>
      </c>
      <c r="W62" s="1967">
        <v>0</v>
      </c>
      <c r="X62" s="1967">
        <v>0</v>
      </c>
      <c r="Y62" s="1284">
        <v>0</v>
      </c>
      <c r="Z62" s="1286"/>
      <c r="AA62" s="1967">
        <v>0</v>
      </c>
      <c r="AB62" s="2071">
        <f t="shared" ref="AB62:AB71" si="2">SUM(T62:AA62)</f>
        <v>0</v>
      </c>
      <c r="AC62" s="1941" t="s">
        <v>61</v>
      </c>
      <c r="AD62" s="1942"/>
      <c r="AE62" s="1943"/>
      <c r="AG62" s="2077"/>
      <c r="AH62" s="2077"/>
      <c r="AI62" s="2077"/>
      <c r="AJ62" s="2077"/>
      <c r="AK62" s="2077"/>
      <c r="AL62" s="2077"/>
      <c r="AM62" s="2077"/>
      <c r="AN62" s="2077"/>
      <c r="AO62" s="2077"/>
      <c r="AP62" s="2077"/>
      <c r="AR62" s="2077"/>
    </row>
    <row r="63" spans="1:44" ht="15.95" customHeight="1" x14ac:dyDescent="0.15">
      <c r="A63" s="2081"/>
      <c r="B63" s="1941" t="s">
        <v>62</v>
      </c>
      <c r="C63" s="1942"/>
      <c r="D63" s="1943"/>
      <c r="E63" s="1988">
        <v>4</v>
      </c>
      <c r="F63" s="1976">
        <v>13713</v>
      </c>
      <c r="G63" s="163" t="s">
        <v>824</v>
      </c>
      <c r="H63" s="1989">
        <v>1505</v>
      </c>
      <c r="I63" s="163" t="s">
        <v>824</v>
      </c>
      <c r="J63" s="1989">
        <v>7</v>
      </c>
      <c r="K63" s="163" t="s">
        <v>824</v>
      </c>
      <c r="L63" s="1990">
        <v>12201</v>
      </c>
      <c r="M63" s="1978">
        <v>0</v>
      </c>
      <c r="N63" s="704" t="s">
        <v>824</v>
      </c>
      <c r="O63" s="561">
        <v>0</v>
      </c>
      <c r="P63" s="704" t="s">
        <v>824</v>
      </c>
      <c r="Q63" s="561">
        <v>0</v>
      </c>
      <c r="R63" s="704" t="s">
        <v>824</v>
      </c>
      <c r="S63" s="1249">
        <v>0</v>
      </c>
      <c r="T63" s="1284">
        <v>0</v>
      </c>
      <c r="U63" s="1286"/>
      <c r="V63" s="1967">
        <v>0</v>
      </c>
      <c r="W63" s="1967">
        <v>0</v>
      </c>
      <c r="X63" s="1967">
        <v>0</v>
      </c>
      <c r="Y63" s="1284">
        <v>0</v>
      </c>
      <c r="Z63" s="1286"/>
      <c r="AA63" s="1967">
        <v>0</v>
      </c>
      <c r="AB63" s="2071">
        <f t="shared" si="2"/>
        <v>0</v>
      </c>
      <c r="AC63" s="1941" t="s">
        <v>62</v>
      </c>
      <c r="AD63" s="1942"/>
      <c r="AE63" s="1943"/>
      <c r="AG63" s="2077"/>
      <c r="AH63" s="2077"/>
      <c r="AI63" s="2077"/>
      <c r="AJ63" s="2077"/>
      <c r="AK63" s="2077"/>
      <c r="AL63" s="2077"/>
      <c r="AM63" s="2077"/>
      <c r="AN63" s="2077"/>
      <c r="AO63" s="2077"/>
      <c r="AP63" s="2077"/>
      <c r="AR63" s="2077"/>
    </row>
    <row r="64" spans="1:44" ht="15.95" customHeight="1" x14ac:dyDescent="0.15">
      <c r="A64" s="2081"/>
      <c r="B64" s="1941" t="s">
        <v>63</v>
      </c>
      <c r="C64" s="1942"/>
      <c r="D64" s="1943"/>
      <c r="E64" s="1988">
        <v>3</v>
      </c>
      <c r="F64" s="1976">
        <v>11784</v>
      </c>
      <c r="G64" s="163" t="s">
        <v>824</v>
      </c>
      <c r="H64" s="1989">
        <v>1019</v>
      </c>
      <c r="I64" s="163" t="s">
        <v>824</v>
      </c>
      <c r="J64" s="1989">
        <v>13</v>
      </c>
      <c r="K64" s="163" t="s">
        <v>824</v>
      </c>
      <c r="L64" s="1990">
        <v>10752</v>
      </c>
      <c r="M64" s="1978">
        <v>0</v>
      </c>
      <c r="N64" s="704" t="s">
        <v>824</v>
      </c>
      <c r="O64" s="561">
        <v>0</v>
      </c>
      <c r="P64" s="704" t="s">
        <v>824</v>
      </c>
      <c r="Q64" s="561">
        <v>0</v>
      </c>
      <c r="R64" s="704" t="s">
        <v>824</v>
      </c>
      <c r="S64" s="1249">
        <v>0</v>
      </c>
      <c r="T64" s="1284">
        <v>0</v>
      </c>
      <c r="U64" s="1286"/>
      <c r="V64" s="1967">
        <v>0</v>
      </c>
      <c r="W64" s="1967">
        <v>0</v>
      </c>
      <c r="X64" s="1967">
        <v>0</v>
      </c>
      <c r="Y64" s="1284">
        <v>0</v>
      </c>
      <c r="Z64" s="1286"/>
      <c r="AA64" s="1967">
        <v>0</v>
      </c>
      <c r="AB64" s="2071">
        <f t="shared" si="2"/>
        <v>0</v>
      </c>
      <c r="AC64" s="1941" t="s">
        <v>63</v>
      </c>
      <c r="AD64" s="1942"/>
      <c r="AE64" s="1943"/>
      <c r="AG64" s="2077"/>
      <c r="AH64" s="2077"/>
      <c r="AI64" s="2077"/>
      <c r="AJ64" s="2077"/>
      <c r="AK64" s="2077"/>
      <c r="AL64" s="2077"/>
      <c r="AM64" s="2077"/>
      <c r="AN64" s="2077"/>
      <c r="AO64" s="2077"/>
      <c r="AP64" s="2077"/>
      <c r="AR64" s="2077"/>
    </row>
    <row r="65" spans="1:44" ht="15.95" customHeight="1" x14ac:dyDescent="0.15">
      <c r="A65" s="2081"/>
      <c r="B65" s="1944" t="s">
        <v>64</v>
      </c>
      <c r="C65" s="1945"/>
      <c r="D65" s="1946"/>
      <c r="E65" s="1988">
        <v>50</v>
      </c>
      <c r="F65" s="1976">
        <v>158355</v>
      </c>
      <c r="G65" s="163" t="s">
        <v>824</v>
      </c>
      <c r="H65" s="1989">
        <v>11330</v>
      </c>
      <c r="I65" s="163" t="s">
        <v>824</v>
      </c>
      <c r="J65" s="1989">
        <v>416</v>
      </c>
      <c r="K65" s="163" t="s">
        <v>824</v>
      </c>
      <c r="L65" s="1990">
        <v>146609</v>
      </c>
      <c r="M65" s="1978">
        <v>0</v>
      </c>
      <c r="N65" s="704" t="s">
        <v>824</v>
      </c>
      <c r="O65" s="561">
        <v>0</v>
      </c>
      <c r="P65" s="704" t="s">
        <v>824</v>
      </c>
      <c r="Q65" s="561">
        <v>0</v>
      </c>
      <c r="R65" s="704" t="s">
        <v>824</v>
      </c>
      <c r="S65" s="1249">
        <v>0</v>
      </c>
      <c r="T65" s="1284">
        <v>0</v>
      </c>
      <c r="U65" s="1286"/>
      <c r="V65" s="1967">
        <v>0</v>
      </c>
      <c r="W65" s="1967">
        <v>0</v>
      </c>
      <c r="X65" s="1967">
        <v>0</v>
      </c>
      <c r="Y65" s="1284">
        <v>0</v>
      </c>
      <c r="Z65" s="1286"/>
      <c r="AA65" s="1967">
        <v>0</v>
      </c>
      <c r="AB65" s="2071">
        <f t="shared" si="2"/>
        <v>0</v>
      </c>
      <c r="AC65" s="1944" t="s">
        <v>64</v>
      </c>
      <c r="AD65" s="1945"/>
      <c r="AE65" s="1946"/>
      <c r="AG65" s="2077"/>
      <c r="AH65" s="2077"/>
      <c r="AI65" s="2077"/>
      <c r="AJ65" s="2077"/>
      <c r="AK65" s="2077"/>
      <c r="AL65" s="2077"/>
      <c r="AM65" s="2077"/>
      <c r="AN65" s="2077"/>
      <c r="AO65" s="2077"/>
      <c r="AP65" s="2077"/>
      <c r="AR65" s="2077"/>
    </row>
    <row r="66" spans="1:44" ht="15.95" customHeight="1" x14ac:dyDescent="0.15">
      <c r="A66" s="2081"/>
      <c r="B66" s="1941" t="s">
        <v>65</v>
      </c>
      <c r="C66" s="1942"/>
      <c r="D66" s="1943"/>
      <c r="E66" s="1972">
        <v>13</v>
      </c>
      <c r="F66" s="1967">
        <v>59681</v>
      </c>
      <c r="G66" s="704" t="s">
        <v>824</v>
      </c>
      <c r="H66" s="821">
        <v>4222</v>
      </c>
      <c r="I66" s="704" t="s">
        <v>824</v>
      </c>
      <c r="J66" s="821">
        <v>97</v>
      </c>
      <c r="K66" s="704" t="s">
        <v>824</v>
      </c>
      <c r="L66" s="1973">
        <v>55362</v>
      </c>
      <c r="M66" s="1969">
        <v>6</v>
      </c>
      <c r="N66" s="704" t="s">
        <v>824</v>
      </c>
      <c r="O66" s="561">
        <v>4</v>
      </c>
      <c r="P66" s="704" t="s">
        <v>824</v>
      </c>
      <c r="Q66" s="561">
        <v>2</v>
      </c>
      <c r="R66" s="704" t="s">
        <v>824</v>
      </c>
      <c r="S66" s="1249">
        <v>0</v>
      </c>
      <c r="T66" s="1284">
        <v>1</v>
      </c>
      <c r="U66" s="1286"/>
      <c r="V66" s="1967">
        <v>0</v>
      </c>
      <c r="W66" s="1967">
        <v>0</v>
      </c>
      <c r="X66" s="1967">
        <v>0</v>
      </c>
      <c r="Y66" s="1284">
        <v>0</v>
      </c>
      <c r="Z66" s="1286"/>
      <c r="AA66" s="1967">
        <v>0</v>
      </c>
      <c r="AB66" s="2071">
        <f t="shared" si="2"/>
        <v>1</v>
      </c>
      <c r="AC66" s="1941" t="s">
        <v>65</v>
      </c>
      <c r="AD66" s="1942"/>
      <c r="AE66" s="1943"/>
      <c r="AG66" s="2077"/>
      <c r="AH66" s="2077"/>
      <c r="AI66" s="2077"/>
      <c r="AJ66" s="2077"/>
      <c r="AK66" s="2077"/>
      <c r="AL66" s="2077"/>
      <c r="AM66" s="2077"/>
      <c r="AN66" s="2077"/>
      <c r="AO66" s="2077"/>
      <c r="AP66" s="2077"/>
      <c r="AR66" s="2077"/>
    </row>
    <row r="67" spans="1:44" ht="15.95" customHeight="1" x14ac:dyDescent="0.15">
      <c r="A67" s="2081"/>
      <c r="B67" s="1941" t="s">
        <v>66</v>
      </c>
      <c r="C67" s="1942"/>
      <c r="D67" s="1943"/>
      <c r="E67" s="1972">
        <v>8</v>
      </c>
      <c r="F67" s="1967">
        <v>6976</v>
      </c>
      <c r="G67" s="704" t="s">
        <v>824</v>
      </c>
      <c r="H67" s="821">
        <v>542</v>
      </c>
      <c r="I67" s="704" t="s">
        <v>824</v>
      </c>
      <c r="J67" s="821">
        <v>16</v>
      </c>
      <c r="K67" s="704" t="s">
        <v>824</v>
      </c>
      <c r="L67" s="1973">
        <v>6418</v>
      </c>
      <c r="M67" s="1969">
        <v>4</v>
      </c>
      <c r="N67" s="704" t="s">
        <v>824</v>
      </c>
      <c r="O67" s="561">
        <v>3</v>
      </c>
      <c r="P67" s="704" t="s">
        <v>824</v>
      </c>
      <c r="Q67" s="561">
        <v>1</v>
      </c>
      <c r="R67" s="704" t="s">
        <v>824</v>
      </c>
      <c r="S67" s="1249">
        <v>0</v>
      </c>
      <c r="T67" s="1284">
        <v>1</v>
      </c>
      <c r="U67" s="1286"/>
      <c r="V67" s="1967">
        <v>0</v>
      </c>
      <c r="W67" s="1967">
        <v>0</v>
      </c>
      <c r="X67" s="1967">
        <v>0</v>
      </c>
      <c r="Y67" s="1284">
        <v>0</v>
      </c>
      <c r="Z67" s="1286"/>
      <c r="AA67" s="1967">
        <v>0</v>
      </c>
      <c r="AB67" s="2071">
        <f t="shared" si="2"/>
        <v>1</v>
      </c>
      <c r="AC67" s="1941" t="s">
        <v>66</v>
      </c>
      <c r="AD67" s="1942"/>
      <c r="AE67" s="1943"/>
      <c r="AG67" s="2077"/>
      <c r="AH67" s="2077"/>
      <c r="AI67" s="2077"/>
      <c r="AJ67" s="2077"/>
      <c r="AK67" s="2077"/>
      <c r="AL67" s="2077"/>
      <c r="AM67" s="2077"/>
      <c r="AN67" s="2077"/>
      <c r="AO67" s="2077"/>
      <c r="AP67" s="2077"/>
      <c r="AR67" s="2077"/>
    </row>
    <row r="68" spans="1:44" ht="15.95" customHeight="1" x14ac:dyDescent="0.15">
      <c r="A68" s="2081"/>
      <c r="B68" s="1941" t="s">
        <v>67</v>
      </c>
      <c r="C68" s="1942"/>
      <c r="D68" s="1943"/>
      <c r="E68" s="1972">
        <v>0</v>
      </c>
      <c r="F68" s="1967">
        <v>0</v>
      </c>
      <c r="G68" s="704" t="s">
        <v>824</v>
      </c>
      <c r="H68" s="2082">
        <v>0</v>
      </c>
      <c r="I68" s="704" t="s">
        <v>824</v>
      </c>
      <c r="J68" s="2082">
        <v>0</v>
      </c>
      <c r="K68" s="704" t="s">
        <v>824</v>
      </c>
      <c r="L68" s="2083">
        <v>0</v>
      </c>
      <c r="M68" s="1969">
        <v>0</v>
      </c>
      <c r="N68" s="704" t="s">
        <v>824</v>
      </c>
      <c r="O68" s="561">
        <v>0</v>
      </c>
      <c r="P68" s="704" t="s">
        <v>824</v>
      </c>
      <c r="Q68" s="561">
        <v>0</v>
      </c>
      <c r="R68" s="704" t="s">
        <v>824</v>
      </c>
      <c r="S68" s="1249">
        <v>0</v>
      </c>
      <c r="T68" s="1284">
        <v>0</v>
      </c>
      <c r="U68" s="1286"/>
      <c r="V68" s="1967">
        <v>0</v>
      </c>
      <c r="W68" s="1967">
        <v>0</v>
      </c>
      <c r="X68" s="1967">
        <v>0</v>
      </c>
      <c r="Y68" s="1284">
        <v>0</v>
      </c>
      <c r="Z68" s="1286"/>
      <c r="AA68" s="1967">
        <v>0</v>
      </c>
      <c r="AB68" s="2071">
        <f t="shared" si="2"/>
        <v>0</v>
      </c>
      <c r="AC68" s="1941" t="s">
        <v>67</v>
      </c>
      <c r="AD68" s="1942"/>
      <c r="AE68" s="1943"/>
      <c r="AG68" s="2077"/>
      <c r="AH68" s="2077"/>
      <c r="AI68" s="2077"/>
      <c r="AJ68" s="2077"/>
      <c r="AK68" s="2077"/>
      <c r="AL68" s="2077"/>
      <c r="AM68" s="2077"/>
      <c r="AN68" s="2077"/>
      <c r="AO68" s="2077"/>
      <c r="AP68" s="2077"/>
      <c r="AR68" s="2077"/>
    </row>
    <row r="69" spans="1:44" ht="15.95" customHeight="1" x14ac:dyDescent="0.15">
      <c r="A69" s="2081"/>
      <c r="B69" s="1941" t="s">
        <v>68</v>
      </c>
      <c r="C69" s="1942"/>
      <c r="D69" s="1943"/>
      <c r="E69" s="1972">
        <v>2</v>
      </c>
      <c r="F69" s="1967">
        <v>5288</v>
      </c>
      <c r="G69" s="704" t="s">
        <v>824</v>
      </c>
      <c r="H69" s="821">
        <v>300</v>
      </c>
      <c r="I69" s="704" t="s">
        <v>824</v>
      </c>
      <c r="J69" s="821">
        <v>4</v>
      </c>
      <c r="K69" s="704" t="s">
        <v>824</v>
      </c>
      <c r="L69" s="1973">
        <v>4984</v>
      </c>
      <c r="M69" s="1969">
        <v>0</v>
      </c>
      <c r="N69" s="704" t="s">
        <v>824</v>
      </c>
      <c r="O69" s="561">
        <v>0</v>
      </c>
      <c r="P69" s="704" t="s">
        <v>824</v>
      </c>
      <c r="Q69" s="561">
        <v>0</v>
      </c>
      <c r="R69" s="704" t="s">
        <v>824</v>
      </c>
      <c r="S69" s="1249">
        <v>0</v>
      </c>
      <c r="T69" s="1284">
        <v>0</v>
      </c>
      <c r="U69" s="1286"/>
      <c r="V69" s="1967">
        <v>0</v>
      </c>
      <c r="W69" s="1967">
        <v>0</v>
      </c>
      <c r="X69" s="1967">
        <v>0</v>
      </c>
      <c r="Y69" s="1284">
        <v>0</v>
      </c>
      <c r="Z69" s="1286"/>
      <c r="AA69" s="1967">
        <v>0</v>
      </c>
      <c r="AB69" s="2071">
        <f t="shared" si="2"/>
        <v>0</v>
      </c>
      <c r="AC69" s="1941" t="s">
        <v>68</v>
      </c>
      <c r="AD69" s="1942"/>
      <c r="AE69" s="1943"/>
      <c r="AG69" s="2077"/>
      <c r="AH69" s="2077"/>
      <c r="AI69" s="2077"/>
      <c r="AJ69" s="2077"/>
      <c r="AK69" s="2077"/>
      <c r="AL69" s="2077"/>
      <c r="AM69" s="2077"/>
      <c r="AN69" s="2077"/>
      <c r="AO69" s="2077"/>
      <c r="AP69" s="2077"/>
      <c r="AR69" s="2077"/>
    </row>
    <row r="70" spans="1:44" ht="15.95" customHeight="1" x14ac:dyDescent="0.15">
      <c r="A70" s="2081"/>
      <c r="B70" s="1941" t="s">
        <v>69</v>
      </c>
      <c r="C70" s="1942"/>
      <c r="D70" s="1943"/>
      <c r="E70" s="1972">
        <v>11</v>
      </c>
      <c r="F70" s="1967">
        <v>5601</v>
      </c>
      <c r="G70" s="704" t="s">
        <v>824</v>
      </c>
      <c r="H70" s="821">
        <v>485</v>
      </c>
      <c r="I70" s="704" t="s">
        <v>824</v>
      </c>
      <c r="J70" s="821">
        <v>51</v>
      </c>
      <c r="K70" s="704" t="s">
        <v>824</v>
      </c>
      <c r="L70" s="1973">
        <v>5065</v>
      </c>
      <c r="M70" s="1969">
        <v>0</v>
      </c>
      <c r="N70" s="704" t="s">
        <v>824</v>
      </c>
      <c r="O70" s="561">
        <v>0</v>
      </c>
      <c r="P70" s="704" t="s">
        <v>824</v>
      </c>
      <c r="Q70" s="561">
        <v>0</v>
      </c>
      <c r="R70" s="704" t="s">
        <v>824</v>
      </c>
      <c r="S70" s="1249">
        <v>0</v>
      </c>
      <c r="T70" s="1284">
        <v>0</v>
      </c>
      <c r="U70" s="1286"/>
      <c r="V70" s="1967">
        <v>0</v>
      </c>
      <c r="W70" s="1967">
        <v>0</v>
      </c>
      <c r="X70" s="1967">
        <v>0</v>
      </c>
      <c r="Y70" s="1284">
        <v>0</v>
      </c>
      <c r="Z70" s="1286"/>
      <c r="AA70" s="1967">
        <v>0</v>
      </c>
      <c r="AB70" s="2071">
        <f t="shared" si="2"/>
        <v>0</v>
      </c>
      <c r="AC70" s="1941" t="s">
        <v>69</v>
      </c>
      <c r="AD70" s="1942"/>
      <c r="AE70" s="1943"/>
      <c r="AG70" s="2077"/>
      <c r="AH70" s="2077"/>
      <c r="AI70" s="2077"/>
      <c r="AJ70" s="2077"/>
      <c r="AK70" s="2077"/>
      <c r="AL70" s="2077"/>
      <c r="AM70" s="2077"/>
      <c r="AN70" s="2077"/>
      <c r="AO70" s="2077"/>
      <c r="AP70" s="2077"/>
      <c r="AR70" s="2077"/>
    </row>
    <row r="71" spans="1:44" ht="15.95" customHeight="1" thickBot="1" x14ac:dyDescent="0.2">
      <c r="A71" s="2084"/>
      <c r="B71" s="2085" t="s">
        <v>70</v>
      </c>
      <c r="C71" s="2086"/>
      <c r="D71" s="2087"/>
      <c r="E71" s="2088">
        <v>18</v>
      </c>
      <c r="F71" s="822">
        <v>32349</v>
      </c>
      <c r="G71" s="959" t="s">
        <v>824</v>
      </c>
      <c r="H71" s="822">
        <v>2465</v>
      </c>
      <c r="I71" s="959" t="s">
        <v>824</v>
      </c>
      <c r="J71" s="822">
        <v>107</v>
      </c>
      <c r="K71" s="959" t="s">
        <v>824</v>
      </c>
      <c r="L71" s="2089">
        <v>29777</v>
      </c>
      <c r="M71" s="2090">
        <v>0</v>
      </c>
      <c r="N71" s="516" t="s">
        <v>824</v>
      </c>
      <c r="O71" s="954">
        <v>0</v>
      </c>
      <c r="P71" s="516" t="s">
        <v>824</v>
      </c>
      <c r="Q71" s="954">
        <v>0</v>
      </c>
      <c r="R71" s="516" t="s">
        <v>824</v>
      </c>
      <c r="S71" s="1934">
        <v>0</v>
      </c>
      <c r="T71" s="1287">
        <v>0</v>
      </c>
      <c r="U71" s="1289"/>
      <c r="V71" s="822">
        <v>0</v>
      </c>
      <c r="W71" s="822">
        <v>0</v>
      </c>
      <c r="X71" s="822">
        <v>0</v>
      </c>
      <c r="Y71" s="1287">
        <v>0</v>
      </c>
      <c r="Z71" s="1289"/>
      <c r="AA71" s="822">
        <v>0</v>
      </c>
      <c r="AB71" s="2091">
        <f t="shared" si="2"/>
        <v>0</v>
      </c>
      <c r="AC71" s="2085" t="s">
        <v>70</v>
      </c>
      <c r="AD71" s="2086"/>
      <c r="AE71" s="2087"/>
      <c r="AG71" s="2077"/>
      <c r="AH71" s="2077"/>
      <c r="AI71" s="2077"/>
      <c r="AJ71" s="2077"/>
      <c r="AK71" s="2077"/>
      <c r="AL71" s="2077"/>
      <c r="AM71" s="2077"/>
      <c r="AN71" s="2077"/>
      <c r="AO71" s="2077"/>
      <c r="AP71" s="2077"/>
      <c r="AR71" s="2077"/>
    </row>
    <row r="72" spans="1:44" x14ac:dyDescent="0.15">
      <c r="A72" s="2092" t="s">
        <v>844</v>
      </c>
      <c r="B72" s="2092"/>
      <c r="C72" s="2092"/>
      <c r="D72" s="2092"/>
      <c r="E72" s="2092"/>
      <c r="F72" s="2092"/>
      <c r="G72" s="2092"/>
      <c r="H72" s="2092"/>
      <c r="I72" s="2092"/>
      <c r="J72" s="2092"/>
      <c r="K72" s="2093"/>
    </row>
    <row r="73" spans="1:44" x14ac:dyDescent="0.15">
      <c r="A73" s="1443"/>
      <c r="B73" s="1443"/>
      <c r="C73" s="1443"/>
      <c r="D73" s="1443"/>
      <c r="E73" s="1443"/>
      <c r="F73" s="1443"/>
      <c r="G73" s="1443"/>
      <c r="H73" s="1443"/>
      <c r="I73" s="1443"/>
      <c r="J73" s="1443"/>
    </row>
  </sheetData>
  <mergeCells count="130">
    <mergeCell ref="A73:J73"/>
    <mergeCell ref="T57:U57"/>
    <mergeCell ref="Y57:Z57"/>
    <mergeCell ref="A61:A71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Y64:Z64"/>
    <mergeCell ref="T58:U58"/>
    <mergeCell ref="Y58:Z58"/>
    <mergeCell ref="T60:U60"/>
    <mergeCell ref="Y60:Z60"/>
    <mergeCell ref="A72:K72"/>
    <mergeCell ref="A3:D8"/>
    <mergeCell ref="A25:B25"/>
    <mergeCell ref="X25:Y25"/>
    <mergeCell ref="X30:Y30"/>
    <mergeCell ref="X31:Y31"/>
    <mergeCell ref="X32:Y32"/>
    <mergeCell ref="X28:Y28"/>
    <mergeCell ref="X26:Y26"/>
    <mergeCell ref="X14:Y14"/>
    <mergeCell ref="X12:Y12"/>
    <mergeCell ref="X13:Y13"/>
    <mergeCell ref="X24:Y24"/>
    <mergeCell ref="X15:Y15"/>
    <mergeCell ref="X16:Y16"/>
    <mergeCell ref="X23:Y23"/>
    <mergeCell ref="X19:Y19"/>
    <mergeCell ref="G4:G7"/>
    <mergeCell ref="I4:I7"/>
    <mergeCell ref="K4:K7"/>
    <mergeCell ref="A10:B10"/>
    <mergeCell ref="X27:Y27"/>
    <mergeCell ref="L4:L7"/>
    <mergeCell ref="J4:J7"/>
    <mergeCell ref="H4:H7"/>
    <mergeCell ref="AC3:AE8"/>
    <mergeCell ref="M3:AB3"/>
    <mergeCell ref="T4:AB4"/>
    <mergeCell ref="N5:N7"/>
    <mergeCell ref="P5:P7"/>
    <mergeCell ref="R5:R7"/>
    <mergeCell ref="X17:Y17"/>
    <mergeCell ref="X18:Y18"/>
    <mergeCell ref="X22:Y22"/>
    <mergeCell ref="X20:Y20"/>
    <mergeCell ref="X21:Y21"/>
    <mergeCell ref="O5:O7"/>
    <mergeCell ref="Q5:Q7"/>
    <mergeCell ref="S5:S7"/>
    <mergeCell ref="X33:Y33"/>
    <mergeCell ref="X29:Y29"/>
    <mergeCell ref="X34:Y34"/>
    <mergeCell ref="T49:U49"/>
    <mergeCell ref="Y49:Z49"/>
    <mergeCell ref="T48:U48"/>
    <mergeCell ref="Y48:Z48"/>
    <mergeCell ref="Y39:Z39"/>
    <mergeCell ref="X36:Y36"/>
    <mergeCell ref="X37:Y37"/>
    <mergeCell ref="X38:Y38"/>
    <mergeCell ref="X35:Y35"/>
    <mergeCell ref="T45:U45"/>
    <mergeCell ref="Y40:Z40"/>
    <mergeCell ref="Y41:Z41"/>
    <mergeCell ref="Y42:Z42"/>
    <mergeCell ref="T46:U46"/>
    <mergeCell ref="Y43:Z43"/>
    <mergeCell ref="Y44:Z44"/>
    <mergeCell ref="T47:U47"/>
    <mergeCell ref="Y47:Z47"/>
    <mergeCell ref="Y45:Z45"/>
    <mergeCell ref="Y46:Z46"/>
    <mergeCell ref="T56:U56"/>
    <mergeCell ref="Y56:Z56"/>
    <mergeCell ref="AC69:AE69"/>
    <mergeCell ref="T70:U70"/>
    <mergeCell ref="T71:U71"/>
    <mergeCell ref="T50:U50"/>
    <mergeCell ref="T53:U53"/>
    <mergeCell ref="Y53:Z53"/>
    <mergeCell ref="Y67:Z67"/>
    <mergeCell ref="Y68:Z68"/>
    <mergeCell ref="Y69:Z69"/>
    <mergeCell ref="Y70:Z70"/>
    <mergeCell ref="Y71:Z71"/>
    <mergeCell ref="T52:U52"/>
    <mergeCell ref="T51:U51"/>
    <mergeCell ref="T54:U54"/>
    <mergeCell ref="T61:U61"/>
    <mergeCell ref="T62:U62"/>
    <mergeCell ref="Y51:Z51"/>
    <mergeCell ref="Y52:Z52"/>
    <mergeCell ref="Y54:Z54"/>
    <mergeCell ref="Y61:Z61"/>
    <mergeCell ref="Y62:Z62"/>
    <mergeCell ref="Y63:Z63"/>
    <mergeCell ref="AC70:AE70"/>
    <mergeCell ref="AC71:AE71"/>
    <mergeCell ref="AC61:AE61"/>
    <mergeCell ref="AC62:AE62"/>
    <mergeCell ref="AC63:AE63"/>
    <mergeCell ref="Y50:Z50"/>
    <mergeCell ref="T67:U67"/>
    <mergeCell ref="T68:U68"/>
    <mergeCell ref="T69:U69"/>
    <mergeCell ref="Y65:Z65"/>
    <mergeCell ref="Y66:Z66"/>
    <mergeCell ref="T63:U63"/>
    <mergeCell ref="T64:U64"/>
    <mergeCell ref="T65:U65"/>
    <mergeCell ref="T66:U66"/>
    <mergeCell ref="T59:U59"/>
    <mergeCell ref="Y59:Z59"/>
    <mergeCell ref="T55:U55"/>
    <mergeCell ref="Y55:Z55"/>
    <mergeCell ref="AC64:AE64"/>
    <mergeCell ref="AC65:AE65"/>
    <mergeCell ref="AC66:AE66"/>
    <mergeCell ref="AC67:AE67"/>
    <mergeCell ref="AC68:AE68"/>
  </mergeCells>
  <phoneticPr fontId="20"/>
  <printOptions horizontalCentered="1"/>
  <pageMargins left="0.35433070866141736" right="0.39370078740157483" top="0.39370078740157483" bottom="0.35433070866141736" header="0.43307086614173229" footer="0.39370078740157483"/>
  <pageSetup paperSize="8" scale="83" orientation="landscape" r:id="rId1"/>
  <headerFooter alignWithMargins="0"/>
  <colBreaks count="1" manualBreakCount="1">
    <brk id="1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AI83"/>
  <sheetViews>
    <sheetView zoomScale="70" zoomScaleNormal="70" zoomScaleSheetLayoutView="80" workbookViewId="0">
      <pane xSplit="4" ySplit="8" topLeftCell="E37" activePane="bottomRight" state="frozen"/>
      <selection sqref="A1:S22"/>
      <selection pane="topRight" sqref="A1:S22"/>
      <selection pane="bottomLeft" sqref="A1:S22"/>
      <selection pane="bottomRight" activeCell="Q56" sqref="Q56"/>
    </sheetView>
  </sheetViews>
  <sheetFormatPr defaultColWidth="9" defaultRowHeight="14.25" x14ac:dyDescent="0.15"/>
  <cols>
    <col min="1" max="1" width="3.375" style="1992" customWidth="1"/>
    <col min="2" max="2" width="1.25" style="1992" customWidth="1"/>
    <col min="3" max="3" width="4.25" style="1992" customWidth="1"/>
    <col min="4" max="4" width="8.375" style="1992" customWidth="1"/>
    <col min="5" max="5" width="11.625" style="1993" customWidth="1"/>
    <col min="6" max="6" width="9.5" style="1993" customWidth="1"/>
    <col min="7" max="7" width="11.625" style="1993" customWidth="1"/>
    <col min="8" max="8" width="9.5" style="1993" customWidth="1"/>
    <col min="9" max="9" width="11.625" style="1993" customWidth="1"/>
    <col min="10" max="10" width="9.5" style="1993" customWidth="1"/>
    <col min="11" max="11" width="11.625" style="1993" customWidth="1"/>
    <col min="12" max="12" width="10.625" style="1993" customWidth="1"/>
    <col min="13" max="20" width="7" style="1993" customWidth="1"/>
    <col min="21" max="21" width="10.875" style="1993" customWidth="1"/>
    <col min="22" max="29" width="6.375" style="1993" customWidth="1"/>
    <col min="30" max="30" width="7.625" style="1993" customWidth="1"/>
    <col min="31" max="31" width="1.375" style="1992" customWidth="1"/>
    <col min="32" max="32" width="4.875" style="1992" customWidth="1"/>
    <col min="33" max="33" width="8" style="1992" customWidth="1"/>
    <col min="34" max="16384" width="9" style="1992"/>
  </cols>
  <sheetData>
    <row r="1" spans="1:33" ht="17.25" x14ac:dyDescent="0.15">
      <c r="A1" s="1991" t="s">
        <v>736</v>
      </c>
    </row>
    <row r="2" spans="1:33" ht="15" thickBot="1" x14ac:dyDescent="0.2">
      <c r="B2" s="2094"/>
      <c r="C2" s="2094"/>
    </row>
    <row r="3" spans="1:33" ht="15" customHeight="1" x14ac:dyDescent="0.15">
      <c r="A3" s="1995" t="s">
        <v>2</v>
      </c>
      <c r="B3" s="1996"/>
      <c r="C3" s="1996"/>
      <c r="D3" s="2095"/>
      <c r="E3" s="2096" t="s">
        <v>198</v>
      </c>
      <c r="F3" s="1291"/>
      <c r="G3" s="1291"/>
      <c r="H3" s="1291"/>
      <c r="I3" s="1291"/>
      <c r="J3" s="1291"/>
      <c r="K3" s="1291"/>
      <c r="L3" s="1291"/>
      <c r="M3" s="1291"/>
      <c r="N3" s="1291"/>
      <c r="O3" s="1291"/>
      <c r="P3" s="1291"/>
      <c r="Q3" s="1291"/>
      <c r="R3" s="1291"/>
      <c r="S3" s="1291"/>
      <c r="T3" s="1292"/>
      <c r="U3" s="1291" t="s">
        <v>121</v>
      </c>
      <c r="V3" s="1291"/>
      <c r="W3" s="1291"/>
      <c r="X3" s="1291"/>
      <c r="Y3" s="1291"/>
      <c r="Z3" s="1291"/>
      <c r="AA3" s="1291"/>
      <c r="AB3" s="1291"/>
      <c r="AC3" s="1291"/>
      <c r="AD3" s="2097"/>
      <c r="AE3" s="2005" t="s">
        <v>11</v>
      </c>
      <c r="AF3" s="2005"/>
      <c r="AG3" s="2006"/>
    </row>
    <row r="4" spans="1:33" ht="15" customHeight="1" x14ac:dyDescent="0.15">
      <c r="A4" s="2007"/>
      <c r="B4" s="2008"/>
      <c r="C4" s="2008"/>
      <c r="D4" s="2008"/>
      <c r="E4" s="1271" t="s">
        <v>201</v>
      </c>
      <c r="F4" s="1284" t="s">
        <v>209</v>
      </c>
      <c r="G4" s="1285"/>
      <c r="H4" s="1285"/>
      <c r="I4" s="1285"/>
      <c r="J4" s="1285"/>
      <c r="K4" s="1285"/>
      <c r="L4" s="1286"/>
      <c r="M4" s="1262"/>
      <c r="N4" s="1262"/>
      <c r="O4" s="1262"/>
      <c r="P4" s="2062" t="s">
        <v>210</v>
      </c>
      <c r="Q4" s="2098" t="s">
        <v>707</v>
      </c>
      <c r="R4" s="1262"/>
      <c r="S4" s="1262"/>
      <c r="T4" s="2099"/>
      <c r="U4" s="1271" t="s">
        <v>201</v>
      </c>
      <c r="V4" s="1409" t="s">
        <v>9</v>
      </c>
      <c r="W4" s="1409"/>
      <c r="X4" s="1409"/>
      <c r="Y4" s="1409"/>
      <c r="Z4" s="1409"/>
      <c r="AA4" s="1409"/>
      <c r="AB4" s="1409"/>
      <c r="AC4" s="1409"/>
      <c r="AD4" s="2100"/>
      <c r="AE4" s="2015"/>
      <c r="AF4" s="2015"/>
      <c r="AG4" s="2016"/>
    </row>
    <row r="5" spans="1:33" ht="15" customHeight="1" x14ac:dyDescent="0.15">
      <c r="A5" s="2007"/>
      <c r="B5" s="2008"/>
      <c r="C5" s="2008"/>
      <c r="D5" s="2008"/>
      <c r="E5" s="1269" t="s">
        <v>203</v>
      </c>
      <c r="F5" s="2011" t="s">
        <v>704</v>
      </c>
      <c r="G5" s="2011" t="s">
        <v>832</v>
      </c>
      <c r="H5" s="2011" t="s">
        <v>705</v>
      </c>
      <c r="I5" s="2011" t="s">
        <v>834</v>
      </c>
      <c r="J5" s="2011" t="s">
        <v>706</v>
      </c>
      <c r="K5" s="2011" t="s">
        <v>841</v>
      </c>
      <c r="L5" s="956"/>
      <c r="M5" s="956">
        <v>1</v>
      </c>
      <c r="N5" s="956">
        <v>6</v>
      </c>
      <c r="O5" s="956">
        <v>11</v>
      </c>
      <c r="P5" s="956">
        <v>21</v>
      </c>
      <c r="Q5" s="956">
        <v>51</v>
      </c>
      <c r="R5" s="956">
        <v>101</v>
      </c>
      <c r="S5" s="956">
        <v>201</v>
      </c>
      <c r="T5" s="2101" t="s">
        <v>14</v>
      </c>
      <c r="U5" s="1269" t="s">
        <v>204</v>
      </c>
      <c r="V5" s="1263">
        <v>1</v>
      </c>
      <c r="W5" s="956">
        <v>11</v>
      </c>
      <c r="X5" s="956">
        <v>31</v>
      </c>
      <c r="Y5" s="956">
        <v>51</v>
      </c>
      <c r="Z5" s="956">
        <v>101</v>
      </c>
      <c r="AA5" s="956">
        <v>201</v>
      </c>
      <c r="AB5" s="956">
        <v>501</v>
      </c>
      <c r="AC5" s="956">
        <v>1001</v>
      </c>
      <c r="AD5" s="2101" t="s">
        <v>14</v>
      </c>
      <c r="AE5" s="2015"/>
      <c r="AF5" s="2015"/>
      <c r="AG5" s="2016"/>
    </row>
    <row r="6" spans="1:33" ht="15" customHeight="1" x14ac:dyDescent="0.15">
      <c r="A6" s="2007"/>
      <c r="B6" s="2008"/>
      <c r="C6" s="2008"/>
      <c r="D6" s="2008"/>
      <c r="E6" s="1269" t="s">
        <v>21</v>
      </c>
      <c r="F6" s="2018"/>
      <c r="G6" s="2018"/>
      <c r="H6" s="2018"/>
      <c r="I6" s="2018"/>
      <c r="J6" s="2018"/>
      <c r="K6" s="2018"/>
      <c r="L6" s="856" t="s">
        <v>211</v>
      </c>
      <c r="M6" s="2023" t="s">
        <v>347</v>
      </c>
      <c r="N6" s="2023" t="s">
        <v>347</v>
      </c>
      <c r="O6" s="2023" t="s">
        <v>347</v>
      </c>
      <c r="P6" s="2023" t="s">
        <v>347</v>
      </c>
      <c r="Q6" s="2023" t="s">
        <v>347</v>
      </c>
      <c r="R6" s="2023" t="s">
        <v>347</v>
      </c>
      <c r="S6" s="2023" t="s">
        <v>347</v>
      </c>
      <c r="T6" s="2102"/>
      <c r="U6" s="1269" t="s">
        <v>21</v>
      </c>
      <c r="V6" s="2103" t="s">
        <v>342</v>
      </c>
      <c r="W6" s="2023" t="s">
        <v>342</v>
      </c>
      <c r="X6" s="2023" t="s">
        <v>342</v>
      </c>
      <c r="Y6" s="2023" t="s">
        <v>342</v>
      </c>
      <c r="Z6" s="2023" t="s">
        <v>342</v>
      </c>
      <c r="AA6" s="2023" t="s">
        <v>342</v>
      </c>
      <c r="AB6" s="2023" t="s">
        <v>342</v>
      </c>
      <c r="AC6" s="2023" t="s">
        <v>342</v>
      </c>
      <c r="AD6" s="2102"/>
      <c r="AE6" s="2015"/>
      <c r="AF6" s="2015"/>
      <c r="AG6" s="2016"/>
    </row>
    <row r="7" spans="1:33" ht="15" customHeight="1" x14ac:dyDescent="0.15">
      <c r="A7" s="2007"/>
      <c r="B7" s="2008"/>
      <c r="C7" s="2008"/>
      <c r="D7" s="2008"/>
      <c r="E7" s="1269" t="s">
        <v>141</v>
      </c>
      <c r="F7" s="2018"/>
      <c r="G7" s="2018"/>
      <c r="H7" s="2018"/>
      <c r="I7" s="2018"/>
      <c r="J7" s="2018"/>
      <c r="K7" s="2018"/>
      <c r="L7" s="856"/>
      <c r="M7" s="856">
        <v>5</v>
      </c>
      <c r="N7" s="856">
        <v>10</v>
      </c>
      <c r="O7" s="856">
        <v>20</v>
      </c>
      <c r="P7" s="856">
        <v>50</v>
      </c>
      <c r="Q7" s="856">
        <v>100</v>
      </c>
      <c r="R7" s="856">
        <v>200</v>
      </c>
      <c r="S7" s="2023"/>
      <c r="T7" s="1145" t="s">
        <v>348</v>
      </c>
      <c r="U7" s="2104" t="s">
        <v>141</v>
      </c>
      <c r="V7" s="1268">
        <v>10</v>
      </c>
      <c r="W7" s="856">
        <v>30</v>
      </c>
      <c r="X7" s="856">
        <v>50</v>
      </c>
      <c r="Y7" s="856">
        <v>100</v>
      </c>
      <c r="Z7" s="856">
        <v>200</v>
      </c>
      <c r="AA7" s="856">
        <v>500</v>
      </c>
      <c r="AB7" s="856">
        <v>1000</v>
      </c>
      <c r="AC7" s="856"/>
      <c r="AD7" s="1145" t="s">
        <v>349</v>
      </c>
      <c r="AE7" s="2015"/>
      <c r="AF7" s="2015"/>
      <c r="AG7" s="2016"/>
    </row>
    <row r="8" spans="1:33" ht="15" customHeight="1" x14ac:dyDescent="0.15">
      <c r="A8" s="2025"/>
      <c r="B8" s="2026"/>
      <c r="C8" s="2026"/>
      <c r="D8" s="2026"/>
      <c r="E8" s="2105" t="s">
        <v>350</v>
      </c>
      <c r="F8" s="517"/>
      <c r="G8" s="517" t="s">
        <v>838</v>
      </c>
      <c r="H8" s="517"/>
      <c r="I8" s="1274" t="s">
        <v>839</v>
      </c>
      <c r="J8" s="2030"/>
      <c r="K8" s="2030" t="s">
        <v>840</v>
      </c>
      <c r="L8" s="2030" t="s">
        <v>351</v>
      </c>
      <c r="M8" s="856" t="s">
        <v>21</v>
      </c>
      <c r="N8" s="856" t="s">
        <v>21</v>
      </c>
      <c r="O8" s="856" t="s">
        <v>21</v>
      </c>
      <c r="P8" s="856" t="s">
        <v>21</v>
      </c>
      <c r="Q8" s="856" t="s">
        <v>21</v>
      </c>
      <c r="R8" s="856" t="s">
        <v>21</v>
      </c>
      <c r="S8" s="856" t="s">
        <v>21</v>
      </c>
      <c r="T8" s="2106"/>
      <c r="U8" s="2107" t="s">
        <v>352</v>
      </c>
      <c r="V8" s="1268" t="s">
        <v>21</v>
      </c>
      <c r="W8" s="856" t="s">
        <v>21</v>
      </c>
      <c r="X8" s="856" t="s">
        <v>21</v>
      </c>
      <c r="Y8" s="856" t="s">
        <v>21</v>
      </c>
      <c r="Z8" s="856" t="s">
        <v>21</v>
      </c>
      <c r="AA8" s="856" t="s">
        <v>21</v>
      </c>
      <c r="AB8" s="856" t="s">
        <v>21</v>
      </c>
      <c r="AC8" s="856" t="s">
        <v>21</v>
      </c>
      <c r="AD8" s="2106"/>
      <c r="AE8" s="2034"/>
      <c r="AF8" s="2034"/>
      <c r="AG8" s="2035"/>
    </row>
    <row r="9" spans="1:33" ht="15.95" customHeight="1" x14ac:dyDescent="0.15">
      <c r="A9" s="2036"/>
      <c r="B9" s="2037"/>
      <c r="C9" s="2037"/>
      <c r="D9" s="2037"/>
      <c r="E9" s="1234" t="s">
        <v>21</v>
      </c>
      <c r="F9" s="1235" t="s">
        <v>21</v>
      </c>
      <c r="G9" s="1235" t="s">
        <v>835</v>
      </c>
      <c r="H9" s="1235" t="s">
        <v>21</v>
      </c>
      <c r="I9" s="1235" t="s">
        <v>835</v>
      </c>
      <c r="J9" s="1235" t="s">
        <v>21</v>
      </c>
      <c r="K9" s="1235" t="s">
        <v>835</v>
      </c>
      <c r="L9" s="1235" t="s">
        <v>21</v>
      </c>
      <c r="M9" s="1235" t="s">
        <v>22</v>
      </c>
      <c r="N9" s="1235" t="s">
        <v>22</v>
      </c>
      <c r="O9" s="1235" t="s">
        <v>22</v>
      </c>
      <c r="P9" s="1235" t="s">
        <v>22</v>
      </c>
      <c r="Q9" s="1235" t="s">
        <v>22</v>
      </c>
      <c r="R9" s="1235" t="s">
        <v>22</v>
      </c>
      <c r="S9" s="1235" t="s">
        <v>22</v>
      </c>
      <c r="T9" s="1238" t="s">
        <v>22</v>
      </c>
      <c r="U9" s="1237" t="s">
        <v>21</v>
      </c>
      <c r="V9" s="1235" t="s">
        <v>22</v>
      </c>
      <c r="W9" s="1235" t="s">
        <v>22</v>
      </c>
      <c r="X9" s="1235" t="s">
        <v>22</v>
      </c>
      <c r="Y9" s="1235" t="s">
        <v>22</v>
      </c>
      <c r="Z9" s="1235" t="s">
        <v>22</v>
      </c>
      <c r="AA9" s="1235" t="s">
        <v>22</v>
      </c>
      <c r="AB9" s="1235" t="s">
        <v>22</v>
      </c>
      <c r="AC9" s="1235" t="s">
        <v>22</v>
      </c>
      <c r="AD9" s="1238" t="s">
        <v>22</v>
      </c>
      <c r="AE9" s="2037"/>
      <c r="AF9" s="2037"/>
      <c r="AG9" s="2038"/>
    </row>
    <row r="10" spans="1:33" ht="15.95" customHeight="1" x14ac:dyDescent="0.15">
      <c r="A10" s="2040" t="s">
        <v>23</v>
      </c>
      <c r="B10" s="2041"/>
      <c r="C10" s="2042" t="s">
        <v>25</v>
      </c>
      <c r="D10" s="1928" t="s">
        <v>612</v>
      </c>
      <c r="E10" s="1243"/>
      <c r="F10" s="1244"/>
      <c r="G10" s="1244"/>
      <c r="H10" s="1244"/>
      <c r="I10" s="1244"/>
      <c r="J10" s="1244"/>
      <c r="K10" s="1244"/>
      <c r="L10" s="1244"/>
      <c r="M10" s="1244"/>
      <c r="N10" s="1244"/>
      <c r="O10" s="1244"/>
      <c r="P10" s="1244"/>
      <c r="Q10" s="821"/>
      <c r="R10" s="821"/>
      <c r="S10" s="821"/>
      <c r="T10" s="1247"/>
      <c r="U10" s="1246">
        <v>138080</v>
      </c>
      <c r="V10" s="1244">
        <v>587</v>
      </c>
      <c r="W10" s="1244">
        <v>372</v>
      </c>
      <c r="X10" s="1244">
        <v>296</v>
      </c>
      <c r="Y10" s="1244">
        <v>163</v>
      </c>
      <c r="Z10" s="1244">
        <v>244</v>
      </c>
      <c r="AA10" s="1244">
        <v>178</v>
      </c>
      <c r="AB10" s="1244">
        <v>161</v>
      </c>
      <c r="AC10" s="1244">
        <v>7</v>
      </c>
      <c r="AD10" s="1247">
        <v>2008</v>
      </c>
      <c r="AE10" s="2044"/>
      <c r="AF10" s="2042" t="s">
        <v>25</v>
      </c>
      <c r="AG10" s="1928" t="s">
        <v>657</v>
      </c>
    </row>
    <row r="11" spans="1:33" ht="15.95" customHeight="1" x14ac:dyDescent="0.15">
      <c r="A11" s="2045"/>
      <c r="B11" s="1929"/>
      <c r="C11" s="1930" t="s">
        <v>26</v>
      </c>
      <c r="D11" s="1931" t="s">
        <v>613</v>
      </c>
      <c r="E11" s="798"/>
      <c r="F11" s="561"/>
      <c r="G11" s="561"/>
      <c r="H11" s="561"/>
      <c r="I11" s="561"/>
      <c r="J11" s="561"/>
      <c r="K11" s="1244"/>
      <c r="L11" s="1244"/>
      <c r="M11" s="561"/>
      <c r="N11" s="561"/>
      <c r="O11" s="561"/>
      <c r="P11" s="561"/>
      <c r="Q11" s="1967"/>
      <c r="R11" s="1967"/>
      <c r="S11" s="1967"/>
      <c r="T11" s="1247"/>
      <c r="U11" s="1246">
        <v>102331</v>
      </c>
      <c r="V11" s="561">
        <v>377</v>
      </c>
      <c r="W11" s="561">
        <v>231</v>
      </c>
      <c r="X11" s="561">
        <v>142</v>
      </c>
      <c r="Y11" s="561">
        <v>129</v>
      </c>
      <c r="Z11" s="561">
        <v>108</v>
      </c>
      <c r="AA11" s="561">
        <v>79</v>
      </c>
      <c r="AB11" s="561">
        <v>33</v>
      </c>
      <c r="AC11" s="561">
        <v>9</v>
      </c>
      <c r="AD11" s="801">
        <v>1108</v>
      </c>
      <c r="AE11" s="2045"/>
      <c r="AF11" s="1930" t="s">
        <v>26</v>
      </c>
      <c r="AG11" s="1931" t="s">
        <v>658</v>
      </c>
    </row>
    <row r="12" spans="1:33" ht="15.95" customHeight="1" x14ac:dyDescent="0.15">
      <c r="A12" s="2045"/>
      <c r="B12" s="1929"/>
      <c r="C12" s="1930" t="s">
        <v>27</v>
      </c>
      <c r="D12" s="1931" t="s">
        <v>614</v>
      </c>
      <c r="E12" s="798">
        <v>60764</v>
      </c>
      <c r="F12" s="561">
        <v>6547</v>
      </c>
      <c r="G12" s="561"/>
      <c r="H12" s="561"/>
      <c r="I12" s="561"/>
      <c r="J12" s="561">
        <v>7678</v>
      </c>
      <c r="K12" s="1244"/>
      <c r="L12" s="1244">
        <v>46539</v>
      </c>
      <c r="M12" s="561"/>
      <c r="N12" s="561"/>
      <c r="O12" s="561"/>
      <c r="P12" s="561"/>
      <c r="Q12" s="561"/>
      <c r="R12" s="561"/>
      <c r="S12" s="704"/>
      <c r="T12" s="1247">
        <v>506</v>
      </c>
      <c r="U12" s="1246">
        <v>61761</v>
      </c>
      <c r="V12" s="1284">
        <v>268</v>
      </c>
      <c r="W12" s="1285"/>
      <c r="X12" s="1285"/>
      <c r="Y12" s="1286"/>
      <c r="Z12" s="561">
        <v>44</v>
      </c>
      <c r="AA12" s="561">
        <v>52</v>
      </c>
      <c r="AB12" s="561">
        <v>17</v>
      </c>
      <c r="AC12" s="561">
        <v>8</v>
      </c>
      <c r="AD12" s="801">
        <v>389</v>
      </c>
      <c r="AE12" s="2045"/>
      <c r="AF12" s="1930" t="s">
        <v>27</v>
      </c>
      <c r="AG12" s="1931" t="s">
        <v>659</v>
      </c>
    </row>
    <row r="13" spans="1:33" ht="15.95" customHeight="1" x14ac:dyDescent="0.15">
      <c r="A13" s="2045"/>
      <c r="B13" s="1929"/>
      <c r="C13" s="1930" t="s">
        <v>28</v>
      </c>
      <c r="D13" s="1931" t="s">
        <v>615</v>
      </c>
      <c r="E13" s="798">
        <v>84026</v>
      </c>
      <c r="F13" s="561">
        <v>9194</v>
      </c>
      <c r="G13" s="561"/>
      <c r="H13" s="561"/>
      <c r="I13" s="561"/>
      <c r="J13" s="561">
        <v>14697</v>
      </c>
      <c r="K13" s="1244"/>
      <c r="L13" s="1244">
        <v>60135</v>
      </c>
      <c r="M13" s="561"/>
      <c r="N13" s="561"/>
      <c r="O13" s="561"/>
      <c r="P13" s="561"/>
      <c r="Q13" s="561"/>
      <c r="R13" s="561"/>
      <c r="S13" s="704"/>
      <c r="T13" s="1247">
        <v>712</v>
      </c>
      <c r="U13" s="1246">
        <v>63660</v>
      </c>
      <c r="V13" s="1284">
        <v>267</v>
      </c>
      <c r="W13" s="1285"/>
      <c r="X13" s="1285"/>
      <c r="Y13" s="1286"/>
      <c r="Z13" s="561">
        <v>38</v>
      </c>
      <c r="AA13" s="561">
        <v>41</v>
      </c>
      <c r="AB13" s="561">
        <v>13</v>
      </c>
      <c r="AC13" s="561">
        <v>15</v>
      </c>
      <c r="AD13" s="801">
        <v>374</v>
      </c>
      <c r="AE13" s="2045"/>
      <c r="AF13" s="1930" t="s">
        <v>28</v>
      </c>
      <c r="AG13" s="1931" t="s">
        <v>660</v>
      </c>
    </row>
    <row r="14" spans="1:33" ht="15.95" customHeight="1" x14ac:dyDescent="0.15">
      <c r="A14" s="2045"/>
      <c r="B14" s="1929"/>
      <c r="C14" s="1930" t="s">
        <v>29</v>
      </c>
      <c r="D14" s="1931" t="s">
        <v>616</v>
      </c>
      <c r="E14" s="798">
        <v>112986</v>
      </c>
      <c r="F14" s="561">
        <v>12928</v>
      </c>
      <c r="G14" s="561"/>
      <c r="H14" s="561"/>
      <c r="I14" s="561"/>
      <c r="J14" s="561">
        <v>18052</v>
      </c>
      <c r="K14" s="1244"/>
      <c r="L14" s="1244">
        <v>82006</v>
      </c>
      <c r="M14" s="561"/>
      <c r="N14" s="561"/>
      <c r="O14" s="561"/>
      <c r="P14" s="561"/>
      <c r="Q14" s="561"/>
      <c r="R14" s="561"/>
      <c r="S14" s="704"/>
      <c r="T14" s="1247">
        <v>806</v>
      </c>
      <c r="U14" s="1246">
        <v>56280</v>
      </c>
      <c r="V14" s="1284">
        <v>266</v>
      </c>
      <c r="W14" s="1285"/>
      <c r="X14" s="1285"/>
      <c r="Y14" s="1286"/>
      <c r="Z14" s="561">
        <v>45</v>
      </c>
      <c r="AA14" s="561">
        <v>40</v>
      </c>
      <c r="AB14" s="561">
        <v>9</v>
      </c>
      <c r="AC14" s="561">
        <v>14</v>
      </c>
      <c r="AD14" s="801">
        <v>374</v>
      </c>
      <c r="AE14" s="2045"/>
      <c r="AF14" s="1930" t="s">
        <v>29</v>
      </c>
      <c r="AG14" s="1931" t="s">
        <v>661</v>
      </c>
    </row>
    <row r="15" spans="1:33" ht="15.95" customHeight="1" x14ac:dyDescent="0.15">
      <c r="A15" s="2045"/>
      <c r="B15" s="1929"/>
      <c r="C15" s="1930" t="s">
        <v>30</v>
      </c>
      <c r="D15" s="1931" t="s">
        <v>617</v>
      </c>
      <c r="E15" s="798">
        <v>131594</v>
      </c>
      <c r="F15" s="561">
        <v>14900</v>
      </c>
      <c r="G15" s="561"/>
      <c r="H15" s="561">
        <v>1053</v>
      </c>
      <c r="I15" s="561"/>
      <c r="J15" s="561">
        <v>17235</v>
      </c>
      <c r="K15" s="1244"/>
      <c r="L15" s="1244">
        <v>98406</v>
      </c>
      <c r="M15" s="561"/>
      <c r="N15" s="561"/>
      <c r="O15" s="561"/>
      <c r="P15" s="561"/>
      <c r="Q15" s="561"/>
      <c r="R15" s="561"/>
      <c r="S15" s="704"/>
      <c r="T15" s="1247">
        <v>938</v>
      </c>
      <c r="U15" s="1246">
        <v>48481</v>
      </c>
      <c r="V15" s="1284">
        <v>166</v>
      </c>
      <c r="W15" s="1285"/>
      <c r="X15" s="1285"/>
      <c r="Y15" s="1286"/>
      <c r="Z15" s="561">
        <v>36</v>
      </c>
      <c r="AA15" s="561">
        <v>32</v>
      </c>
      <c r="AB15" s="561">
        <v>15</v>
      </c>
      <c r="AC15" s="561">
        <v>10</v>
      </c>
      <c r="AD15" s="801">
        <v>259</v>
      </c>
      <c r="AE15" s="2045"/>
      <c r="AF15" s="1930" t="s">
        <v>30</v>
      </c>
      <c r="AG15" s="1931" t="s">
        <v>662</v>
      </c>
    </row>
    <row r="16" spans="1:33" ht="15.95" customHeight="1" x14ac:dyDescent="0.15">
      <c r="A16" s="2045"/>
      <c r="B16" s="1929"/>
      <c r="C16" s="1930" t="s">
        <v>31</v>
      </c>
      <c r="D16" s="1931" t="s">
        <v>618</v>
      </c>
      <c r="E16" s="798">
        <v>129352</v>
      </c>
      <c r="F16" s="561">
        <v>15589</v>
      </c>
      <c r="G16" s="561"/>
      <c r="H16" s="561">
        <v>1120</v>
      </c>
      <c r="I16" s="561"/>
      <c r="J16" s="561">
        <v>4259</v>
      </c>
      <c r="K16" s="1244"/>
      <c r="L16" s="1244">
        <v>108384</v>
      </c>
      <c r="M16" s="561"/>
      <c r="N16" s="561"/>
      <c r="O16" s="561"/>
      <c r="P16" s="561"/>
      <c r="Q16" s="561"/>
      <c r="R16" s="561"/>
      <c r="S16" s="704"/>
      <c r="T16" s="1247">
        <v>955</v>
      </c>
      <c r="U16" s="1246">
        <v>45235</v>
      </c>
      <c r="V16" s="1284">
        <v>138</v>
      </c>
      <c r="W16" s="1285"/>
      <c r="X16" s="1285"/>
      <c r="Y16" s="1286"/>
      <c r="Z16" s="561">
        <v>32</v>
      </c>
      <c r="AA16" s="561">
        <v>26</v>
      </c>
      <c r="AB16" s="561">
        <v>10</v>
      </c>
      <c r="AC16" s="561">
        <v>10</v>
      </c>
      <c r="AD16" s="801">
        <v>216</v>
      </c>
      <c r="AE16" s="2045"/>
      <c r="AF16" s="1930" t="s">
        <v>31</v>
      </c>
      <c r="AG16" s="1931" t="s">
        <v>663</v>
      </c>
    </row>
    <row r="17" spans="1:33" ht="15.95" customHeight="1" x14ac:dyDescent="0.15">
      <c r="A17" s="2045"/>
      <c r="B17" s="1929"/>
      <c r="C17" s="1930" t="s">
        <v>32</v>
      </c>
      <c r="D17" s="1931" t="s">
        <v>619</v>
      </c>
      <c r="E17" s="798">
        <v>137017</v>
      </c>
      <c r="F17" s="561">
        <v>16701</v>
      </c>
      <c r="G17" s="561"/>
      <c r="H17" s="561">
        <v>1258</v>
      </c>
      <c r="I17" s="561"/>
      <c r="J17" s="561">
        <v>4938</v>
      </c>
      <c r="K17" s="1244"/>
      <c r="L17" s="1244">
        <v>114120</v>
      </c>
      <c r="M17" s="561"/>
      <c r="N17" s="561"/>
      <c r="O17" s="561"/>
      <c r="P17" s="561"/>
      <c r="Q17" s="561"/>
      <c r="R17" s="561"/>
      <c r="S17" s="704"/>
      <c r="T17" s="1247">
        <v>970</v>
      </c>
      <c r="U17" s="1246">
        <v>32686</v>
      </c>
      <c r="V17" s="1284">
        <v>121</v>
      </c>
      <c r="W17" s="1285"/>
      <c r="X17" s="1285"/>
      <c r="Y17" s="1286"/>
      <c r="Z17" s="561">
        <v>12</v>
      </c>
      <c r="AA17" s="561">
        <v>25</v>
      </c>
      <c r="AB17" s="561">
        <v>12</v>
      </c>
      <c r="AC17" s="561">
        <v>5</v>
      </c>
      <c r="AD17" s="801">
        <v>175</v>
      </c>
      <c r="AE17" s="2045"/>
      <c r="AF17" s="1930" t="s">
        <v>32</v>
      </c>
      <c r="AG17" s="1931" t="s">
        <v>664</v>
      </c>
    </row>
    <row r="18" spans="1:33" ht="15.95" customHeight="1" x14ac:dyDescent="0.15">
      <c r="A18" s="2045"/>
      <c r="B18" s="1929"/>
      <c r="C18" s="1930" t="s">
        <v>33</v>
      </c>
      <c r="D18" s="1931" t="s">
        <v>620</v>
      </c>
      <c r="E18" s="798">
        <v>146275</v>
      </c>
      <c r="F18" s="561">
        <v>17215</v>
      </c>
      <c r="G18" s="561"/>
      <c r="H18" s="561">
        <v>1301</v>
      </c>
      <c r="I18" s="561"/>
      <c r="J18" s="561">
        <v>5620</v>
      </c>
      <c r="K18" s="1244"/>
      <c r="L18" s="1244">
        <v>122139</v>
      </c>
      <c r="M18" s="561">
        <v>143</v>
      </c>
      <c r="N18" s="561">
        <v>163</v>
      </c>
      <c r="O18" s="561">
        <v>218</v>
      </c>
      <c r="P18" s="561">
        <v>246</v>
      </c>
      <c r="Q18" s="1284">
        <v>80</v>
      </c>
      <c r="R18" s="1285"/>
      <c r="S18" s="1286"/>
      <c r="T18" s="1247">
        <v>850</v>
      </c>
      <c r="U18" s="1246">
        <v>25799</v>
      </c>
      <c r="V18" s="1284">
        <v>100</v>
      </c>
      <c r="W18" s="1285"/>
      <c r="X18" s="1285"/>
      <c r="Y18" s="1286"/>
      <c r="Z18" s="561">
        <v>14</v>
      </c>
      <c r="AA18" s="561">
        <v>23</v>
      </c>
      <c r="AB18" s="561">
        <v>5</v>
      </c>
      <c r="AC18" s="561">
        <v>3</v>
      </c>
      <c r="AD18" s="801">
        <v>145</v>
      </c>
      <c r="AE18" s="2045"/>
      <c r="AF18" s="1930" t="s">
        <v>33</v>
      </c>
      <c r="AG18" s="1931" t="s">
        <v>665</v>
      </c>
    </row>
    <row r="19" spans="1:33" ht="15.95" customHeight="1" x14ac:dyDescent="0.15">
      <c r="A19" s="2045"/>
      <c r="B19" s="1929"/>
      <c r="C19" s="1930" t="s">
        <v>34</v>
      </c>
      <c r="D19" s="1931" t="s">
        <v>621</v>
      </c>
      <c r="E19" s="798">
        <v>161343</v>
      </c>
      <c r="F19" s="561">
        <v>18092</v>
      </c>
      <c r="G19" s="561"/>
      <c r="H19" s="561">
        <v>1450</v>
      </c>
      <c r="I19" s="561"/>
      <c r="J19" s="561">
        <v>9066</v>
      </c>
      <c r="K19" s="1244"/>
      <c r="L19" s="1244">
        <v>132735</v>
      </c>
      <c r="M19" s="561">
        <v>158</v>
      </c>
      <c r="N19" s="561">
        <v>168</v>
      </c>
      <c r="O19" s="561">
        <v>225</v>
      </c>
      <c r="P19" s="561">
        <v>237</v>
      </c>
      <c r="Q19" s="1284">
        <v>80</v>
      </c>
      <c r="R19" s="1285"/>
      <c r="S19" s="1286"/>
      <c r="T19" s="1247">
        <v>868</v>
      </c>
      <c r="U19" s="1246">
        <v>27421</v>
      </c>
      <c r="V19" s="1284">
        <v>111</v>
      </c>
      <c r="W19" s="1285"/>
      <c r="X19" s="1285"/>
      <c r="Y19" s="1286"/>
      <c r="Z19" s="561">
        <v>15</v>
      </c>
      <c r="AA19" s="561">
        <v>22</v>
      </c>
      <c r="AB19" s="561">
        <v>6</v>
      </c>
      <c r="AC19" s="561">
        <v>3</v>
      </c>
      <c r="AD19" s="801">
        <v>157</v>
      </c>
      <c r="AE19" s="2045"/>
      <c r="AF19" s="1930" t="s">
        <v>34</v>
      </c>
      <c r="AG19" s="1931" t="s">
        <v>666</v>
      </c>
    </row>
    <row r="20" spans="1:33" ht="15.95" customHeight="1" x14ac:dyDescent="0.15">
      <c r="A20" s="2045"/>
      <c r="B20" s="1929"/>
      <c r="C20" s="1930" t="s">
        <v>35</v>
      </c>
      <c r="D20" s="1931" t="s">
        <v>622</v>
      </c>
      <c r="E20" s="798">
        <v>171948</v>
      </c>
      <c r="F20" s="561">
        <v>19932</v>
      </c>
      <c r="G20" s="561"/>
      <c r="H20" s="561">
        <v>1549</v>
      </c>
      <c r="I20" s="561"/>
      <c r="J20" s="561">
        <v>3810</v>
      </c>
      <c r="K20" s="1244"/>
      <c r="L20" s="1244">
        <v>146657</v>
      </c>
      <c r="M20" s="561">
        <v>168</v>
      </c>
      <c r="N20" s="561">
        <v>186</v>
      </c>
      <c r="O20" s="561">
        <v>216</v>
      </c>
      <c r="P20" s="561">
        <v>240</v>
      </c>
      <c r="Q20" s="1284">
        <v>93</v>
      </c>
      <c r="R20" s="1285"/>
      <c r="S20" s="1286"/>
      <c r="T20" s="1247">
        <v>903</v>
      </c>
      <c r="U20" s="1246">
        <v>22408</v>
      </c>
      <c r="V20" s="1284">
        <v>101</v>
      </c>
      <c r="W20" s="1285"/>
      <c r="X20" s="1285"/>
      <c r="Y20" s="1286"/>
      <c r="Z20" s="561">
        <v>14</v>
      </c>
      <c r="AA20" s="561">
        <v>17</v>
      </c>
      <c r="AB20" s="561">
        <v>4</v>
      </c>
      <c r="AC20" s="561">
        <v>4</v>
      </c>
      <c r="AD20" s="801">
        <v>140</v>
      </c>
      <c r="AE20" s="2045"/>
      <c r="AF20" s="1930" t="s">
        <v>35</v>
      </c>
      <c r="AG20" s="1931" t="s">
        <v>667</v>
      </c>
    </row>
    <row r="21" spans="1:33" ht="15.95" customHeight="1" x14ac:dyDescent="0.15">
      <c r="A21" s="2045"/>
      <c r="B21" s="1929"/>
      <c r="C21" s="1930" t="s">
        <v>36</v>
      </c>
      <c r="D21" s="1931" t="s">
        <v>623</v>
      </c>
      <c r="E21" s="798">
        <v>204552</v>
      </c>
      <c r="F21" s="561">
        <v>20556</v>
      </c>
      <c r="G21" s="561"/>
      <c r="H21" s="561">
        <v>1718</v>
      </c>
      <c r="I21" s="561"/>
      <c r="J21" s="561">
        <v>3298</v>
      </c>
      <c r="K21" s="1244"/>
      <c r="L21" s="1244">
        <v>178980</v>
      </c>
      <c r="M21" s="561">
        <v>166</v>
      </c>
      <c r="N21" s="561">
        <v>175</v>
      </c>
      <c r="O21" s="561">
        <v>182</v>
      </c>
      <c r="P21" s="561">
        <v>237</v>
      </c>
      <c r="Q21" s="1284">
        <v>107</v>
      </c>
      <c r="R21" s="1285"/>
      <c r="S21" s="1286"/>
      <c r="T21" s="1247">
        <v>867</v>
      </c>
      <c r="U21" s="1246">
        <v>22713</v>
      </c>
      <c r="V21" s="1284">
        <v>65</v>
      </c>
      <c r="W21" s="1285"/>
      <c r="X21" s="1285"/>
      <c r="Y21" s="1286"/>
      <c r="Z21" s="561">
        <v>12</v>
      </c>
      <c r="AA21" s="561">
        <v>16</v>
      </c>
      <c r="AB21" s="561">
        <v>5</v>
      </c>
      <c r="AC21" s="561">
        <v>5</v>
      </c>
      <c r="AD21" s="801">
        <v>103</v>
      </c>
      <c r="AE21" s="2045"/>
      <c r="AF21" s="1930" t="s">
        <v>36</v>
      </c>
      <c r="AG21" s="1931" t="s">
        <v>668</v>
      </c>
    </row>
    <row r="22" spans="1:33" ht="15.95" customHeight="1" x14ac:dyDescent="0.15">
      <c r="A22" s="2045"/>
      <c r="B22" s="1929"/>
      <c r="C22" s="1930" t="s">
        <v>37</v>
      </c>
      <c r="D22" s="1931" t="s">
        <v>624</v>
      </c>
      <c r="E22" s="798">
        <v>213806</v>
      </c>
      <c r="F22" s="561">
        <v>21467</v>
      </c>
      <c r="G22" s="561"/>
      <c r="H22" s="561">
        <v>1761</v>
      </c>
      <c r="I22" s="561"/>
      <c r="J22" s="561">
        <v>4085</v>
      </c>
      <c r="K22" s="1244"/>
      <c r="L22" s="1244">
        <v>186493</v>
      </c>
      <c r="M22" s="561">
        <v>147</v>
      </c>
      <c r="N22" s="561">
        <v>154</v>
      </c>
      <c r="O22" s="561">
        <v>158</v>
      </c>
      <c r="P22" s="561">
        <v>214</v>
      </c>
      <c r="Q22" s="561">
        <v>89</v>
      </c>
      <c r="R22" s="1284">
        <v>30</v>
      </c>
      <c r="S22" s="1286"/>
      <c r="T22" s="1247">
        <v>792</v>
      </c>
      <c r="U22" s="1246">
        <v>23223</v>
      </c>
      <c r="V22" s="1284">
        <v>55</v>
      </c>
      <c r="W22" s="1285"/>
      <c r="X22" s="1285"/>
      <c r="Y22" s="1286"/>
      <c r="Z22" s="561">
        <v>9</v>
      </c>
      <c r="AA22" s="561">
        <v>13</v>
      </c>
      <c r="AB22" s="561">
        <v>2</v>
      </c>
      <c r="AC22" s="561">
        <v>4</v>
      </c>
      <c r="AD22" s="801">
        <v>83</v>
      </c>
      <c r="AE22" s="2045"/>
      <c r="AF22" s="1930" t="s">
        <v>37</v>
      </c>
      <c r="AG22" s="1931" t="s">
        <v>669</v>
      </c>
    </row>
    <row r="23" spans="1:33" ht="15.95" customHeight="1" x14ac:dyDescent="0.15">
      <c r="A23" s="2045"/>
      <c r="B23" s="1929"/>
      <c r="C23" s="1930" t="s">
        <v>38</v>
      </c>
      <c r="D23" s="1931" t="s">
        <v>625</v>
      </c>
      <c r="E23" s="798">
        <v>226192</v>
      </c>
      <c r="F23" s="561">
        <v>21613</v>
      </c>
      <c r="G23" s="561"/>
      <c r="H23" s="561">
        <v>1802</v>
      </c>
      <c r="I23" s="561"/>
      <c r="J23" s="561">
        <v>4388</v>
      </c>
      <c r="K23" s="1244"/>
      <c r="L23" s="1244">
        <v>198389</v>
      </c>
      <c r="M23" s="561">
        <v>115</v>
      </c>
      <c r="N23" s="561">
        <v>119</v>
      </c>
      <c r="O23" s="561">
        <v>142</v>
      </c>
      <c r="P23" s="561">
        <v>188</v>
      </c>
      <c r="Q23" s="561">
        <v>91</v>
      </c>
      <c r="R23" s="1284">
        <v>38</v>
      </c>
      <c r="S23" s="1286"/>
      <c r="T23" s="1247">
        <v>693</v>
      </c>
      <c r="U23" s="1246">
        <v>20436</v>
      </c>
      <c r="V23" s="1284">
        <v>55</v>
      </c>
      <c r="W23" s="1285"/>
      <c r="X23" s="1285"/>
      <c r="Y23" s="1286"/>
      <c r="Z23" s="561">
        <v>9</v>
      </c>
      <c r="AA23" s="561">
        <v>13</v>
      </c>
      <c r="AB23" s="561">
        <v>1</v>
      </c>
      <c r="AC23" s="561">
        <v>3</v>
      </c>
      <c r="AD23" s="801">
        <v>81</v>
      </c>
      <c r="AE23" s="2045"/>
      <c r="AF23" s="1930" t="s">
        <v>38</v>
      </c>
      <c r="AG23" s="1931" t="s">
        <v>670</v>
      </c>
    </row>
    <row r="24" spans="1:33" ht="15.95" customHeight="1" x14ac:dyDescent="0.15">
      <c r="A24" s="2045"/>
      <c r="B24" s="1929"/>
      <c r="C24" s="1930" t="s">
        <v>39</v>
      </c>
      <c r="D24" s="1931" t="s">
        <v>626</v>
      </c>
      <c r="E24" s="798">
        <v>242669</v>
      </c>
      <c r="F24" s="561">
        <v>23424</v>
      </c>
      <c r="G24" s="561"/>
      <c r="H24" s="561">
        <v>2019</v>
      </c>
      <c r="I24" s="561"/>
      <c r="J24" s="561">
        <v>4084</v>
      </c>
      <c r="K24" s="1244"/>
      <c r="L24" s="1244">
        <v>214142</v>
      </c>
      <c r="M24" s="561">
        <v>137</v>
      </c>
      <c r="N24" s="561">
        <v>98</v>
      </c>
      <c r="O24" s="561">
        <v>129</v>
      </c>
      <c r="P24" s="561">
        <v>197</v>
      </c>
      <c r="Q24" s="561">
        <v>105</v>
      </c>
      <c r="R24" s="1284">
        <v>51</v>
      </c>
      <c r="S24" s="1286"/>
      <c r="T24" s="1247">
        <v>717</v>
      </c>
      <c r="U24" s="1246">
        <v>15186</v>
      </c>
      <c r="V24" s="1284">
        <v>52</v>
      </c>
      <c r="W24" s="1285"/>
      <c r="X24" s="1285"/>
      <c r="Y24" s="1286"/>
      <c r="Z24" s="561">
        <v>9</v>
      </c>
      <c r="AA24" s="561">
        <v>12</v>
      </c>
      <c r="AB24" s="561">
        <v>2</v>
      </c>
      <c r="AC24" s="561">
        <v>2</v>
      </c>
      <c r="AD24" s="801">
        <v>77</v>
      </c>
      <c r="AE24" s="2045"/>
      <c r="AF24" s="1930" t="s">
        <v>39</v>
      </c>
      <c r="AG24" s="1931" t="s">
        <v>671</v>
      </c>
    </row>
    <row r="25" spans="1:33" ht="15.95" customHeight="1" x14ac:dyDescent="0.15">
      <c r="A25" s="2048" t="s">
        <v>40</v>
      </c>
      <c r="B25" s="1942"/>
      <c r="C25" s="1930" t="s">
        <v>41</v>
      </c>
      <c r="D25" s="1931" t="s">
        <v>627</v>
      </c>
      <c r="E25" s="798">
        <v>265080</v>
      </c>
      <c r="F25" s="561">
        <v>24191</v>
      </c>
      <c r="G25" s="561"/>
      <c r="H25" s="561">
        <v>2009</v>
      </c>
      <c r="I25" s="561"/>
      <c r="J25" s="561">
        <v>4156</v>
      </c>
      <c r="K25" s="1244"/>
      <c r="L25" s="1244">
        <v>234724</v>
      </c>
      <c r="M25" s="561">
        <v>125</v>
      </c>
      <c r="N25" s="561">
        <v>102</v>
      </c>
      <c r="O25" s="561">
        <v>112</v>
      </c>
      <c r="P25" s="561">
        <v>170</v>
      </c>
      <c r="Q25" s="561">
        <v>119</v>
      </c>
      <c r="R25" s="1284">
        <v>52</v>
      </c>
      <c r="S25" s="1286"/>
      <c r="T25" s="1247">
        <v>680</v>
      </c>
      <c r="U25" s="1246">
        <v>17532</v>
      </c>
      <c r="V25" s="1284">
        <v>49</v>
      </c>
      <c r="W25" s="1285"/>
      <c r="X25" s="1285"/>
      <c r="Y25" s="1286"/>
      <c r="Z25" s="561">
        <v>11</v>
      </c>
      <c r="AA25" s="561">
        <v>10</v>
      </c>
      <c r="AB25" s="561">
        <v>0</v>
      </c>
      <c r="AC25" s="561">
        <v>4</v>
      </c>
      <c r="AD25" s="801">
        <v>74</v>
      </c>
      <c r="AE25" s="2049"/>
      <c r="AF25" s="1930" t="s">
        <v>41</v>
      </c>
      <c r="AG25" s="1931" t="s">
        <v>672</v>
      </c>
    </row>
    <row r="26" spans="1:33" ht="15.95" customHeight="1" x14ac:dyDescent="0.15">
      <c r="A26" s="2045"/>
      <c r="B26" s="1929"/>
      <c r="C26" s="1930" t="s">
        <v>42</v>
      </c>
      <c r="D26" s="1931" t="s">
        <v>628</v>
      </c>
      <c r="E26" s="798">
        <v>253162</v>
      </c>
      <c r="F26" s="561">
        <v>24601</v>
      </c>
      <c r="G26" s="561"/>
      <c r="H26" s="561">
        <v>2187</v>
      </c>
      <c r="I26" s="561"/>
      <c r="J26" s="561">
        <v>3361</v>
      </c>
      <c r="K26" s="1244"/>
      <c r="L26" s="1244">
        <v>223013</v>
      </c>
      <c r="M26" s="561">
        <v>84</v>
      </c>
      <c r="N26" s="561">
        <v>70</v>
      </c>
      <c r="O26" s="561">
        <v>102</v>
      </c>
      <c r="P26" s="561">
        <v>161</v>
      </c>
      <c r="Q26" s="561">
        <v>113</v>
      </c>
      <c r="R26" s="1284">
        <v>55</v>
      </c>
      <c r="S26" s="1286"/>
      <c r="T26" s="1247">
        <v>585</v>
      </c>
      <c r="U26" s="1246">
        <v>17728</v>
      </c>
      <c r="V26" s="1284">
        <v>57</v>
      </c>
      <c r="W26" s="1285"/>
      <c r="X26" s="1285"/>
      <c r="Y26" s="1286"/>
      <c r="Z26" s="561">
        <v>8</v>
      </c>
      <c r="AA26" s="561">
        <v>11</v>
      </c>
      <c r="AB26" s="561">
        <v>1</v>
      </c>
      <c r="AC26" s="561">
        <v>4</v>
      </c>
      <c r="AD26" s="801">
        <v>81</v>
      </c>
      <c r="AE26" s="2045"/>
      <c r="AF26" s="1930" t="s">
        <v>42</v>
      </c>
      <c r="AG26" s="1931" t="s">
        <v>673</v>
      </c>
    </row>
    <row r="27" spans="1:33" ht="15.95" customHeight="1" x14ac:dyDescent="0.15">
      <c r="A27" s="2045"/>
      <c r="B27" s="1929"/>
      <c r="C27" s="1930" t="s">
        <v>43</v>
      </c>
      <c r="D27" s="1931" t="s">
        <v>629</v>
      </c>
      <c r="E27" s="798">
        <v>233011</v>
      </c>
      <c r="F27" s="561">
        <v>23411</v>
      </c>
      <c r="G27" s="561"/>
      <c r="H27" s="561">
        <v>2013</v>
      </c>
      <c r="I27" s="561"/>
      <c r="J27" s="561">
        <v>3038</v>
      </c>
      <c r="K27" s="1244"/>
      <c r="L27" s="1244">
        <v>204459</v>
      </c>
      <c r="M27" s="561">
        <v>61</v>
      </c>
      <c r="N27" s="561">
        <v>49</v>
      </c>
      <c r="O27" s="561">
        <v>64</v>
      </c>
      <c r="P27" s="561">
        <v>163</v>
      </c>
      <c r="Q27" s="561">
        <v>103</v>
      </c>
      <c r="R27" s="1284">
        <v>51</v>
      </c>
      <c r="S27" s="1286"/>
      <c r="T27" s="1247">
        <v>491</v>
      </c>
      <c r="U27" s="1246">
        <v>15287</v>
      </c>
      <c r="V27" s="1284">
        <v>46</v>
      </c>
      <c r="W27" s="1285"/>
      <c r="X27" s="1285"/>
      <c r="Y27" s="1286"/>
      <c r="Z27" s="561">
        <v>7</v>
      </c>
      <c r="AA27" s="561">
        <v>6</v>
      </c>
      <c r="AB27" s="561">
        <v>3</v>
      </c>
      <c r="AC27" s="561">
        <v>3</v>
      </c>
      <c r="AD27" s="801">
        <v>65</v>
      </c>
      <c r="AE27" s="2045"/>
      <c r="AF27" s="1930" t="s">
        <v>43</v>
      </c>
      <c r="AG27" s="1931" t="s">
        <v>674</v>
      </c>
    </row>
    <row r="28" spans="1:33" ht="15.95" customHeight="1" x14ac:dyDescent="0.15">
      <c r="A28" s="2045"/>
      <c r="B28" s="1929"/>
      <c r="C28" s="1930" t="s">
        <v>44</v>
      </c>
      <c r="D28" s="1931" t="s">
        <v>630</v>
      </c>
      <c r="E28" s="798">
        <v>257750</v>
      </c>
      <c r="F28" s="561">
        <v>24191</v>
      </c>
      <c r="G28" s="561"/>
      <c r="H28" s="561">
        <v>2178</v>
      </c>
      <c r="I28" s="561"/>
      <c r="J28" s="561">
        <v>3839</v>
      </c>
      <c r="K28" s="1244"/>
      <c r="L28" s="1244">
        <v>227442</v>
      </c>
      <c r="M28" s="561">
        <v>49</v>
      </c>
      <c r="N28" s="561">
        <v>49</v>
      </c>
      <c r="O28" s="561">
        <v>60</v>
      </c>
      <c r="P28" s="561">
        <v>153</v>
      </c>
      <c r="Q28" s="561">
        <v>117</v>
      </c>
      <c r="R28" s="1284">
        <v>55</v>
      </c>
      <c r="S28" s="1286"/>
      <c r="T28" s="1247">
        <v>483</v>
      </c>
      <c r="U28" s="1246">
        <v>6768</v>
      </c>
      <c r="V28" s="2047">
        <v>39</v>
      </c>
      <c r="W28" s="2047"/>
      <c r="X28" s="2047"/>
      <c r="Y28" s="2047"/>
      <c r="Z28" s="561">
        <v>6</v>
      </c>
      <c r="AA28" s="561">
        <v>9</v>
      </c>
      <c r="AB28" s="561">
        <v>0</v>
      </c>
      <c r="AC28" s="561">
        <v>1</v>
      </c>
      <c r="AD28" s="801">
        <v>55</v>
      </c>
      <c r="AE28" s="2045"/>
      <c r="AF28" s="1930" t="s">
        <v>44</v>
      </c>
      <c r="AG28" s="1931" t="s">
        <v>675</v>
      </c>
    </row>
    <row r="29" spans="1:33" ht="15.95" customHeight="1" x14ac:dyDescent="0.15">
      <c r="A29" s="2045"/>
      <c r="B29" s="1929"/>
      <c r="C29" s="1930" t="s">
        <v>45</v>
      </c>
      <c r="D29" s="1931" t="s">
        <v>631</v>
      </c>
      <c r="E29" s="798">
        <v>252856</v>
      </c>
      <c r="F29" s="561">
        <v>23617</v>
      </c>
      <c r="G29" s="561"/>
      <c r="H29" s="561">
        <v>2354</v>
      </c>
      <c r="I29" s="561"/>
      <c r="J29" s="561">
        <v>2611</v>
      </c>
      <c r="K29" s="1244"/>
      <c r="L29" s="1244">
        <v>224274</v>
      </c>
      <c r="M29" s="561">
        <v>33</v>
      </c>
      <c r="N29" s="561">
        <v>43</v>
      </c>
      <c r="O29" s="561">
        <v>53</v>
      </c>
      <c r="P29" s="561">
        <v>154</v>
      </c>
      <c r="Q29" s="561">
        <v>96</v>
      </c>
      <c r="R29" s="1284">
        <v>59</v>
      </c>
      <c r="S29" s="1286"/>
      <c r="T29" s="1247">
        <v>438</v>
      </c>
      <c r="U29" s="1246">
        <v>9394</v>
      </c>
      <c r="V29" s="2047">
        <v>31</v>
      </c>
      <c r="W29" s="2047"/>
      <c r="X29" s="2047"/>
      <c r="Y29" s="2047"/>
      <c r="Z29" s="561">
        <v>7</v>
      </c>
      <c r="AA29" s="561">
        <v>9</v>
      </c>
      <c r="AB29" s="561">
        <v>3</v>
      </c>
      <c r="AC29" s="561">
        <v>1</v>
      </c>
      <c r="AD29" s="801">
        <v>51</v>
      </c>
      <c r="AE29" s="2045"/>
      <c r="AF29" s="1930" t="s">
        <v>45</v>
      </c>
      <c r="AG29" s="1931" t="s">
        <v>676</v>
      </c>
    </row>
    <row r="30" spans="1:33" ht="15.95" customHeight="1" x14ac:dyDescent="0.15">
      <c r="A30" s="2045"/>
      <c r="B30" s="1929"/>
      <c r="C30" s="1930" t="s">
        <v>46</v>
      </c>
      <c r="D30" s="1931" t="s">
        <v>632</v>
      </c>
      <c r="E30" s="798">
        <v>263366</v>
      </c>
      <c r="F30" s="561">
        <v>24075</v>
      </c>
      <c r="G30" s="561"/>
      <c r="H30" s="561">
        <v>2187</v>
      </c>
      <c r="I30" s="561"/>
      <c r="J30" s="561">
        <v>4650</v>
      </c>
      <c r="K30" s="1244"/>
      <c r="L30" s="1244">
        <v>232454</v>
      </c>
      <c r="M30" s="561">
        <v>26</v>
      </c>
      <c r="N30" s="561">
        <v>26</v>
      </c>
      <c r="O30" s="561">
        <v>45</v>
      </c>
      <c r="P30" s="561">
        <v>130</v>
      </c>
      <c r="Q30" s="561">
        <v>97</v>
      </c>
      <c r="R30" s="1284">
        <v>71</v>
      </c>
      <c r="S30" s="1286"/>
      <c r="T30" s="1247">
        <v>395</v>
      </c>
      <c r="U30" s="1246">
        <v>12211</v>
      </c>
      <c r="V30" s="2047">
        <v>25</v>
      </c>
      <c r="W30" s="2047"/>
      <c r="X30" s="2047"/>
      <c r="Y30" s="2047"/>
      <c r="Z30" s="561">
        <v>6</v>
      </c>
      <c r="AA30" s="561">
        <v>8</v>
      </c>
      <c r="AB30" s="561">
        <v>2</v>
      </c>
      <c r="AC30" s="561">
        <v>2</v>
      </c>
      <c r="AD30" s="801">
        <v>43</v>
      </c>
      <c r="AE30" s="2045"/>
      <c r="AF30" s="1930" t="s">
        <v>46</v>
      </c>
      <c r="AG30" s="1931" t="s">
        <v>677</v>
      </c>
    </row>
    <row r="31" spans="1:33" ht="15.95" customHeight="1" x14ac:dyDescent="0.15">
      <c r="A31" s="2045"/>
      <c r="B31" s="1929"/>
      <c r="C31" s="1930" t="s">
        <v>47</v>
      </c>
      <c r="D31" s="1931" t="s">
        <v>633</v>
      </c>
      <c r="E31" s="798">
        <v>257157</v>
      </c>
      <c r="F31" s="561">
        <v>26275</v>
      </c>
      <c r="G31" s="561"/>
      <c r="H31" s="561">
        <v>2041</v>
      </c>
      <c r="I31" s="561"/>
      <c r="J31" s="561">
        <v>5523</v>
      </c>
      <c r="K31" s="1244"/>
      <c r="L31" s="1244">
        <v>223318</v>
      </c>
      <c r="M31" s="1284">
        <v>39</v>
      </c>
      <c r="N31" s="1286"/>
      <c r="O31" s="561">
        <v>44</v>
      </c>
      <c r="P31" s="561">
        <v>87</v>
      </c>
      <c r="Q31" s="561">
        <v>104</v>
      </c>
      <c r="R31" s="561">
        <v>59</v>
      </c>
      <c r="S31" s="1967">
        <v>23</v>
      </c>
      <c r="T31" s="1247">
        <v>356</v>
      </c>
      <c r="U31" s="1246">
        <v>11979</v>
      </c>
      <c r="V31" s="2047">
        <v>20</v>
      </c>
      <c r="W31" s="2047"/>
      <c r="X31" s="2047"/>
      <c r="Y31" s="2047"/>
      <c r="Z31" s="561">
        <v>5</v>
      </c>
      <c r="AA31" s="561">
        <v>8</v>
      </c>
      <c r="AB31" s="561">
        <v>3</v>
      </c>
      <c r="AC31" s="561">
        <v>2</v>
      </c>
      <c r="AD31" s="801">
        <v>38</v>
      </c>
      <c r="AE31" s="2045"/>
      <c r="AF31" s="1930" t="s">
        <v>47</v>
      </c>
      <c r="AG31" s="1931" t="s">
        <v>678</v>
      </c>
    </row>
    <row r="32" spans="1:33" ht="15.95" customHeight="1" x14ac:dyDescent="0.15">
      <c r="A32" s="2045"/>
      <c r="B32" s="1929"/>
      <c r="C32" s="1930" t="s">
        <v>48</v>
      </c>
      <c r="D32" s="1931" t="s">
        <v>634</v>
      </c>
      <c r="E32" s="798">
        <v>254442</v>
      </c>
      <c r="F32" s="561">
        <v>24929</v>
      </c>
      <c r="G32" s="561"/>
      <c r="H32" s="561">
        <v>2013</v>
      </c>
      <c r="I32" s="561"/>
      <c r="J32" s="561">
        <v>4154</v>
      </c>
      <c r="K32" s="1244"/>
      <c r="L32" s="1244">
        <v>223646</v>
      </c>
      <c r="M32" s="2047">
        <v>36</v>
      </c>
      <c r="N32" s="2047"/>
      <c r="O32" s="561">
        <v>34</v>
      </c>
      <c r="P32" s="561">
        <v>94</v>
      </c>
      <c r="Q32" s="561">
        <v>103</v>
      </c>
      <c r="R32" s="561">
        <v>52</v>
      </c>
      <c r="S32" s="1967">
        <v>20</v>
      </c>
      <c r="T32" s="1247">
        <v>339</v>
      </c>
      <c r="U32" s="1246">
        <v>9141</v>
      </c>
      <c r="V32" s="2047">
        <v>18</v>
      </c>
      <c r="W32" s="2047"/>
      <c r="X32" s="2047"/>
      <c r="Y32" s="2047"/>
      <c r="Z32" s="561">
        <v>7</v>
      </c>
      <c r="AA32" s="561">
        <v>4</v>
      </c>
      <c r="AB32" s="561">
        <v>4</v>
      </c>
      <c r="AC32" s="561">
        <v>1</v>
      </c>
      <c r="AD32" s="801">
        <v>34</v>
      </c>
      <c r="AE32" s="2045"/>
      <c r="AF32" s="1930" t="s">
        <v>48</v>
      </c>
      <c r="AG32" s="1931" t="s">
        <v>679</v>
      </c>
    </row>
    <row r="33" spans="1:34" ht="15.95" customHeight="1" x14ac:dyDescent="0.15">
      <c r="A33" s="2045"/>
      <c r="B33" s="1929"/>
      <c r="C33" s="1930" t="s">
        <v>49</v>
      </c>
      <c r="D33" s="1931" t="s">
        <v>635</v>
      </c>
      <c r="E33" s="798">
        <v>253844</v>
      </c>
      <c r="F33" s="561">
        <v>24499</v>
      </c>
      <c r="G33" s="561"/>
      <c r="H33" s="561">
        <v>1970</v>
      </c>
      <c r="I33" s="561"/>
      <c r="J33" s="561">
        <v>11372</v>
      </c>
      <c r="K33" s="1244"/>
      <c r="L33" s="1244">
        <v>216003</v>
      </c>
      <c r="M33" s="2047">
        <v>36</v>
      </c>
      <c r="N33" s="2047"/>
      <c r="O33" s="561">
        <v>35</v>
      </c>
      <c r="P33" s="561">
        <v>68</v>
      </c>
      <c r="Q33" s="561">
        <v>93</v>
      </c>
      <c r="R33" s="561">
        <v>69</v>
      </c>
      <c r="S33" s="1967">
        <v>25</v>
      </c>
      <c r="T33" s="1247">
        <v>326</v>
      </c>
      <c r="U33" s="1246">
        <v>9595</v>
      </c>
      <c r="V33" s="2047">
        <v>13</v>
      </c>
      <c r="W33" s="2047"/>
      <c r="X33" s="2047"/>
      <c r="Y33" s="2047"/>
      <c r="Z33" s="561">
        <v>6</v>
      </c>
      <c r="AA33" s="561">
        <v>6</v>
      </c>
      <c r="AB33" s="561">
        <v>4</v>
      </c>
      <c r="AC33" s="561">
        <v>1</v>
      </c>
      <c r="AD33" s="801">
        <v>30</v>
      </c>
      <c r="AE33" s="2045"/>
      <c r="AF33" s="1930" t="s">
        <v>49</v>
      </c>
      <c r="AG33" s="1931" t="s">
        <v>680</v>
      </c>
    </row>
    <row r="34" spans="1:34" ht="15.95" customHeight="1" x14ac:dyDescent="0.15">
      <c r="A34" s="2045"/>
      <c r="B34" s="1929"/>
      <c r="C34" s="1930" t="s">
        <v>50</v>
      </c>
      <c r="D34" s="1931" t="s">
        <v>636</v>
      </c>
      <c r="E34" s="798">
        <v>260431</v>
      </c>
      <c r="F34" s="561">
        <v>25024</v>
      </c>
      <c r="G34" s="561"/>
      <c r="H34" s="561">
        <v>1829</v>
      </c>
      <c r="I34" s="561"/>
      <c r="J34" s="561">
        <v>5805</v>
      </c>
      <c r="K34" s="1244"/>
      <c r="L34" s="1244">
        <v>227773</v>
      </c>
      <c r="M34" s="1408">
        <v>26</v>
      </c>
      <c r="N34" s="1410"/>
      <c r="O34" s="561">
        <v>43</v>
      </c>
      <c r="P34" s="561">
        <v>66</v>
      </c>
      <c r="Q34" s="561">
        <v>100</v>
      </c>
      <c r="R34" s="561">
        <v>50</v>
      </c>
      <c r="S34" s="561">
        <v>31</v>
      </c>
      <c r="T34" s="801">
        <v>316</v>
      </c>
      <c r="U34" s="1246">
        <v>10462</v>
      </c>
      <c r="V34" s="1408">
        <v>12</v>
      </c>
      <c r="W34" s="1409"/>
      <c r="X34" s="1409"/>
      <c r="Y34" s="1410"/>
      <c r="Z34" s="561">
        <v>7</v>
      </c>
      <c r="AA34" s="561">
        <v>7</v>
      </c>
      <c r="AB34" s="561">
        <v>5</v>
      </c>
      <c r="AC34" s="561">
        <v>1</v>
      </c>
      <c r="AD34" s="801">
        <v>32</v>
      </c>
      <c r="AE34" s="2045"/>
      <c r="AF34" s="1930" t="s">
        <v>50</v>
      </c>
      <c r="AG34" s="1931" t="s">
        <v>681</v>
      </c>
    </row>
    <row r="35" spans="1:34" ht="15.95" customHeight="1" x14ac:dyDescent="0.15">
      <c r="A35" s="2036"/>
      <c r="B35" s="2037"/>
      <c r="C35" s="2050" t="s">
        <v>0</v>
      </c>
      <c r="D35" s="2051" t="s">
        <v>637</v>
      </c>
      <c r="E35" s="798">
        <v>269157</v>
      </c>
      <c r="F35" s="561">
        <v>25144</v>
      </c>
      <c r="G35" s="561"/>
      <c r="H35" s="561">
        <v>1835</v>
      </c>
      <c r="I35" s="561"/>
      <c r="J35" s="561">
        <v>4511</v>
      </c>
      <c r="K35" s="561"/>
      <c r="L35" s="561">
        <v>237667</v>
      </c>
      <c r="M35" s="2047">
        <v>32</v>
      </c>
      <c r="N35" s="2047"/>
      <c r="O35" s="561">
        <v>27</v>
      </c>
      <c r="P35" s="561">
        <v>57</v>
      </c>
      <c r="Q35" s="561">
        <v>97</v>
      </c>
      <c r="R35" s="561">
        <v>64</v>
      </c>
      <c r="S35" s="561">
        <v>18</v>
      </c>
      <c r="T35" s="801">
        <v>295</v>
      </c>
      <c r="U35" s="798">
        <v>10346</v>
      </c>
      <c r="V35" s="2047">
        <v>9</v>
      </c>
      <c r="W35" s="2047"/>
      <c r="X35" s="2047"/>
      <c r="Y35" s="2047"/>
      <c r="Z35" s="561">
        <v>5</v>
      </c>
      <c r="AA35" s="561">
        <v>4</v>
      </c>
      <c r="AB35" s="561">
        <v>4</v>
      </c>
      <c r="AC35" s="561">
        <v>2</v>
      </c>
      <c r="AD35" s="801">
        <v>24</v>
      </c>
      <c r="AE35" s="2036"/>
      <c r="AF35" s="2050" t="s">
        <v>0</v>
      </c>
      <c r="AG35" s="2051" t="s">
        <v>682</v>
      </c>
    </row>
    <row r="36" spans="1:34" ht="15.95" customHeight="1" x14ac:dyDescent="0.15">
      <c r="A36" s="2036"/>
      <c r="B36" s="2037"/>
      <c r="C36" s="2050" t="s">
        <v>51</v>
      </c>
      <c r="D36" s="2051" t="s">
        <v>638</v>
      </c>
      <c r="E36" s="798">
        <v>272662</v>
      </c>
      <c r="F36" s="561">
        <v>25674</v>
      </c>
      <c r="G36" s="561"/>
      <c r="H36" s="561">
        <v>1877</v>
      </c>
      <c r="I36" s="561"/>
      <c r="J36" s="561">
        <v>5436</v>
      </c>
      <c r="K36" s="561"/>
      <c r="L36" s="561">
        <v>239675</v>
      </c>
      <c r="M36" s="1284">
        <v>39</v>
      </c>
      <c r="N36" s="1286"/>
      <c r="O36" s="561">
        <v>22</v>
      </c>
      <c r="P36" s="561">
        <v>62</v>
      </c>
      <c r="Q36" s="561">
        <v>98</v>
      </c>
      <c r="R36" s="561">
        <v>50</v>
      </c>
      <c r="S36" s="561">
        <v>19</v>
      </c>
      <c r="T36" s="801">
        <v>290</v>
      </c>
      <c r="U36" s="798">
        <v>9381</v>
      </c>
      <c r="V36" s="1284">
        <v>9</v>
      </c>
      <c r="W36" s="1285"/>
      <c r="X36" s="1285"/>
      <c r="Y36" s="1286"/>
      <c r="Z36" s="561">
        <v>5</v>
      </c>
      <c r="AA36" s="561">
        <v>4</v>
      </c>
      <c r="AB36" s="561">
        <v>3</v>
      </c>
      <c r="AC36" s="561">
        <v>2</v>
      </c>
      <c r="AD36" s="801">
        <v>23</v>
      </c>
      <c r="AE36" s="2036"/>
      <c r="AF36" s="2050" t="s">
        <v>90</v>
      </c>
      <c r="AG36" s="2051" t="s">
        <v>683</v>
      </c>
    </row>
    <row r="37" spans="1:34" ht="15.95" customHeight="1" x14ac:dyDescent="0.15">
      <c r="A37" s="2036"/>
      <c r="B37" s="2037"/>
      <c r="C37" s="2050" t="s">
        <v>52</v>
      </c>
      <c r="D37" s="2051" t="s">
        <v>639</v>
      </c>
      <c r="E37" s="798">
        <v>266110</v>
      </c>
      <c r="F37" s="561">
        <v>24953</v>
      </c>
      <c r="G37" s="561"/>
      <c r="H37" s="561">
        <v>1770</v>
      </c>
      <c r="I37" s="561"/>
      <c r="J37" s="561">
        <v>3438</v>
      </c>
      <c r="K37" s="561"/>
      <c r="L37" s="561">
        <v>235949</v>
      </c>
      <c r="M37" s="1284">
        <v>28</v>
      </c>
      <c r="N37" s="1286"/>
      <c r="O37" s="561">
        <v>23</v>
      </c>
      <c r="P37" s="561">
        <v>52</v>
      </c>
      <c r="Q37" s="561">
        <v>97</v>
      </c>
      <c r="R37" s="561">
        <v>47</v>
      </c>
      <c r="S37" s="561">
        <v>21</v>
      </c>
      <c r="T37" s="801">
        <v>268</v>
      </c>
      <c r="U37" s="798">
        <v>10295</v>
      </c>
      <c r="V37" s="1284">
        <v>6</v>
      </c>
      <c r="W37" s="1285"/>
      <c r="X37" s="1285"/>
      <c r="Y37" s="1286"/>
      <c r="Z37" s="561">
        <v>5</v>
      </c>
      <c r="AA37" s="561">
        <v>6</v>
      </c>
      <c r="AB37" s="561">
        <v>4</v>
      </c>
      <c r="AC37" s="561">
        <v>2</v>
      </c>
      <c r="AD37" s="801">
        <v>23</v>
      </c>
      <c r="AE37" s="2036"/>
      <c r="AF37" s="2050" t="s">
        <v>53</v>
      </c>
      <c r="AG37" s="2051" t="s">
        <v>684</v>
      </c>
    </row>
    <row r="38" spans="1:34" ht="15.95" customHeight="1" x14ac:dyDescent="0.15">
      <c r="A38" s="2036"/>
      <c r="B38" s="2037"/>
      <c r="C38" s="2050" t="s">
        <v>849</v>
      </c>
      <c r="D38" s="2051" t="s">
        <v>640</v>
      </c>
      <c r="E38" s="798">
        <v>266377</v>
      </c>
      <c r="F38" s="561">
        <v>25218</v>
      </c>
      <c r="G38" s="561"/>
      <c r="H38" s="561">
        <v>1806</v>
      </c>
      <c r="I38" s="561"/>
      <c r="J38" s="561">
        <v>2800</v>
      </c>
      <c r="K38" s="561"/>
      <c r="L38" s="561">
        <v>236553</v>
      </c>
      <c r="M38" s="1284">
        <v>26</v>
      </c>
      <c r="N38" s="2052"/>
      <c r="O38" s="561">
        <v>19</v>
      </c>
      <c r="P38" s="561">
        <v>49</v>
      </c>
      <c r="Q38" s="561">
        <v>80</v>
      </c>
      <c r="R38" s="561">
        <v>65</v>
      </c>
      <c r="S38" s="561">
        <v>23</v>
      </c>
      <c r="T38" s="801">
        <v>262</v>
      </c>
      <c r="U38" s="798">
        <v>11815</v>
      </c>
      <c r="V38" s="1284">
        <v>9</v>
      </c>
      <c r="W38" s="1942"/>
      <c r="X38" s="1942"/>
      <c r="Y38" s="2052"/>
      <c r="Z38" s="561">
        <v>4</v>
      </c>
      <c r="AA38" s="561">
        <v>3</v>
      </c>
      <c r="AB38" s="561">
        <v>3</v>
      </c>
      <c r="AC38" s="561">
        <v>4</v>
      </c>
      <c r="AD38" s="801">
        <v>23</v>
      </c>
      <c r="AE38" s="2036"/>
      <c r="AF38" s="2050" t="s">
        <v>55</v>
      </c>
      <c r="AG38" s="2051" t="s">
        <v>685</v>
      </c>
    </row>
    <row r="39" spans="1:34" ht="15.95" customHeight="1" x14ac:dyDescent="0.15">
      <c r="A39" s="2036"/>
      <c r="B39" s="2037"/>
      <c r="C39" s="2050" t="s">
        <v>850</v>
      </c>
      <c r="D39" s="2051" t="s">
        <v>641</v>
      </c>
      <c r="E39" s="798">
        <v>280449</v>
      </c>
      <c r="F39" s="561">
        <v>25350</v>
      </c>
      <c r="G39" s="561"/>
      <c r="H39" s="561">
        <v>1983</v>
      </c>
      <c r="I39" s="561"/>
      <c r="J39" s="561">
        <v>17342</v>
      </c>
      <c r="K39" s="561"/>
      <c r="L39" s="561">
        <v>235774</v>
      </c>
      <c r="M39" s="1249">
        <v>15</v>
      </c>
      <c r="N39" s="2108">
        <v>13</v>
      </c>
      <c r="O39" s="561">
        <v>17</v>
      </c>
      <c r="P39" s="561">
        <v>48</v>
      </c>
      <c r="Q39" s="561">
        <v>77</v>
      </c>
      <c r="R39" s="561">
        <v>61</v>
      </c>
      <c r="S39" s="561">
        <v>24</v>
      </c>
      <c r="T39" s="801">
        <v>255</v>
      </c>
      <c r="U39" s="798">
        <v>15630</v>
      </c>
      <c r="V39" s="1284">
        <v>11</v>
      </c>
      <c r="W39" s="1285">
        <v>0</v>
      </c>
      <c r="X39" s="1285">
        <v>0</v>
      </c>
      <c r="Y39" s="1286">
        <v>0</v>
      </c>
      <c r="Z39" s="561">
        <v>5</v>
      </c>
      <c r="AA39" s="561">
        <v>5</v>
      </c>
      <c r="AB39" s="561">
        <v>4</v>
      </c>
      <c r="AC39" s="561">
        <v>3</v>
      </c>
      <c r="AD39" s="801">
        <v>28</v>
      </c>
      <c r="AE39" s="2036"/>
      <c r="AF39" s="2050" t="s">
        <v>851</v>
      </c>
      <c r="AG39" s="2051" t="s">
        <v>686</v>
      </c>
    </row>
    <row r="40" spans="1:34" ht="15.95" customHeight="1" x14ac:dyDescent="0.15">
      <c r="A40" s="2036"/>
      <c r="B40" s="2037"/>
      <c r="C40" s="2050" t="s">
        <v>58</v>
      </c>
      <c r="D40" s="2051" t="s">
        <v>642</v>
      </c>
      <c r="E40" s="798">
        <v>251821</v>
      </c>
      <c r="F40" s="561">
        <v>23171</v>
      </c>
      <c r="G40" s="561"/>
      <c r="H40" s="561">
        <v>1845</v>
      </c>
      <c r="I40" s="561"/>
      <c r="J40" s="561">
        <v>14355</v>
      </c>
      <c r="K40" s="561"/>
      <c r="L40" s="561">
        <v>212450</v>
      </c>
      <c r="M40" s="1249">
        <v>13</v>
      </c>
      <c r="N40" s="2108">
        <v>15</v>
      </c>
      <c r="O40" s="561">
        <v>20</v>
      </c>
      <c r="P40" s="561">
        <v>45</v>
      </c>
      <c r="Q40" s="561">
        <v>67</v>
      </c>
      <c r="R40" s="561">
        <v>63</v>
      </c>
      <c r="S40" s="561">
        <v>25</v>
      </c>
      <c r="T40" s="801">
        <v>248</v>
      </c>
      <c r="U40" s="798">
        <v>12843</v>
      </c>
      <c r="V40" s="1284">
        <v>17</v>
      </c>
      <c r="W40" s="1285">
        <v>0</v>
      </c>
      <c r="X40" s="1285">
        <v>0</v>
      </c>
      <c r="Y40" s="1286">
        <v>0</v>
      </c>
      <c r="Z40" s="561">
        <v>5</v>
      </c>
      <c r="AA40" s="561">
        <v>5</v>
      </c>
      <c r="AB40" s="561">
        <v>2</v>
      </c>
      <c r="AC40" s="561">
        <v>5</v>
      </c>
      <c r="AD40" s="801">
        <v>34</v>
      </c>
      <c r="AE40" s="2036"/>
      <c r="AF40" s="2050" t="s">
        <v>58</v>
      </c>
      <c r="AG40" s="2051" t="s">
        <v>687</v>
      </c>
    </row>
    <row r="41" spans="1:34" ht="15.95" customHeight="1" x14ac:dyDescent="0.15">
      <c r="A41" s="2036"/>
      <c r="B41" s="2037"/>
      <c r="C41" s="1930" t="s">
        <v>59</v>
      </c>
      <c r="D41" s="1931" t="s">
        <v>643</v>
      </c>
      <c r="E41" s="798">
        <v>235920</v>
      </c>
      <c r="F41" s="561">
        <v>24554</v>
      </c>
      <c r="G41" s="561"/>
      <c r="H41" s="561">
        <v>2056</v>
      </c>
      <c r="I41" s="561"/>
      <c r="J41" s="561">
        <v>6968</v>
      </c>
      <c r="K41" s="561"/>
      <c r="L41" s="561">
        <v>202342</v>
      </c>
      <c r="M41" s="561">
        <v>18</v>
      </c>
      <c r="N41" s="561">
        <v>11</v>
      </c>
      <c r="O41" s="561">
        <v>21</v>
      </c>
      <c r="P41" s="561">
        <v>40</v>
      </c>
      <c r="Q41" s="561">
        <v>69</v>
      </c>
      <c r="R41" s="561">
        <v>55</v>
      </c>
      <c r="S41" s="561">
        <v>23</v>
      </c>
      <c r="T41" s="801">
        <v>237</v>
      </c>
      <c r="U41" s="798">
        <v>11189</v>
      </c>
      <c r="V41" s="2047">
        <v>10</v>
      </c>
      <c r="W41" s="2047">
        <v>0</v>
      </c>
      <c r="X41" s="2047">
        <v>0</v>
      </c>
      <c r="Y41" s="2047">
        <v>0</v>
      </c>
      <c r="Z41" s="561">
        <v>3</v>
      </c>
      <c r="AA41" s="561">
        <v>3</v>
      </c>
      <c r="AB41" s="561">
        <v>0</v>
      </c>
      <c r="AC41" s="561">
        <v>5</v>
      </c>
      <c r="AD41" s="801">
        <v>21</v>
      </c>
      <c r="AE41" s="2036"/>
      <c r="AF41" s="2050" t="s">
        <v>59</v>
      </c>
      <c r="AG41" s="2051" t="s">
        <v>688</v>
      </c>
    </row>
    <row r="42" spans="1:34" ht="15.95" customHeight="1" x14ac:dyDescent="0.15">
      <c r="A42" s="2036"/>
      <c r="B42" s="2037"/>
      <c r="C42" s="2050" t="s">
        <v>116</v>
      </c>
      <c r="D42" s="2051" t="s">
        <v>644</v>
      </c>
      <c r="E42" s="1255">
        <v>244920</v>
      </c>
      <c r="F42" s="1253">
        <v>22526</v>
      </c>
      <c r="G42" s="1253"/>
      <c r="H42" s="1253">
        <v>1902</v>
      </c>
      <c r="I42" s="1253"/>
      <c r="J42" s="1253">
        <v>5078</v>
      </c>
      <c r="K42" s="1253"/>
      <c r="L42" s="1253">
        <v>215414</v>
      </c>
      <c r="M42" s="1253">
        <v>13</v>
      </c>
      <c r="N42" s="1253">
        <v>17</v>
      </c>
      <c r="O42" s="1253">
        <v>22</v>
      </c>
      <c r="P42" s="1253">
        <v>35</v>
      </c>
      <c r="Q42" s="1253">
        <v>72</v>
      </c>
      <c r="R42" s="1253">
        <v>50</v>
      </c>
      <c r="S42" s="1253">
        <v>21</v>
      </c>
      <c r="T42" s="1254">
        <v>230</v>
      </c>
      <c r="U42" s="1255">
        <v>12326</v>
      </c>
      <c r="V42" s="1284">
        <v>10</v>
      </c>
      <c r="W42" s="1285"/>
      <c r="X42" s="1285"/>
      <c r="Y42" s="1286"/>
      <c r="Z42" s="1253">
        <v>1</v>
      </c>
      <c r="AA42" s="1253">
        <v>6</v>
      </c>
      <c r="AB42" s="1253">
        <v>1</v>
      </c>
      <c r="AC42" s="1253">
        <v>5</v>
      </c>
      <c r="AD42" s="1254">
        <v>23</v>
      </c>
      <c r="AE42" s="2036"/>
      <c r="AF42" s="2050" t="s">
        <v>852</v>
      </c>
      <c r="AG42" s="2051" t="s">
        <v>689</v>
      </c>
    </row>
    <row r="43" spans="1:34" ht="15.95" customHeight="1" x14ac:dyDescent="0.15">
      <c r="A43" s="2045"/>
      <c r="B43" s="1929"/>
      <c r="C43" s="1930" t="s">
        <v>129</v>
      </c>
      <c r="D43" s="1931" t="s">
        <v>645</v>
      </c>
      <c r="E43" s="798">
        <v>243084</v>
      </c>
      <c r="F43" s="561">
        <v>23045</v>
      </c>
      <c r="G43" s="561"/>
      <c r="H43" s="561">
        <v>2126</v>
      </c>
      <c r="I43" s="561"/>
      <c r="J43" s="561">
        <v>1944</v>
      </c>
      <c r="K43" s="561"/>
      <c r="L43" s="561">
        <v>215969</v>
      </c>
      <c r="M43" s="561">
        <v>12</v>
      </c>
      <c r="N43" s="561">
        <v>16</v>
      </c>
      <c r="O43" s="561">
        <v>19</v>
      </c>
      <c r="P43" s="561">
        <v>32</v>
      </c>
      <c r="Q43" s="561">
        <v>75</v>
      </c>
      <c r="R43" s="561">
        <v>44</v>
      </c>
      <c r="S43" s="561">
        <v>24</v>
      </c>
      <c r="T43" s="801">
        <v>222</v>
      </c>
      <c r="U43" s="798">
        <v>15741</v>
      </c>
      <c r="V43" s="2047">
        <v>13</v>
      </c>
      <c r="W43" s="2047">
        <v>0</v>
      </c>
      <c r="X43" s="2047">
        <v>0</v>
      </c>
      <c r="Y43" s="2047">
        <v>0</v>
      </c>
      <c r="Z43" s="561">
        <v>4</v>
      </c>
      <c r="AA43" s="561">
        <v>8</v>
      </c>
      <c r="AB43" s="561">
        <v>1</v>
      </c>
      <c r="AC43" s="561">
        <v>6</v>
      </c>
      <c r="AD43" s="801">
        <v>32</v>
      </c>
      <c r="AE43" s="2045"/>
      <c r="AF43" s="1930" t="s">
        <v>117</v>
      </c>
      <c r="AG43" s="1931" t="s">
        <v>690</v>
      </c>
    </row>
    <row r="44" spans="1:34" ht="15.95" customHeight="1" x14ac:dyDescent="0.15">
      <c r="A44" s="2045"/>
      <c r="B44" s="1929"/>
      <c r="C44" s="1930" t="s">
        <v>853</v>
      </c>
      <c r="D44" s="1931" t="s">
        <v>646</v>
      </c>
      <c r="E44" s="798">
        <v>256861</v>
      </c>
      <c r="F44" s="561">
        <v>23526</v>
      </c>
      <c r="G44" s="561"/>
      <c r="H44" s="561">
        <v>1631</v>
      </c>
      <c r="I44" s="561"/>
      <c r="J44" s="561">
        <v>4130</v>
      </c>
      <c r="K44" s="561"/>
      <c r="L44" s="561">
        <v>227574</v>
      </c>
      <c r="M44" s="561">
        <v>15</v>
      </c>
      <c r="N44" s="561">
        <v>15</v>
      </c>
      <c r="O44" s="561">
        <v>13</v>
      </c>
      <c r="P44" s="561">
        <v>36</v>
      </c>
      <c r="Q44" s="561">
        <v>68</v>
      </c>
      <c r="R44" s="561">
        <v>45</v>
      </c>
      <c r="S44" s="561">
        <v>23</v>
      </c>
      <c r="T44" s="800">
        <v>215</v>
      </c>
      <c r="U44" s="798">
        <v>15570</v>
      </c>
      <c r="V44" s="1284">
        <v>13</v>
      </c>
      <c r="W44" s="1942"/>
      <c r="X44" s="1942"/>
      <c r="Y44" s="2052"/>
      <c r="Z44" s="561">
        <v>3</v>
      </c>
      <c r="AA44" s="799">
        <v>3</v>
      </c>
      <c r="AB44" s="799">
        <v>4</v>
      </c>
      <c r="AC44" s="799">
        <v>6</v>
      </c>
      <c r="AD44" s="801">
        <v>29</v>
      </c>
      <c r="AE44" s="2045"/>
      <c r="AF44" s="1930" t="s">
        <v>853</v>
      </c>
      <c r="AG44" s="1931" t="s">
        <v>691</v>
      </c>
      <c r="AH44" s="2109"/>
    </row>
    <row r="45" spans="1:34" ht="15.95" customHeight="1" x14ac:dyDescent="0.15">
      <c r="A45" s="2044"/>
      <c r="B45" s="2060"/>
      <c r="C45" s="1930" t="s">
        <v>854</v>
      </c>
      <c r="D45" s="1931" t="s">
        <v>647</v>
      </c>
      <c r="E45" s="1261">
        <v>259390</v>
      </c>
      <c r="F45" s="1251">
        <v>24000</v>
      </c>
      <c r="G45" s="1251"/>
      <c r="H45" s="1251">
        <v>1693</v>
      </c>
      <c r="I45" s="1251"/>
      <c r="J45" s="1251">
        <v>5296</v>
      </c>
      <c r="K45" s="1251"/>
      <c r="L45" s="1251">
        <v>228401</v>
      </c>
      <c r="M45" s="1284">
        <v>37</v>
      </c>
      <c r="N45" s="1286"/>
      <c r="O45" s="1251">
        <v>15</v>
      </c>
      <c r="P45" s="1251">
        <v>31</v>
      </c>
      <c r="Q45" s="1251">
        <v>54</v>
      </c>
      <c r="R45" s="1251">
        <v>48</v>
      </c>
      <c r="S45" s="1251">
        <v>29</v>
      </c>
      <c r="T45" s="2110">
        <v>214</v>
      </c>
      <c r="U45" s="1261">
        <v>11878</v>
      </c>
      <c r="V45" s="1284">
        <v>13</v>
      </c>
      <c r="W45" s="1285"/>
      <c r="X45" s="1285"/>
      <c r="Y45" s="1286"/>
      <c r="Z45" s="1251">
        <v>3</v>
      </c>
      <c r="AA45" s="1258">
        <v>3</v>
      </c>
      <c r="AB45" s="1258">
        <v>1</v>
      </c>
      <c r="AC45" s="1258">
        <v>6</v>
      </c>
      <c r="AD45" s="801">
        <v>26</v>
      </c>
      <c r="AE45" s="2044"/>
      <c r="AF45" s="1930" t="s">
        <v>854</v>
      </c>
      <c r="AG45" s="1931" t="s">
        <v>692</v>
      </c>
      <c r="AH45" s="2109"/>
    </row>
    <row r="46" spans="1:34" ht="15.95" customHeight="1" x14ac:dyDescent="0.15">
      <c r="A46" s="2045"/>
      <c r="B46" s="1929"/>
      <c r="C46" s="1930" t="s">
        <v>187</v>
      </c>
      <c r="D46" s="1931" t="s">
        <v>648</v>
      </c>
      <c r="E46" s="798">
        <v>272735</v>
      </c>
      <c r="F46" s="561">
        <v>24097</v>
      </c>
      <c r="G46" s="561"/>
      <c r="H46" s="561">
        <v>1499</v>
      </c>
      <c r="I46" s="561"/>
      <c r="J46" s="561">
        <v>5447</v>
      </c>
      <c r="K46" s="561"/>
      <c r="L46" s="561">
        <v>241692</v>
      </c>
      <c r="M46" s="1284">
        <v>24</v>
      </c>
      <c r="N46" s="1286">
        <v>0</v>
      </c>
      <c r="O46" s="561">
        <v>23</v>
      </c>
      <c r="P46" s="561">
        <v>26</v>
      </c>
      <c r="Q46" s="561">
        <v>56</v>
      </c>
      <c r="R46" s="561">
        <v>49</v>
      </c>
      <c r="S46" s="561">
        <v>28</v>
      </c>
      <c r="T46" s="800">
        <v>206</v>
      </c>
      <c r="U46" s="798">
        <v>14583</v>
      </c>
      <c r="V46" s="1284">
        <v>16</v>
      </c>
      <c r="W46" s="2052">
        <v>0</v>
      </c>
      <c r="X46" s="1941">
        <v>0</v>
      </c>
      <c r="Y46" s="2052">
        <v>0</v>
      </c>
      <c r="Z46" s="561">
        <v>3</v>
      </c>
      <c r="AA46" s="799">
        <v>1</v>
      </c>
      <c r="AB46" s="799">
        <v>3</v>
      </c>
      <c r="AC46" s="799">
        <v>7</v>
      </c>
      <c r="AD46" s="801">
        <v>30</v>
      </c>
      <c r="AE46" s="2045"/>
      <c r="AF46" s="1930" t="s">
        <v>187</v>
      </c>
      <c r="AG46" s="1931" t="s">
        <v>693</v>
      </c>
      <c r="AH46" s="2109"/>
    </row>
    <row r="47" spans="1:34" ht="15.95" customHeight="1" x14ac:dyDescent="0.15">
      <c r="A47" s="2045"/>
      <c r="B47" s="1929"/>
      <c r="C47" s="1930" t="s">
        <v>855</v>
      </c>
      <c r="D47" s="1931" t="s">
        <v>649</v>
      </c>
      <c r="E47" s="798">
        <v>280206</v>
      </c>
      <c r="F47" s="561">
        <v>29058</v>
      </c>
      <c r="G47" s="561"/>
      <c r="H47" s="561">
        <v>1873</v>
      </c>
      <c r="I47" s="561"/>
      <c r="J47" s="561">
        <v>16520</v>
      </c>
      <c r="K47" s="561"/>
      <c r="L47" s="561">
        <v>232755</v>
      </c>
      <c r="M47" s="1284">
        <v>29</v>
      </c>
      <c r="N47" s="1286">
        <v>0</v>
      </c>
      <c r="O47" s="561">
        <v>8</v>
      </c>
      <c r="P47" s="561">
        <v>25</v>
      </c>
      <c r="Q47" s="561">
        <v>56</v>
      </c>
      <c r="R47" s="561">
        <v>54</v>
      </c>
      <c r="S47" s="561">
        <v>35</v>
      </c>
      <c r="T47" s="800">
        <v>207</v>
      </c>
      <c r="U47" s="798">
        <v>22756</v>
      </c>
      <c r="V47" s="1284">
        <v>15</v>
      </c>
      <c r="W47" s="2052">
        <v>0</v>
      </c>
      <c r="X47" s="1941">
        <v>0</v>
      </c>
      <c r="Y47" s="2052">
        <v>0</v>
      </c>
      <c r="Z47" s="561">
        <v>3</v>
      </c>
      <c r="AA47" s="799">
        <v>2</v>
      </c>
      <c r="AB47" s="799">
        <v>2</v>
      </c>
      <c r="AC47" s="799">
        <v>8</v>
      </c>
      <c r="AD47" s="801">
        <v>30</v>
      </c>
      <c r="AE47" s="2045"/>
      <c r="AF47" s="1930" t="s">
        <v>855</v>
      </c>
      <c r="AG47" s="1931" t="s">
        <v>694</v>
      </c>
      <c r="AH47" s="2109"/>
    </row>
    <row r="48" spans="1:34" ht="15.95" customHeight="1" x14ac:dyDescent="0.15">
      <c r="A48" s="2045"/>
      <c r="B48" s="1929"/>
      <c r="C48" s="1930" t="s">
        <v>197</v>
      </c>
      <c r="D48" s="2051" t="s">
        <v>650</v>
      </c>
      <c r="E48" s="798">
        <v>259103</v>
      </c>
      <c r="F48" s="561">
        <v>25577</v>
      </c>
      <c r="G48" s="561"/>
      <c r="H48" s="561">
        <v>1614</v>
      </c>
      <c r="I48" s="561"/>
      <c r="J48" s="561">
        <v>4235</v>
      </c>
      <c r="K48" s="561"/>
      <c r="L48" s="561">
        <v>227677</v>
      </c>
      <c r="M48" s="1284">
        <v>23</v>
      </c>
      <c r="N48" s="1286"/>
      <c r="O48" s="561">
        <v>12</v>
      </c>
      <c r="P48" s="561">
        <v>26</v>
      </c>
      <c r="Q48" s="561">
        <v>45</v>
      </c>
      <c r="R48" s="561">
        <v>54</v>
      </c>
      <c r="S48" s="561">
        <v>36</v>
      </c>
      <c r="T48" s="800">
        <v>196</v>
      </c>
      <c r="U48" s="798">
        <v>25412</v>
      </c>
      <c r="V48" s="1284">
        <v>15</v>
      </c>
      <c r="W48" s="1285"/>
      <c r="X48" s="1285"/>
      <c r="Y48" s="1286"/>
      <c r="Z48" s="561">
        <v>4</v>
      </c>
      <c r="AA48" s="799">
        <v>4</v>
      </c>
      <c r="AB48" s="799">
        <v>2</v>
      </c>
      <c r="AC48" s="799">
        <v>10</v>
      </c>
      <c r="AD48" s="801">
        <v>35</v>
      </c>
      <c r="AE48" s="2045"/>
      <c r="AF48" s="1930" t="s">
        <v>197</v>
      </c>
      <c r="AG48" s="1931" t="s">
        <v>695</v>
      </c>
      <c r="AH48" s="2109"/>
    </row>
    <row r="49" spans="1:35" ht="15.95" customHeight="1" x14ac:dyDescent="0.15">
      <c r="A49" s="2045"/>
      <c r="B49" s="1929"/>
      <c r="C49" s="1930" t="s">
        <v>856</v>
      </c>
      <c r="D49" s="2051" t="s">
        <v>651</v>
      </c>
      <c r="E49" s="798">
        <v>272962</v>
      </c>
      <c r="F49" s="561">
        <v>26862</v>
      </c>
      <c r="G49" s="561"/>
      <c r="H49" s="561">
        <v>1604</v>
      </c>
      <c r="I49" s="561"/>
      <c r="J49" s="561">
        <v>9076</v>
      </c>
      <c r="K49" s="561"/>
      <c r="L49" s="561">
        <v>235420</v>
      </c>
      <c r="M49" s="1284">
        <v>30</v>
      </c>
      <c r="N49" s="1286"/>
      <c r="O49" s="561">
        <v>10</v>
      </c>
      <c r="P49" s="561">
        <v>22</v>
      </c>
      <c r="Q49" s="561">
        <v>42</v>
      </c>
      <c r="R49" s="561">
        <v>47</v>
      </c>
      <c r="S49" s="561">
        <v>34</v>
      </c>
      <c r="T49" s="800">
        <v>185</v>
      </c>
      <c r="U49" s="798">
        <v>36648</v>
      </c>
      <c r="V49" s="1284">
        <v>15</v>
      </c>
      <c r="W49" s="1285"/>
      <c r="X49" s="1285"/>
      <c r="Y49" s="1286"/>
      <c r="Z49" s="561">
        <v>4</v>
      </c>
      <c r="AA49" s="799">
        <v>3</v>
      </c>
      <c r="AB49" s="799">
        <v>3</v>
      </c>
      <c r="AC49" s="799">
        <v>13</v>
      </c>
      <c r="AD49" s="801">
        <v>38</v>
      </c>
      <c r="AE49" s="2045"/>
      <c r="AF49" s="1927" t="s">
        <v>403</v>
      </c>
      <c r="AG49" s="2067" t="s">
        <v>696</v>
      </c>
      <c r="AH49" s="2109"/>
    </row>
    <row r="50" spans="1:35" ht="15.95" customHeight="1" x14ac:dyDescent="0.15">
      <c r="A50" s="2045"/>
      <c r="B50" s="1929"/>
      <c r="C50" s="1930" t="s">
        <v>402</v>
      </c>
      <c r="D50" s="1931" t="s">
        <v>652</v>
      </c>
      <c r="E50" s="798">
        <v>283635</v>
      </c>
      <c r="F50" s="561">
        <v>26796</v>
      </c>
      <c r="G50" s="561"/>
      <c r="H50" s="561">
        <v>1400</v>
      </c>
      <c r="I50" s="561"/>
      <c r="J50" s="561">
        <v>8844</v>
      </c>
      <c r="K50" s="561"/>
      <c r="L50" s="561">
        <v>246595</v>
      </c>
      <c r="M50" s="1284">
        <v>24</v>
      </c>
      <c r="N50" s="1286"/>
      <c r="O50" s="561">
        <v>8</v>
      </c>
      <c r="P50" s="561">
        <v>16</v>
      </c>
      <c r="Q50" s="561">
        <v>43</v>
      </c>
      <c r="R50" s="561">
        <v>47</v>
      </c>
      <c r="S50" s="561">
        <v>36</v>
      </c>
      <c r="T50" s="800">
        <v>174</v>
      </c>
      <c r="U50" s="798">
        <v>32166</v>
      </c>
      <c r="V50" s="1284">
        <v>14</v>
      </c>
      <c r="W50" s="1285"/>
      <c r="X50" s="1285"/>
      <c r="Y50" s="1286"/>
      <c r="Z50" s="561">
        <v>2</v>
      </c>
      <c r="AA50" s="799">
        <v>2</v>
      </c>
      <c r="AB50" s="799">
        <v>4</v>
      </c>
      <c r="AC50" s="799">
        <v>10</v>
      </c>
      <c r="AD50" s="801">
        <v>32</v>
      </c>
      <c r="AE50" s="2045"/>
      <c r="AF50" s="1930" t="s">
        <v>402</v>
      </c>
      <c r="AG50" s="1931" t="s">
        <v>697</v>
      </c>
      <c r="AH50" s="2109"/>
    </row>
    <row r="51" spans="1:35" ht="15.95" customHeight="1" x14ac:dyDescent="0.15">
      <c r="A51" s="2045"/>
      <c r="B51" s="1929"/>
      <c r="C51" s="1930" t="s">
        <v>416</v>
      </c>
      <c r="D51" s="1931" t="s">
        <v>653</v>
      </c>
      <c r="E51" s="798">
        <v>283933</v>
      </c>
      <c r="F51" s="561">
        <v>27100</v>
      </c>
      <c r="G51" s="561"/>
      <c r="H51" s="561">
        <v>1299</v>
      </c>
      <c r="I51" s="561"/>
      <c r="J51" s="561">
        <v>9174</v>
      </c>
      <c r="K51" s="561"/>
      <c r="L51" s="561">
        <v>246360</v>
      </c>
      <c r="M51" s="2047">
        <v>16</v>
      </c>
      <c r="N51" s="2047">
        <v>0</v>
      </c>
      <c r="O51" s="561">
        <v>9</v>
      </c>
      <c r="P51" s="561">
        <v>22</v>
      </c>
      <c r="Q51" s="561">
        <v>31</v>
      </c>
      <c r="R51" s="561">
        <v>52</v>
      </c>
      <c r="S51" s="561">
        <v>35</v>
      </c>
      <c r="T51" s="801">
        <v>165</v>
      </c>
      <c r="U51" s="798">
        <v>34823</v>
      </c>
      <c r="V51" s="2047">
        <v>11</v>
      </c>
      <c r="W51" s="2111">
        <v>0</v>
      </c>
      <c r="X51" s="2111">
        <v>0</v>
      </c>
      <c r="Y51" s="2111">
        <v>0</v>
      </c>
      <c r="Z51" s="561">
        <v>2</v>
      </c>
      <c r="AA51" s="561">
        <v>3</v>
      </c>
      <c r="AB51" s="561">
        <v>3</v>
      </c>
      <c r="AC51" s="561">
        <v>10</v>
      </c>
      <c r="AD51" s="801">
        <v>29</v>
      </c>
      <c r="AE51" s="2045"/>
      <c r="AF51" s="2050" t="s">
        <v>416</v>
      </c>
      <c r="AG51" s="2051" t="s">
        <v>698</v>
      </c>
      <c r="AH51" s="2109"/>
    </row>
    <row r="52" spans="1:35" ht="15.95" customHeight="1" x14ac:dyDescent="0.15">
      <c r="A52" s="2045"/>
      <c r="B52" s="1929"/>
      <c r="C52" s="1930" t="s">
        <v>494</v>
      </c>
      <c r="D52" s="1931" t="s">
        <v>654</v>
      </c>
      <c r="E52" s="798">
        <v>287303</v>
      </c>
      <c r="F52" s="799">
        <v>27313</v>
      </c>
      <c r="G52" s="799"/>
      <c r="H52" s="799">
        <v>1360</v>
      </c>
      <c r="I52" s="799"/>
      <c r="J52" s="799">
        <v>6326</v>
      </c>
      <c r="K52" s="799"/>
      <c r="L52" s="799">
        <v>252304</v>
      </c>
      <c r="M52" s="1284">
        <v>16</v>
      </c>
      <c r="N52" s="1286"/>
      <c r="O52" s="799">
        <v>9</v>
      </c>
      <c r="P52" s="799">
        <v>13</v>
      </c>
      <c r="Q52" s="561">
        <v>30</v>
      </c>
      <c r="R52" s="561">
        <v>49</v>
      </c>
      <c r="S52" s="799">
        <v>37</v>
      </c>
      <c r="T52" s="800">
        <v>154</v>
      </c>
      <c r="U52" s="798">
        <v>19940</v>
      </c>
      <c r="V52" s="1284">
        <v>17</v>
      </c>
      <c r="W52" s="1285"/>
      <c r="X52" s="1285"/>
      <c r="Y52" s="1286"/>
      <c r="Z52" s="799">
        <v>3</v>
      </c>
      <c r="AA52" s="799">
        <v>4</v>
      </c>
      <c r="AB52" s="799">
        <v>4</v>
      </c>
      <c r="AC52" s="799">
        <v>6</v>
      </c>
      <c r="AD52" s="991">
        <v>34</v>
      </c>
      <c r="AE52" s="2045"/>
      <c r="AF52" s="1930" t="s">
        <v>494</v>
      </c>
      <c r="AG52" s="1931" t="s">
        <v>699</v>
      </c>
      <c r="AH52" s="2109"/>
    </row>
    <row r="53" spans="1:35" ht="15.95" customHeight="1" x14ac:dyDescent="0.15">
      <c r="A53" s="2045"/>
      <c r="B53" s="1929"/>
      <c r="C53" s="1930" t="s">
        <v>497</v>
      </c>
      <c r="D53" s="1931" t="s">
        <v>655</v>
      </c>
      <c r="E53" s="798">
        <v>280230</v>
      </c>
      <c r="F53" s="799">
        <v>26272</v>
      </c>
      <c r="G53" s="799"/>
      <c r="H53" s="799">
        <v>1207</v>
      </c>
      <c r="I53" s="799"/>
      <c r="J53" s="799">
        <v>6518</v>
      </c>
      <c r="K53" s="799"/>
      <c r="L53" s="799">
        <v>246233</v>
      </c>
      <c r="M53" s="1284">
        <v>13</v>
      </c>
      <c r="N53" s="1286"/>
      <c r="O53" s="799">
        <v>8</v>
      </c>
      <c r="P53" s="799">
        <v>12</v>
      </c>
      <c r="Q53" s="561">
        <v>29</v>
      </c>
      <c r="R53" s="561">
        <v>45</v>
      </c>
      <c r="S53" s="799">
        <v>35</v>
      </c>
      <c r="T53" s="800">
        <v>142</v>
      </c>
      <c r="U53" s="798">
        <v>29413</v>
      </c>
      <c r="V53" s="1284">
        <v>12</v>
      </c>
      <c r="W53" s="1285"/>
      <c r="X53" s="1285"/>
      <c r="Y53" s="1286"/>
      <c r="Z53" s="799">
        <v>3</v>
      </c>
      <c r="AA53" s="799">
        <v>6</v>
      </c>
      <c r="AB53" s="799">
        <v>2</v>
      </c>
      <c r="AC53" s="799">
        <v>9</v>
      </c>
      <c r="AD53" s="800">
        <v>32</v>
      </c>
      <c r="AE53" s="2045"/>
      <c r="AF53" s="1930" t="s">
        <v>497</v>
      </c>
      <c r="AG53" s="1931" t="s">
        <v>700</v>
      </c>
      <c r="AH53" s="2109"/>
    </row>
    <row r="54" spans="1:35" ht="15.95" customHeight="1" x14ac:dyDescent="0.15">
      <c r="A54" s="2045"/>
      <c r="B54" s="1929"/>
      <c r="C54" s="1930" t="s">
        <v>499</v>
      </c>
      <c r="D54" s="1931" t="s">
        <v>656</v>
      </c>
      <c r="E54" s="798">
        <v>272291</v>
      </c>
      <c r="F54" s="799">
        <v>25016</v>
      </c>
      <c r="G54" s="799"/>
      <c r="H54" s="799">
        <v>1072</v>
      </c>
      <c r="I54" s="799"/>
      <c r="J54" s="799">
        <v>5917</v>
      </c>
      <c r="K54" s="799"/>
      <c r="L54" s="799">
        <v>240286</v>
      </c>
      <c r="M54" s="1284">
        <v>13</v>
      </c>
      <c r="N54" s="1286"/>
      <c r="O54" s="799">
        <v>2</v>
      </c>
      <c r="P54" s="799">
        <v>13</v>
      </c>
      <c r="Q54" s="561">
        <v>23</v>
      </c>
      <c r="R54" s="561">
        <v>40</v>
      </c>
      <c r="S54" s="799">
        <v>36</v>
      </c>
      <c r="T54" s="800">
        <v>127</v>
      </c>
      <c r="U54" s="798">
        <v>33157</v>
      </c>
      <c r="V54" s="1284">
        <v>10</v>
      </c>
      <c r="W54" s="1285"/>
      <c r="X54" s="1285"/>
      <c r="Y54" s="1286"/>
      <c r="Z54" s="799">
        <v>3</v>
      </c>
      <c r="AA54" s="799">
        <v>6</v>
      </c>
      <c r="AB54" s="799">
        <v>3</v>
      </c>
      <c r="AC54" s="799">
        <v>13</v>
      </c>
      <c r="AD54" s="800">
        <v>35</v>
      </c>
      <c r="AE54" s="2045"/>
      <c r="AF54" s="1930" t="s">
        <v>499</v>
      </c>
      <c r="AG54" s="1931" t="s">
        <v>701</v>
      </c>
      <c r="AH54" s="2109"/>
      <c r="AI54" s="2077"/>
    </row>
    <row r="55" spans="1:35" ht="15.95" customHeight="1" x14ac:dyDescent="0.15">
      <c r="A55" s="2044" t="s">
        <v>741</v>
      </c>
      <c r="B55" s="2060"/>
      <c r="C55" s="2042" t="s">
        <v>742</v>
      </c>
      <c r="D55" s="1928" t="s">
        <v>740</v>
      </c>
      <c r="E55" s="1243">
        <v>299854</v>
      </c>
      <c r="F55" s="1246">
        <v>26184</v>
      </c>
      <c r="G55" s="1246"/>
      <c r="H55" s="1246">
        <v>1340</v>
      </c>
      <c r="I55" s="1246"/>
      <c r="J55" s="1246">
        <v>6600</v>
      </c>
      <c r="K55" s="1246"/>
      <c r="L55" s="1246">
        <v>265730</v>
      </c>
      <c r="M55" s="1281">
        <v>11</v>
      </c>
      <c r="N55" s="1283"/>
      <c r="O55" s="1246">
        <v>1</v>
      </c>
      <c r="P55" s="1246">
        <v>13</v>
      </c>
      <c r="Q55" s="1244">
        <v>32</v>
      </c>
      <c r="R55" s="1244">
        <v>42</v>
      </c>
      <c r="S55" s="1246">
        <v>32</v>
      </c>
      <c r="T55" s="801">
        <v>131</v>
      </c>
      <c r="U55" s="1246">
        <v>26700</v>
      </c>
      <c r="V55" s="1284">
        <v>11</v>
      </c>
      <c r="W55" s="1285"/>
      <c r="X55" s="1285"/>
      <c r="Y55" s="1286"/>
      <c r="Z55" s="1246">
        <v>4</v>
      </c>
      <c r="AA55" s="1246">
        <v>6</v>
      </c>
      <c r="AB55" s="1246">
        <v>5</v>
      </c>
      <c r="AC55" s="1246">
        <v>6</v>
      </c>
      <c r="AD55" s="801">
        <v>32</v>
      </c>
      <c r="AE55" s="2060"/>
      <c r="AF55" s="2042" t="s">
        <v>742</v>
      </c>
      <c r="AG55" s="1928" t="s">
        <v>740</v>
      </c>
      <c r="AI55" s="2077"/>
    </row>
    <row r="56" spans="1:35" ht="15.95" customHeight="1" x14ac:dyDescent="0.15">
      <c r="A56" s="2045"/>
      <c r="B56" s="1929"/>
      <c r="C56" s="1930" t="s">
        <v>42</v>
      </c>
      <c r="D56" s="1931" t="s">
        <v>748</v>
      </c>
      <c r="E56" s="798">
        <v>314260</v>
      </c>
      <c r="F56" s="799">
        <v>29011</v>
      </c>
      <c r="G56" s="799"/>
      <c r="H56" s="799">
        <v>1096</v>
      </c>
      <c r="I56" s="799"/>
      <c r="J56" s="799">
        <v>6729</v>
      </c>
      <c r="K56" s="799"/>
      <c r="L56" s="799">
        <v>277424</v>
      </c>
      <c r="M56" s="1284">
        <v>9</v>
      </c>
      <c r="N56" s="1286"/>
      <c r="O56" s="799">
        <v>2</v>
      </c>
      <c r="P56" s="799">
        <v>11</v>
      </c>
      <c r="Q56" s="561">
        <v>28</v>
      </c>
      <c r="R56" s="561">
        <v>37</v>
      </c>
      <c r="S56" s="799">
        <v>41</v>
      </c>
      <c r="T56" s="801">
        <v>128</v>
      </c>
      <c r="U56" s="799">
        <v>38950</v>
      </c>
      <c r="V56" s="1284">
        <v>8</v>
      </c>
      <c r="W56" s="1285"/>
      <c r="X56" s="1285"/>
      <c r="Y56" s="1286"/>
      <c r="Z56" s="799">
        <v>4</v>
      </c>
      <c r="AA56" s="799">
        <v>3</v>
      </c>
      <c r="AB56" s="799">
        <v>4</v>
      </c>
      <c r="AC56" s="799">
        <v>10</v>
      </c>
      <c r="AD56" s="801">
        <v>29</v>
      </c>
      <c r="AE56" s="1929"/>
      <c r="AF56" s="1930" t="s">
        <v>42</v>
      </c>
      <c r="AG56" s="1931" t="s">
        <v>748</v>
      </c>
      <c r="AI56" s="2077"/>
    </row>
    <row r="57" spans="1:35" ht="15.95" customHeight="1" x14ac:dyDescent="0.15">
      <c r="A57" s="2045"/>
      <c r="B57" s="1929"/>
      <c r="C57" s="1930" t="s">
        <v>769</v>
      </c>
      <c r="D57" s="1931" t="s">
        <v>781</v>
      </c>
      <c r="E57" s="798">
        <v>324232</v>
      </c>
      <c r="F57" s="799">
        <v>29137</v>
      </c>
      <c r="G57" s="799"/>
      <c r="H57" s="561">
        <v>1035</v>
      </c>
      <c r="I57" s="799"/>
      <c r="J57" s="799">
        <v>11070</v>
      </c>
      <c r="K57" s="799"/>
      <c r="L57" s="799">
        <v>282990</v>
      </c>
      <c r="M57" s="1284">
        <v>7</v>
      </c>
      <c r="N57" s="1410"/>
      <c r="O57" s="1252">
        <v>2</v>
      </c>
      <c r="P57" s="1252">
        <v>8</v>
      </c>
      <c r="Q57" s="1253">
        <v>32</v>
      </c>
      <c r="R57" s="1253">
        <v>36</v>
      </c>
      <c r="S57" s="1252">
        <v>38</v>
      </c>
      <c r="T57" s="1254">
        <v>123</v>
      </c>
      <c r="U57" s="1252">
        <v>26397</v>
      </c>
      <c r="V57" s="1408">
        <v>6</v>
      </c>
      <c r="W57" s="1285"/>
      <c r="X57" s="1285"/>
      <c r="Y57" s="1286"/>
      <c r="Z57" s="561">
        <v>6</v>
      </c>
      <c r="AA57" s="799">
        <v>4</v>
      </c>
      <c r="AB57" s="799">
        <v>1</v>
      </c>
      <c r="AC57" s="799">
        <v>8</v>
      </c>
      <c r="AD57" s="801">
        <v>25</v>
      </c>
      <c r="AE57" s="1929"/>
      <c r="AF57" s="1930" t="s">
        <v>770</v>
      </c>
      <c r="AG57" s="1931" t="s">
        <v>781</v>
      </c>
      <c r="AI57" s="2077"/>
    </row>
    <row r="58" spans="1:35" ht="15.95" customHeight="1" x14ac:dyDescent="0.15">
      <c r="A58" s="2072"/>
      <c r="B58" s="1947"/>
      <c r="C58" s="1948" t="s">
        <v>44</v>
      </c>
      <c r="D58" s="1949" t="s">
        <v>782</v>
      </c>
      <c r="E58" s="1255">
        <v>309881</v>
      </c>
      <c r="F58" s="1252">
        <v>27648</v>
      </c>
      <c r="G58" s="1252"/>
      <c r="H58" s="1252">
        <v>916</v>
      </c>
      <c r="I58" s="1252"/>
      <c r="J58" s="1252">
        <v>12069</v>
      </c>
      <c r="K58" s="1252"/>
      <c r="L58" s="1252">
        <v>269248</v>
      </c>
      <c r="M58" s="1284">
        <v>6</v>
      </c>
      <c r="N58" s="1286"/>
      <c r="O58" s="799">
        <v>2</v>
      </c>
      <c r="P58" s="799">
        <v>10</v>
      </c>
      <c r="Q58" s="561">
        <v>24</v>
      </c>
      <c r="R58" s="561">
        <v>32</v>
      </c>
      <c r="S58" s="799">
        <v>39</v>
      </c>
      <c r="T58" s="801">
        <v>113</v>
      </c>
      <c r="U58" s="799">
        <v>32431</v>
      </c>
      <c r="V58" s="1284">
        <v>5</v>
      </c>
      <c r="W58" s="1285"/>
      <c r="X58" s="1285"/>
      <c r="Y58" s="1286"/>
      <c r="Z58" s="1252">
        <v>5</v>
      </c>
      <c r="AA58" s="1252">
        <v>5</v>
      </c>
      <c r="AB58" s="1252">
        <v>5</v>
      </c>
      <c r="AC58" s="1252">
        <v>11</v>
      </c>
      <c r="AD58" s="1254">
        <v>31</v>
      </c>
      <c r="AE58" s="1926"/>
      <c r="AF58" s="1927" t="s">
        <v>44</v>
      </c>
      <c r="AG58" s="1931" t="s">
        <v>782</v>
      </c>
      <c r="AI58" s="2077"/>
    </row>
    <row r="59" spans="1:35" ht="15.95" customHeight="1" x14ac:dyDescent="0.15">
      <c r="A59" s="2045"/>
      <c r="B59" s="1950"/>
      <c r="C59" s="1951" t="s">
        <v>45</v>
      </c>
      <c r="D59" s="1952" t="s">
        <v>796</v>
      </c>
      <c r="E59" s="798">
        <v>300467</v>
      </c>
      <c r="F59" s="799">
        <v>27092</v>
      </c>
      <c r="G59" s="799"/>
      <c r="H59" s="799">
        <v>934</v>
      </c>
      <c r="I59" s="799"/>
      <c r="J59" s="799">
        <v>7273</v>
      </c>
      <c r="K59" s="799"/>
      <c r="L59" s="799">
        <v>265168</v>
      </c>
      <c r="M59" s="1284">
        <v>10</v>
      </c>
      <c r="N59" s="1286">
        <f t="shared" ref="N59:Y60" si="0">SUM(N61:N71)</f>
        <v>0</v>
      </c>
      <c r="O59" s="799">
        <v>1</v>
      </c>
      <c r="P59" s="799">
        <v>7</v>
      </c>
      <c r="Q59" s="561">
        <v>20</v>
      </c>
      <c r="R59" s="561">
        <v>30</v>
      </c>
      <c r="S59" s="799">
        <v>39</v>
      </c>
      <c r="T59" s="801">
        <v>107</v>
      </c>
      <c r="U59" s="799">
        <v>33223</v>
      </c>
      <c r="V59" s="1284">
        <v>2</v>
      </c>
      <c r="W59" s="1285">
        <f t="shared" si="0"/>
        <v>0</v>
      </c>
      <c r="X59" s="1285">
        <f t="shared" si="0"/>
        <v>0</v>
      </c>
      <c r="Y59" s="1286">
        <f t="shared" si="0"/>
        <v>0</v>
      </c>
      <c r="Z59" s="799">
        <v>5</v>
      </c>
      <c r="AA59" s="799">
        <v>4</v>
      </c>
      <c r="AB59" s="799">
        <v>5</v>
      </c>
      <c r="AC59" s="799">
        <v>11</v>
      </c>
      <c r="AD59" s="801">
        <v>27</v>
      </c>
      <c r="AE59" s="1929"/>
      <c r="AF59" s="1930" t="s">
        <v>45</v>
      </c>
      <c r="AG59" s="1931" t="s">
        <v>796</v>
      </c>
      <c r="AI59" s="2077"/>
    </row>
    <row r="60" spans="1:35" ht="15.95" customHeight="1" thickBot="1" x14ac:dyDescent="0.2">
      <c r="A60" s="2112"/>
      <c r="B60" s="1953"/>
      <c r="C60" s="1954" t="s">
        <v>46</v>
      </c>
      <c r="D60" s="1949" t="s">
        <v>809</v>
      </c>
      <c r="E60" s="1955">
        <f>SUM(E61:E71)</f>
        <v>302282</v>
      </c>
      <c r="F60" s="1206" t="s">
        <v>824</v>
      </c>
      <c r="G60" s="1934">
        <f>SUM(G61:G71)</f>
        <v>26457</v>
      </c>
      <c r="H60" s="1206" t="s">
        <v>824</v>
      </c>
      <c r="I60" s="1934">
        <f t="shared" ref="I60:L60" si="1">SUM(I61:I71)</f>
        <v>806</v>
      </c>
      <c r="J60" s="1206" t="s">
        <v>824</v>
      </c>
      <c r="K60" s="1934">
        <f t="shared" si="1"/>
        <v>3734</v>
      </c>
      <c r="L60" s="954">
        <f t="shared" si="1"/>
        <v>271285</v>
      </c>
      <c r="M60" s="1293">
        <f>SUM(M61:M71)</f>
        <v>7</v>
      </c>
      <c r="N60" s="1295">
        <f t="shared" si="0"/>
        <v>0</v>
      </c>
      <c r="O60" s="1935">
        <f>SUM(O61:O71)</f>
        <v>2</v>
      </c>
      <c r="P60" s="1935">
        <f t="shared" ref="P60:T60" si="2">SUM(P61:P71)</f>
        <v>6</v>
      </c>
      <c r="Q60" s="1935">
        <f t="shared" si="2"/>
        <v>16</v>
      </c>
      <c r="R60" s="1935">
        <f t="shared" si="2"/>
        <v>29</v>
      </c>
      <c r="S60" s="1935">
        <f t="shared" si="2"/>
        <v>39</v>
      </c>
      <c r="T60" s="1935">
        <f t="shared" si="2"/>
        <v>99</v>
      </c>
      <c r="U60" s="1935">
        <f>SUM(U61:U71)</f>
        <v>49044</v>
      </c>
      <c r="V60" s="1293">
        <f>SUM(V61:V71)</f>
        <v>5</v>
      </c>
      <c r="W60" s="1294">
        <f t="shared" si="0"/>
        <v>0</v>
      </c>
      <c r="X60" s="1294">
        <f t="shared" si="0"/>
        <v>0</v>
      </c>
      <c r="Y60" s="1295">
        <f t="shared" si="0"/>
        <v>0</v>
      </c>
      <c r="Z60" s="1935">
        <f>SUM(Z61:Z71)</f>
        <v>3</v>
      </c>
      <c r="AA60" s="1935">
        <f t="shared" ref="AA60:AD60" si="3">SUM(AA61:AA71)</f>
        <v>4</v>
      </c>
      <c r="AB60" s="1935">
        <f t="shared" si="3"/>
        <v>2</v>
      </c>
      <c r="AC60" s="1935">
        <f t="shared" si="3"/>
        <v>14</v>
      </c>
      <c r="AD60" s="1935">
        <f t="shared" si="3"/>
        <v>28</v>
      </c>
      <c r="AE60" s="1932"/>
      <c r="AF60" s="1933" t="s">
        <v>46</v>
      </c>
      <c r="AG60" s="1931" t="s">
        <v>809</v>
      </c>
      <c r="AI60" s="2077"/>
    </row>
    <row r="61" spans="1:35" ht="15.95" customHeight="1" x14ac:dyDescent="0.15">
      <c r="A61" s="2078" t="s">
        <v>496</v>
      </c>
      <c r="B61" s="1956" t="s">
        <v>60</v>
      </c>
      <c r="C61" s="1957"/>
      <c r="D61" s="1958"/>
      <c r="E61" s="1010">
        <v>53152</v>
      </c>
      <c r="F61" s="1939" t="s">
        <v>824</v>
      </c>
      <c r="G61" s="1940">
        <v>4583</v>
      </c>
      <c r="H61" s="1939" t="s">
        <v>824</v>
      </c>
      <c r="I61" s="1940">
        <v>94</v>
      </c>
      <c r="J61" s="1939" t="s">
        <v>824</v>
      </c>
      <c r="K61" s="1940">
        <v>401</v>
      </c>
      <c r="L61" s="1278">
        <v>48074</v>
      </c>
      <c r="M61" s="1290">
        <v>1</v>
      </c>
      <c r="N61" s="1292"/>
      <c r="O61" s="1278">
        <v>0</v>
      </c>
      <c r="P61" s="1278">
        <v>0</v>
      </c>
      <c r="Q61" s="1278">
        <v>3</v>
      </c>
      <c r="R61" s="1278">
        <v>3</v>
      </c>
      <c r="S61" s="1278">
        <v>7</v>
      </c>
      <c r="T61" s="1007">
        <f>SUM(M61:S61)</f>
        <v>14</v>
      </c>
      <c r="U61" s="1279">
        <v>3520</v>
      </c>
      <c r="V61" s="1936">
        <v>1</v>
      </c>
      <c r="W61" s="1937"/>
      <c r="X61" s="1937"/>
      <c r="Y61" s="2113"/>
      <c r="Z61" s="1278">
        <v>0</v>
      </c>
      <c r="AA61" s="1278">
        <v>2</v>
      </c>
      <c r="AB61" s="1278">
        <v>0</v>
      </c>
      <c r="AC61" s="1278">
        <v>1</v>
      </c>
      <c r="AD61" s="1007">
        <f>SUM(V61:AC61)</f>
        <v>4</v>
      </c>
      <c r="AE61" s="1937" t="s">
        <v>60</v>
      </c>
      <c r="AF61" s="1937"/>
      <c r="AG61" s="1938"/>
      <c r="AI61" s="2077"/>
    </row>
    <row r="62" spans="1:35" ht="15.95" customHeight="1" x14ac:dyDescent="0.15">
      <c r="A62" s="2081"/>
      <c r="B62" s="1959" t="s">
        <v>61</v>
      </c>
      <c r="C62" s="1960"/>
      <c r="D62" s="1961"/>
      <c r="E62" s="1259">
        <v>467</v>
      </c>
      <c r="F62" s="704" t="s">
        <v>824</v>
      </c>
      <c r="G62" s="561">
        <v>13</v>
      </c>
      <c r="H62" s="704" t="s">
        <v>824</v>
      </c>
      <c r="I62" s="561">
        <v>4</v>
      </c>
      <c r="J62" s="704" t="s">
        <v>824</v>
      </c>
      <c r="K62" s="799">
        <v>0</v>
      </c>
      <c r="L62" s="561">
        <v>450</v>
      </c>
      <c r="M62" s="1284">
        <v>0</v>
      </c>
      <c r="N62" s="1286"/>
      <c r="O62" s="561">
        <v>1</v>
      </c>
      <c r="P62" s="561">
        <v>0</v>
      </c>
      <c r="Q62" s="561">
        <v>0</v>
      </c>
      <c r="R62" s="561">
        <v>0</v>
      </c>
      <c r="S62" s="561">
        <v>0</v>
      </c>
      <c r="T62" s="801">
        <f t="shared" ref="T62:T71" si="4">SUM(M62:S62)</f>
        <v>1</v>
      </c>
      <c r="U62" s="799">
        <v>450</v>
      </c>
      <c r="V62" s="1941">
        <v>0</v>
      </c>
      <c r="W62" s="1942"/>
      <c r="X62" s="1942"/>
      <c r="Y62" s="2052"/>
      <c r="Z62" s="561">
        <v>0</v>
      </c>
      <c r="AA62" s="561">
        <v>1</v>
      </c>
      <c r="AB62" s="561">
        <v>0</v>
      </c>
      <c r="AC62" s="561">
        <v>0</v>
      </c>
      <c r="AD62" s="801">
        <f t="shared" ref="AD62:AD71" si="5">SUM(V62:AC62)</f>
        <v>1</v>
      </c>
      <c r="AE62" s="1942" t="s">
        <v>61</v>
      </c>
      <c r="AF62" s="1942"/>
      <c r="AG62" s="1943"/>
      <c r="AI62" s="2077"/>
    </row>
    <row r="63" spans="1:35" ht="15.95" customHeight="1" x14ac:dyDescent="0.15">
      <c r="A63" s="2081"/>
      <c r="B63" s="1959" t="s">
        <v>62</v>
      </c>
      <c r="C63" s="1960"/>
      <c r="D63" s="1961"/>
      <c r="E63" s="1259">
        <v>13593</v>
      </c>
      <c r="F63" s="704" t="s">
        <v>824</v>
      </c>
      <c r="G63" s="561">
        <v>1505</v>
      </c>
      <c r="H63" s="704" t="s">
        <v>824</v>
      </c>
      <c r="I63" s="561">
        <v>7</v>
      </c>
      <c r="J63" s="704" t="s">
        <v>824</v>
      </c>
      <c r="K63" s="799">
        <v>311</v>
      </c>
      <c r="L63" s="561">
        <v>11770</v>
      </c>
      <c r="M63" s="1284">
        <v>0</v>
      </c>
      <c r="N63" s="1286"/>
      <c r="O63" s="561">
        <v>0</v>
      </c>
      <c r="P63" s="561">
        <v>0</v>
      </c>
      <c r="Q63" s="561">
        <v>0</v>
      </c>
      <c r="R63" s="561">
        <v>0</v>
      </c>
      <c r="S63" s="561">
        <v>3</v>
      </c>
      <c r="T63" s="801">
        <f t="shared" si="4"/>
        <v>3</v>
      </c>
      <c r="U63" s="799">
        <v>120</v>
      </c>
      <c r="V63" s="1941">
        <v>0</v>
      </c>
      <c r="W63" s="1942"/>
      <c r="X63" s="1942"/>
      <c r="Y63" s="2052"/>
      <c r="Z63" s="561">
        <v>1</v>
      </c>
      <c r="AA63" s="561">
        <v>0</v>
      </c>
      <c r="AB63" s="561">
        <v>0</v>
      </c>
      <c r="AC63" s="561">
        <v>0</v>
      </c>
      <c r="AD63" s="801">
        <f t="shared" si="5"/>
        <v>1</v>
      </c>
      <c r="AE63" s="1942" t="s">
        <v>62</v>
      </c>
      <c r="AF63" s="1942"/>
      <c r="AG63" s="1943"/>
      <c r="AI63" s="2077"/>
    </row>
    <row r="64" spans="1:35" ht="15.95" customHeight="1" x14ac:dyDescent="0.15">
      <c r="A64" s="2081"/>
      <c r="B64" s="1959" t="s">
        <v>63</v>
      </c>
      <c r="C64" s="1960"/>
      <c r="D64" s="1961"/>
      <c r="E64" s="1259">
        <v>11784</v>
      </c>
      <c r="F64" s="704" t="s">
        <v>824</v>
      </c>
      <c r="G64" s="561">
        <v>1019</v>
      </c>
      <c r="H64" s="704" t="s">
        <v>824</v>
      </c>
      <c r="I64" s="561">
        <v>13</v>
      </c>
      <c r="J64" s="704" t="s">
        <v>824</v>
      </c>
      <c r="K64" s="799">
        <v>97</v>
      </c>
      <c r="L64" s="561">
        <v>10655</v>
      </c>
      <c r="M64" s="1284">
        <v>0</v>
      </c>
      <c r="N64" s="1286"/>
      <c r="O64" s="561">
        <v>0</v>
      </c>
      <c r="P64" s="561">
        <v>0</v>
      </c>
      <c r="Q64" s="561">
        <v>1</v>
      </c>
      <c r="R64" s="561">
        <v>0</v>
      </c>
      <c r="S64" s="561">
        <v>2</v>
      </c>
      <c r="T64" s="801">
        <f t="shared" si="4"/>
        <v>3</v>
      </c>
      <c r="U64" s="799">
        <v>0</v>
      </c>
      <c r="V64" s="1941">
        <v>0</v>
      </c>
      <c r="W64" s="1942"/>
      <c r="X64" s="1942"/>
      <c r="Y64" s="2052"/>
      <c r="Z64" s="561">
        <v>0</v>
      </c>
      <c r="AA64" s="561">
        <v>0</v>
      </c>
      <c r="AB64" s="561">
        <v>0</v>
      </c>
      <c r="AC64" s="561">
        <v>0</v>
      </c>
      <c r="AD64" s="801">
        <f t="shared" si="5"/>
        <v>0</v>
      </c>
      <c r="AE64" s="1942" t="s">
        <v>63</v>
      </c>
      <c r="AF64" s="1942"/>
      <c r="AG64" s="1943"/>
      <c r="AI64" s="2077"/>
    </row>
    <row r="65" spans="1:35" ht="15.95" customHeight="1" x14ac:dyDescent="0.15">
      <c r="A65" s="2081"/>
      <c r="B65" s="1962" t="s">
        <v>64</v>
      </c>
      <c r="C65" s="1963"/>
      <c r="D65" s="1964"/>
      <c r="E65" s="1259">
        <v>121897</v>
      </c>
      <c r="F65" s="704" t="s">
        <v>824</v>
      </c>
      <c r="G65" s="561">
        <v>11330</v>
      </c>
      <c r="H65" s="704" t="s">
        <v>824</v>
      </c>
      <c r="I65" s="561">
        <v>416</v>
      </c>
      <c r="J65" s="704" t="s">
        <v>824</v>
      </c>
      <c r="K65" s="799">
        <v>1918</v>
      </c>
      <c r="L65" s="561">
        <v>108233</v>
      </c>
      <c r="M65" s="1284">
        <v>2</v>
      </c>
      <c r="N65" s="1286"/>
      <c r="O65" s="561">
        <v>0</v>
      </c>
      <c r="P65" s="561">
        <v>2</v>
      </c>
      <c r="Q65" s="561">
        <v>4</v>
      </c>
      <c r="R65" s="561">
        <v>13</v>
      </c>
      <c r="S65" s="561">
        <v>16</v>
      </c>
      <c r="T65" s="801">
        <f t="shared" si="4"/>
        <v>37</v>
      </c>
      <c r="U65" s="799">
        <v>36458</v>
      </c>
      <c r="V65" s="1941">
        <v>1</v>
      </c>
      <c r="W65" s="1942"/>
      <c r="X65" s="1942"/>
      <c r="Y65" s="2052"/>
      <c r="Z65" s="561">
        <v>1</v>
      </c>
      <c r="AA65" s="561">
        <v>0</v>
      </c>
      <c r="AB65" s="561">
        <v>2</v>
      </c>
      <c r="AC65" s="561">
        <v>9</v>
      </c>
      <c r="AD65" s="801">
        <f t="shared" si="5"/>
        <v>13</v>
      </c>
      <c r="AE65" s="1945" t="s">
        <v>64</v>
      </c>
      <c r="AF65" s="1945"/>
      <c r="AG65" s="1946"/>
      <c r="AI65" s="2077"/>
    </row>
    <row r="66" spans="1:35" ht="15.95" customHeight="1" x14ac:dyDescent="0.15">
      <c r="A66" s="2081"/>
      <c r="B66" s="1941" t="s">
        <v>65</v>
      </c>
      <c r="C66" s="1942"/>
      <c r="D66" s="1943"/>
      <c r="E66" s="1259">
        <v>55250</v>
      </c>
      <c r="F66" s="704" t="s">
        <v>824</v>
      </c>
      <c r="G66" s="561">
        <v>4218</v>
      </c>
      <c r="H66" s="704" t="s">
        <v>824</v>
      </c>
      <c r="I66" s="561">
        <v>95</v>
      </c>
      <c r="J66" s="704" t="s">
        <v>824</v>
      </c>
      <c r="K66" s="799">
        <v>440</v>
      </c>
      <c r="L66" s="561">
        <v>50497</v>
      </c>
      <c r="M66" s="1284">
        <v>1</v>
      </c>
      <c r="N66" s="1286"/>
      <c r="O66" s="561">
        <v>0</v>
      </c>
      <c r="P66" s="561">
        <v>0</v>
      </c>
      <c r="Q66" s="561">
        <v>1</v>
      </c>
      <c r="R66" s="561">
        <v>4</v>
      </c>
      <c r="S66" s="561">
        <v>4</v>
      </c>
      <c r="T66" s="801">
        <f t="shared" si="4"/>
        <v>10</v>
      </c>
      <c r="U66" s="799">
        <v>4425</v>
      </c>
      <c r="V66" s="1941">
        <v>0</v>
      </c>
      <c r="W66" s="1942"/>
      <c r="X66" s="1942"/>
      <c r="Y66" s="2052"/>
      <c r="Z66" s="561">
        <v>0</v>
      </c>
      <c r="AA66" s="561">
        <v>1</v>
      </c>
      <c r="AB66" s="561">
        <v>0</v>
      </c>
      <c r="AC66" s="561">
        <v>1</v>
      </c>
      <c r="AD66" s="801">
        <f t="shared" si="5"/>
        <v>2</v>
      </c>
      <c r="AE66" s="1942" t="s">
        <v>65</v>
      </c>
      <c r="AF66" s="1942"/>
      <c r="AG66" s="1943"/>
      <c r="AI66" s="2077"/>
    </row>
    <row r="67" spans="1:35" ht="15.95" customHeight="1" x14ac:dyDescent="0.15">
      <c r="A67" s="2081"/>
      <c r="B67" s="1941" t="s">
        <v>66</v>
      </c>
      <c r="C67" s="1942"/>
      <c r="D67" s="1943"/>
      <c r="E67" s="1259">
        <v>4672</v>
      </c>
      <c r="F67" s="704" t="s">
        <v>824</v>
      </c>
      <c r="G67" s="561">
        <v>539</v>
      </c>
      <c r="H67" s="704" t="s">
        <v>824</v>
      </c>
      <c r="I67" s="561">
        <v>15</v>
      </c>
      <c r="J67" s="704" t="s">
        <v>824</v>
      </c>
      <c r="K67" s="799">
        <v>18</v>
      </c>
      <c r="L67" s="561">
        <v>4100</v>
      </c>
      <c r="M67" s="1284">
        <v>1</v>
      </c>
      <c r="N67" s="1286"/>
      <c r="O67" s="561">
        <v>0</v>
      </c>
      <c r="P67" s="561">
        <v>0</v>
      </c>
      <c r="Q67" s="561">
        <v>1</v>
      </c>
      <c r="R67" s="561">
        <v>2</v>
      </c>
      <c r="S67" s="561">
        <v>1</v>
      </c>
      <c r="T67" s="801">
        <f t="shared" si="4"/>
        <v>5</v>
      </c>
      <c r="U67" s="799">
        <v>2300</v>
      </c>
      <c r="V67" s="1941">
        <v>0</v>
      </c>
      <c r="W67" s="1942"/>
      <c r="X67" s="1942"/>
      <c r="Y67" s="2052"/>
      <c r="Z67" s="561">
        <v>0</v>
      </c>
      <c r="AA67" s="561">
        <v>0</v>
      </c>
      <c r="AB67" s="561">
        <v>0</v>
      </c>
      <c r="AC67" s="561">
        <v>2</v>
      </c>
      <c r="AD67" s="801">
        <f t="shared" si="5"/>
        <v>2</v>
      </c>
      <c r="AE67" s="1942" t="s">
        <v>66</v>
      </c>
      <c r="AF67" s="1942"/>
      <c r="AG67" s="1943"/>
      <c r="AI67" s="2077"/>
    </row>
    <row r="68" spans="1:35" ht="15.95" customHeight="1" x14ac:dyDescent="0.15">
      <c r="A68" s="2081"/>
      <c r="B68" s="1941" t="s">
        <v>67</v>
      </c>
      <c r="C68" s="1942"/>
      <c r="D68" s="1943"/>
      <c r="E68" s="1259">
        <v>0</v>
      </c>
      <c r="F68" s="704" t="s">
        <v>824</v>
      </c>
      <c r="G68" s="561">
        <v>0</v>
      </c>
      <c r="H68" s="704" t="s">
        <v>824</v>
      </c>
      <c r="I68" s="561">
        <v>0</v>
      </c>
      <c r="J68" s="704" t="s">
        <v>824</v>
      </c>
      <c r="K68" s="799">
        <v>0</v>
      </c>
      <c r="L68" s="561">
        <v>0</v>
      </c>
      <c r="M68" s="1284">
        <v>0</v>
      </c>
      <c r="N68" s="1286"/>
      <c r="O68" s="561">
        <v>0</v>
      </c>
      <c r="P68" s="561">
        <v>0</v>
      </c>
      <c r="Q68" s="561">
        <v>0</v>
      </c>
      <c r="R68" s="561">
        <v>0</v>
      </c>
      <c r="S68" s="561">
        <v>0</v>
      </c>
      <c r="T68" s="801">
        <f t="shared" si="4"/>
        <v>0</v>
      </c>
      <c r="U68" s="799">
        <v>0</v>
      </c>
      <c r="V68" s="1941">
        <v>0</v>
      </c>
      <c r="W68" s="1942"/>
      <c r="X68" s="1942"/>
      <c r="Y68" s="2052"/>
      <c r="Z68" s="561">
        <v>0</v>
      </c>
      <c r="AA68" s="561">
        <v>0</v>
      </c>
      <c r="AB68" s="561">
        <v>0</v>
      </c>
      <c r="AC68" s="561">
        <v>0</v>
      </c>
      <c r="AD68" s="801">
        <f t="shared" si="5"/>
        <v>0</v>
      </c>
      <c r="AE68" s="1942" t="s">
        <v>67</v>
      </c>
      <c r="AF68" s="1942"/>
      <c r="AG68" s="1943"/>
      <c r="AI68" s="2077"/>
    </row>
    <row r="69" spans="1:35" ht="15.95" customHeight="1" x14ac:dyDescent="0.15">
      <c r="A69" s="2081"/>
      <c r="B69" s="1941" t="s">
        <v>68</v>
      </c>
      <c r="C69" s="1942"/>
      <c r="D69" s="1943"/>
      <c r="E69" s="1259">
        <v>3764</v>
      </c>
      <c r="F69" s="704" t="s">
        <v>824</v>
      </c>
      <c r="G69" s="561">
        <v>300</v>
      </c>
      <c r="H69" s="704" t="s">
        <v>824</v>
      </c>
      <c r="I69" s="561">
        <v>4</v>
      </c>
      <c r="J69" s="704" t="s">
        <v>824</v>
      </c>
      <c r="K69" s="799">
        <v>60</v>
      </c>
      <c r="L69" s="561">
        <v>3400</v>
      </c>
      <c r="M69" s="1284">
        <v>0</v>
      </c>
      <c r="N69" s="1286"/>
      <c r="O69" s="561">
        <v>0</v>
      </c>
      <c r="P69" s="561">
        <v>0</v>
      </c>
      <c r="Q69" s="561">
        <v>0</v>
      </c>
      <c r="R69" s="561">
        <v>0</v>
      </c>
      <c r="S69" s="561">
        <v>1</v>
      </c>
      <c r="T69" s="801">
        <f t="shared" si="4"/>
        <v>1</v>
      </c>
      <c r="U69" s="799">
        <v>1524</v>
      </c>
      <c r="V69" s="1941">
        <v>0</v>
      </c>
      <c r="W69" s="1942"/>
      <c r="X69" s="1942"/>
      <c r="Y69" s="2052"/>
      <c r="Z69" s="561">
        <v>0</v>
      </c>
      <c r="AA69" s="561">
        <v>0</v>
      </c>
      <c r="AB69" s="561">
        <v>0</v>
      </c>
      <c r="AC69" s="561">
        <v>1</v>
      </c>
      <c r="AD69" s="801">
        <f t="shared" si="5"/>
        <v>1</v>
      </c>
      <c r="AE69" s="1942" t="s">
        <v>68</v>
      </c>
      <c r="AF69" s="1942"/>
      <c r="AG69" s="1943"/>
      <c r="AI69" s="2077"/>
    </row>
    <row r="70" spans="1:35" ht="15.95" customHeight="1" x14ac:dyDescent="0.15">
      <c r="A70" s="2081"/>
      <c r="B70" s="1941" t="s">
        <v>69</v>
      </c>
      <c r="C70" s="1942"/>
      <c r="D70" s="1943"/>
      <c r="E70" s="1259">
        <v>5354</v>
      </c>
      <c r="F70" s="704" t="s">
        <v>824</v>
      </c>
      <c r="G70" s="561">
        <v>485</v>
      </c>
      <c r="H70" s="704" t="s">
        <v>824</v>
      </c>
      <c r="I70" s="561">
        <v>51</v>
      </c>
      <c r="J70" s="704" t="s">
        <v>824</v>
      </c>
      <c r="K70" s="799">
        <v>35</v>
      </c>
      <c r="L70" s="561">
        <v>4783</v>
      </c>
      <c r="M70" s="1284">
        <v>0</v>
      </c>
      <c r="N70" s="1286"/>
      <c r="O70" s="561">
        <v>1</v>
      </c>
      <c r="P70" s="561">
        <v>2</v>
      </c>
      <c r="Q70" s="561">
        <v>2</v>
      </c>
      <c r="R70" s="561">
        <v>2</v>
      </c>
      <c r="S70" s="561">
        <v>0</v>
      </c>
      <c r="T70" s="801">
        <f t="shared" si="4"/>
        <v>7</v>
      </c>
      <c r="U70" s="799">
        <v>247</v>
      </c>
      <c r="V70" s="1941">
        <v>3</v>
      </c>
      <c r="W70" s="1942"/>
      <c r="X70" s="1942"/>
      <c r="Y70" s="2052"/>
      <c r="Z70" s="561">
        <v>1</v>
      </c>
      <c r="AA70" s="561">
        <v>0</v>
      </c>
      <c r="AB70" s="561">
        <v>0</v>
      </c>
      <c r="AC70" s="561">
        <v>0</v>
      </c>
      <c r="AD70" s="801">
        <f t="shared" si="5"/>
        <v>4</v>
      </c>
      <c r="AE70" s="1942" t="s">
        <v>69</v>
      </c>
      <c r="AF70" s="1942"/>
      <c r="AG70" s="1943"/>
      <c r="AI70" s="2077"/>
    </row>
    <row r="71" spans="1:35" ht="15.95" customHeight="1" thickBot="1" x14ac:dyDescent="0.2">
      <c r="A71" s="2084"/>
      <c r="B71" s="2085" t="s">
        <v>70</v>
      </c>
      <c r="C71" s="2086"/>
      <c r="D71" s="2087"/>
      <c r="E71" s="994">
        <v>32349</v>
      </c>
      <c r="F71" s="516" t="s">
        <v>824</v>
      </c>
      <c r="G71" s="954">
        <v>2465</v>
      </c>
      <c r="H71" s="516" t="s">
        <v>824</v>
      </c>
      <c r="I71" s="954">
        <v>107</v>
      </c>
      <c r="J71" s="516" t="s">
        <v>824</v>
      </c>
      <c r="K71" s="954">
        <v>454</v>
      </c>
      <c r="L71" s="954">
        <v>29323</v>
      </c>
      <c r="M71" s="1287">
        <v>2</v>
      </c>
      <c r="N71" s="1289"/>
      <c r="O71" s="954">
        <v>0</v>
      </c>
      <c r="P71" s="954">
        <v>2</v>
      </c>
      <c r="Q71" s="954">
        <v>4</v>
      </c>
      <c r="R71" s="954">
        <v>5</v>
      </c>
      <c r="S71" s="954">
        <v>5</v>
      </c>
      <c r="T71" s="995">
        <f t="shared" si="4"/>
        <v>18</v>
      </c>
      <c r="U71" s="996">
        <v>0</v>
      </c>
      <c r="V71" s="2085">
        <v>0</v>
      </c>
      <c r="W71" s="2086"/>
      <c r="X71" s="2086"/>
      <c r="Y71" s="2114"/>
      <c r="Z71" s="954">
        <v>0</v>
      </c>
      <c r="AA71" s="954">
        <v>0</v>
      </c>
      <c r="AB71" s="954">
        <v>0</v>
      </c>
      <c r="AC71" s="954">
        <v>0</v>
      </c>
      <c r="AD71" s="995">
        <f t="shared" si="5"/>
        <v>0</v>
      </c>
      <c r="AE71" s="2086" t="s">
        <v>70</v>
      </c>
      <c r="AF71" s="2086"/>
      <c r="AG71" s="2087"/>
      <c r="AI71" s="2077"/>
    </row>
    <row r="72" spans="1:35" x14ac:dyDescent="0.15">
      <c r="A72" s="1443" t="s">
        <v>843</v>
      </c>
      <c r="B72" s="1443"/>
      <c r="C72" s="1443"/>
      <c r="D72" s="1443"/>
      <c r="E72" s="1443"/>
      <c r="F72" s="1443"/>
      <c r="G72" s="1443"/>
      <c r="H72" s="1443"/>
      <c r="I72" s="1443"/>
      <c r="J72" s="1443"/>
    </row>
    <row r="73" spans="1:35" x14ac:dyDescent="0.15">
      <c r="M73" s="2115"/>
      <c r="N73" s="2115"/>
    </row>
    <row r="74" spans="1:35" x14ac:dyDescent="0.15">
      <c r="M74" s="2115"/>
      <c r="N74" s="2115"/>
    </row>
    <row r="75" spans="1:35" x14ac:dyDescent="0.15">
      <c r="M75" s="2115"/>
      <c r="N75" s="2115"/>
    </row>
    <row r="76" spans="1:35" x14ac:dyDescent="0.15">
      <c r="M76" s="2115"/>
      <c r="N76" s="2115"/>
    </row>
    <row r="77" spans="1:35" x14ac:dyDescent="0.15">
      <c r="M77" s="2115"/>
      <c r="N77" s="2115"/>
    </row>
    <row r="78" spans="1:35" x14ac:dyDescent="0.15">
      <c r="M78" s="2115"/>
      <c r="N78" s="2115"/>
    </row>
    <row r="79" spans="1:35" x14ac:dyDescent="0.15">
      <c r="M79" s="2115"/>
      <c r="N79" s="2115"/>
    </row>
    <row r="80" spans="1:35" x14ac:dyDescent="0.15">
      <c r="M80" s="2115"/>
      <c r="N80" s="2115"/>
    </row>
    <row r="81" spans="13:14" x14ac:dyDescent="0.15">
      <c r="M81" s="2115"/>
      <c r="N81" s="2115"/>
    </row>
    <row r="82" spans="13:14" x14ac:dyDescent="0.15">
      <c r="M82" s="2115"/>
      <c r="N82" s="2115"/>
    </row>
    <row r="83" spans="13:14" x14ac:dyDescent="0.15">
      <c r="M83" s="2115"/>
      <c r="N83" s="2115"/>
    </row>
  </sheetData>
  <mergeCells count="146">
    <mergeCell ref="A72:J72"/>
    <mergeCell ref="V71:Y71"/>
    <mergeCell ref="V52:Y52"/>
    <mergeCell ref="V54:Y54"/>
    <mergeCell ref="V61:Y61"/>
    <mergeCell ref="V62:Y62"/>
    <mergeCell ref="V63:Y63"/>
    <mergeCell ref="V64:Y64"/>
    <mergeCell ref="V65:Y65"/>
    <mergeCell ref="V56:Y56"/>
    <mergeCell ref="V57:Y57"/>
    <mergeCell ref="V58:Y58"/>
    <mergeCell ref="M63:N63"/>
    <mergeCell ref="M64:N64"/>
    <mergeCell ref="M65:N65"/>
    <mergeCell ref="M53:N53"/>
    <mergeCell ref="V53:Y53"/>
    <mergeCell ref="V59:Y59"/>
    <mergeCell ref="M59:N59"/>
    <mergeCell ref="M55:N55"/>
    <mergeCell ref="V55:Y55"/>
    <mergeCell ref="M58:N58"/>
    <mergeCell ref="M60:N60"/>
    <mergeCell ref="V60:Y60"/>
    <mergeCell ref="M66:N66"/>
    <mergeCell ref="M67:N67"/>
    <mergeCell ref="A61:A71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M68:N68"/>
    <mergeCell ref="M69:N69"/>
    <mergeCell ref="M70:N70"/>
    <mergeCell ref="M71:N71"/>
    <mergeCell ref="R26:S26"/>
    <mergeCell ref="AE3:AG8"/>
    <mergeCell ref="V12:Y12"/>
    <mergeCell ref="V13:Y13"/>
    <mergeCell ref="V14:Y14"/>
    <mergeCell ref="M32:N32"/>
    <mergeCell ref="R27:S27"/>
    <mergeCell ref="R28:S28"/>
    <mergeCell ref="M38:N38"/>
    <mergeCell ref="M37:N37"/>
    <mergeCell ref="M31:N31"/>
    <mergeCell ref="V36:Y36"/>
    <mergeCell ref="V37:Y37"/>
    <mergeCell ref="V38:Y38"/>
    <mergeCell ref="M34:N34"/>
    <mergeCell ref="M35:N35"/>
    <mergeCell ref="V18:Y18"/>
    <mergeCell ref="V19:Y19"/>
    <mergeCell ref="V20:Y20"/>
    <mergeCell ref="V21:Y21"/>
    <mergeCell ref="V22:Y22"/>
    <mergeCell ref="A25:B25"/>
    <mergeCell ref="A3:D8"/>
    <mergeCell ref="U3:AD3"/>
    <mergeCell ref="V4:AD4"/>
    <mergeCell ref="F4:L4"/>
    <mergeCell ref="F5:F7"/>
    <mergeCell ref="H5:H7"/>
    <mergeCell ref="J5:J7"/>
    <mergeCell ref="E3:T3"/>
    <mergeCell ref="Q19:S19"/>
    <mergeCell ref="Q20:S20"/>
    <mergeCell ref="A10:B10"/>
    <mergeCell ref="Q18:S18"/>
    <mergeCell ref="R23:S23"/>
    <mergeCell ref="R24:S24"/>
    <mergeCell ref="V15:Y15"/>
    <mergeCell ref="Q21:S21"/>
    <mergeCell ref="R22:S22"/>
    <mergeCell ref="R25:S25"/>
    <mergeCell ref="G5:G7"/>
    <mergeCell ref="I5:I7"/>
    <mergeCell ref="K5:K7"/>
    <mergeCell ref="V16:Y16"/>
    <mergeCell ref="V17:Y17"/>
    <mergeCell ref="V66:Y66"/>
    <mergeCell ref="V67:Y67"/>
    <mergeCell ref="V68:Y68"/>
    <mergeCell ref="V69:Y69"/>
    <mergeCell ref="V70:Y70"/>
    <mergeCell ref="M36:N36"/>
    <mergeCell ref="M33:N33"/>
    <mergeCell ref="R30:S30"/>
    <mergeCell ref="R29:S29"/>
    <mergeCell ref="V31:Y31"/>
    <mergeCell ref="V32:Y32"/>
    <mergeCell ref="V30:Y30"/>
    <mergeCell ref="V33:Y33"/>
    <mergeCell ref="V34:Y34"/>
    <mergeCell ref="V35:Y35"/>
    <mergeCell ref="M52:N52"/>
    <mergeCell ref="M54:N54"/>
    <mergeCell ref="M61:N61"/>
    <mergeCell ref="M62:N62"/>
    <mergeCell ref="V42:Y42"/>
    <mergeCell ref="V39:Y39"/>
    <mergeCell ref="V40:Y40"/>
    <mergeCell ref="M56:N56"/>
    <mergeCell ref="M57:N57"/>
    <mergeCell ref="V44:Y44"/>
    <mergeCell ref="V46:Y46"/>
    <mergeCell ref="V43:Y43"/>
    <mergeCell ref="V27:Y27"/>
    <mergeCell ref="V28:Y28"/>
    <mergeCell ref="V23:Y23"/>
    <mergeCell ref="V24:Y24"/>
    <mergeCell ref="V41:Y41"/>
    <mergeCell ref="V26:Y26"/>
    <mergeCell ref="V29:Y29"/>
    <mergeCell ref="V25:Y25"/>
    <mergeCell ref="AE71:AG71"/>
    <mergeCell ref="AE61:AG61"/>
    <mergeCell ref="AE62:AG62"/>
    <mergeCell ref="AE63:AG63"/>
    <mergeCell ref="AE64:AG64"/>
    <mergeCell ref="AE65:AG65"/>
    <mergeCell ref="M46:N46"/>
    <mergeCell ref="V45:Y45"/>
    <mergeCell ref="M45:N45"/>
    <mergeCell ref="M48:N48"/>
    <mergeCell ref="V48:Y48"/>
    <mergeCell ref="V49:Y49"/>
    <mergeCell ref="M47:N47"/>
    <mergeCell ref="V47:Y47"/>
    <mergeCell ref="M49:N49"/>
    <mergeCell ref="AE66:AG66"/>
    <mergeCell ref="AE67:AG67"/>
    <mergeCell ref="AE68:AG68"/>
    <mergeCell ref="AE69:AG69"/>
    <mergeCell ref="M50:N50"/>
    <mergeCell ref="V50:Y50"/>
    <mergeCell ref="M51:N51"/>
    <mergeCell ref="V51:Y51"/>
    <mergeCell ref="AE70:AG70"/>
  </mergeCells>
  <phoneticPr fontId="20"/>
  <printOptions horizontalCentered="1"/>
  <pageMargins left="0.35433070866141736" right="0.39370078740157483" top="0.39370078740157483" bottom="0.35433070866141736" header="0.43307086614173229" footer="0.39370078740157483"/>
  <pageSetup paperSize="8" orientation="landscape" r:id="rId1"/>
  <headerFooter alignWithMargins="0"/>
  <colBreaks count="1" manualBreakCount="1">
    <brk id="16" max="71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>
    <tabColor rgb="FF92D050"/>
    <pageSetUpPr fitToPage="1"/>
  </sheetPr>
  <dimension ref="A1:AH72"/>
  <sheetViews>
    <sheetView view="pageBreakPreview" zoomScaleNormal="70" zoomScaleSheetLayoutView="100" workbookViewId="0">
      <pane xSplit="4" ySplit="10" topLeftCell="E50" activePane="bottomRight" state="frozen"/>
      <selection pane="topRight" activeCell="E1" sqref="E1"/>
      <selection pane="bottomLeft" activeCell="A11" sqref="A11"/>
      <selection pane="bottomRight" activeCell="V62" sqref="V62"/>
    </sheetView>
  </sheetViews>
  <sheetFormatPr defaultColWidth="13.375" defaultRowHeight="17.25" x14ac:dyDescent="0.15"/>
  <cols>
    <col min="1" max="1" width="3.375" style="281" customWidth="1"/>
    <col min="2" max="2" width="1.25" style="281" customWidth="1"/>
    <col min="3" max="3" width="4.625" style="281" customWidth="1"/>
    <col min="4" max="4" width="8" style="281" customWidth="1"/>
    <col min="5" max="6" width="10.625" style="281" customWidth="1"/>
    <col min="7" max="10" width="9.625" style="281" customWidth="1"/>
    <col min="11" max="21" width="7.125" style="281" customWidth="1"/>
    <col min="22" max="22" width="9.625" style="281" customWidth="1"/>
    <col min="23" max="29" width="7.125" style="281" customWidth="1"/>
    <col min="30" max="30" width="0.75" style="281" customWidth="1"/>
    <col min="31" max="31" width="4.375" style="281" customWidth="1"/>
    <col min="32" max="32" width="7.875" style="281" customWidth="1"/>
    <col min="33" max="33" width="2.375" style="281" customWidth="1"/>
    <col min="34" max="34" width="8.375" style="818" customWidth="1"/>
    <col min="35" max="16384" width="13.375" style="281"/>
  </cols>
  <sheetData>
    <row r="1" spans="1:32" x14ac:dyDescent="0.15">
      <c r="A1" s="285" t="s">
        <v>229</v>
      </c>
      <c r="E1" s="285"/>
    </row>
    <row r="2" spans="1:32" ht="12" customHeight="1" thickBot="1" x14ac:dyDescent="0.2"/>
    <row r="3" spans="1:32" ht="15" customHeight="1" x14ac:dyDescent="0.15">
      <c r="A3" s="1701" t="s">
        <v>230</v>
      </c>
      <c r="B3" s="1702"/>
      <c r="C3" s="1702"/>
      <c r="D3" s="1703"/>
      <c r="E3" s="385" t="s">
        <v>353</v>
      </c>
      <c r="F3" s="386"/>
      <c r="G3" s="387"/>
      <c r="H3" s="387"/>
      <c r="I3" s="387"/>
      <c r="J3" s="387"/>
      <c r="K3" s="387"/>
      <c r="L3" s="1692" t="s">
        <v>212</v>
      </c>
      <c r="M3" s="1693"/>
      <c r="N3" s="1692"/>
      <c r="O3" s="387"/>
      <c r="P3" s="387"/>
      <c r="Q3" s="387"/>
      <c r="R3" s="387"/>
      <c r="S3" s="387"/>
      <c r="T3" s="387"/>
      <c r="U3" s="388"/>
      <c r="V3" s="386"/>
      <c r="W3" s="389"/>
      <c r="X3" s="1694" t="s">
        <v>354</v>
      </c>
      <c r="Y3" s="1695"/>
      <c r="Z3" s="1695"/>
      <c r="AA3" s="389"/>
      <c r="AB3" s="389"/>
      <c r="AC3" s="390"/>
      <c r="AD3" s="1683" t="s">
        <v>11</v>
      </c>
      <c r="AE3" s="1683"/>
      <c r="AF3" s="1684"/>
    </row>
    <row r="4" spans="1:32" ht="15" customHeight="1" x14ac:dyDescent="0.15">
      <c r="A4" s="1704"/>
      <c r="B4" s="1705"/>
      <c r="C4" s="1705"/>
      <c r="D4" s="1706"/>
      <c r="E4" s="391"/>
      <c r="F4" s="392"/>
      <c r="G4" s="1696" t="s">
        <v>355</v>
      </c>
      <c r="H4" s="1697"/>
      <c r="I4" s="1697"/>
      <c r="J4" s="1717"/>
      <c r="K4" s="393"/>
      <c r="L4" s="394"/>
      <c r="M4" s="394"/>
      <c r="N4" s="394"/>
      <c r="O4" s="636" t="s">
        <v>419</v>
      </c>
      <c r="P4" s="637" t="s">
        <v>418</v>
      </c>
      <c r="Q4" s="395" t="s">
        <v>356</v>
      </c>
      <c r="R4" s="394"/>
      <c r="S4" s="394"/>
      <c r="T4" s="394"/>
      <c r="U4" s="396"/>
      <c r="V4" s="397" t="s">
        <v>231</v>
      </c>
      <c r="W4" s="1696" t="s">
        <v>357</v>
      </c>
      <c r="X4" s="1697"/>
      <c r="Y4" s="1697"/>
      <c r="Z4" s="1697"/>
      <c r="AA4" s="1697"/>
      <c r="AB4" s="1697"/>
      <c r="AC4" s="1698"/>
      <c r="AD4" s="1685"/>
      <c r="AE4" s="1685"/>
      <c r="AF4" s="1686"/>
    </row>
    <row r="5" spans="1:32" ht="15" customHeight="1" x14ac:dyDescent="0.15">
      <c r="A5" s="1704"/>
      <c r="B5" s="1705"/>
      <c r="C5" s="1705"/>
      <c r="D5" s="1706"/>
      <c r="E5" s="398" t="s">
        <v>207</v>
      </c>
      <c r="F5" s="399" t="s">
        <v>207</v>
      </c>
      <c r="G5" s="1718" t="s">
        <v>725</v>
      </c>
      <c r="H5" s="1718" t="s">
        <v>726</v>
      </c>
      <c r="I5" s="1714" t="s">
        <v>727</v>
      </c>
      <c r="J5" s="536"/>
      <c r="K5" s="400">
        <v>1</v>
      </c>
      <c r="L5" s="400">
        <v>101</v>
      </c>
      <c r="M5" s="400">
        <v>501</v>
      </c>
      <c r="N5" s="400" t="s">
        <v>213</v>
      </c>
      <c r="O5" s="400" t="s">
        <v>214</v>
      </c>
      <c r="P5" s="400" t="s">
        <v>215</v>
      </c>
      <c r="Q5" s="400" t="s">
        <v>216</v>
      </c>
      <c r="R5" s="400" t="s">
        <v>217</v>
      </c>
      <c r="S5" s="401">
        <v>30001</v>
      </c>
      <c r="T5" s="402">
        <v>50001</v>
      </c>
      <c r="U5" s="403"/>
      <c r="V5" s="404" t="s">
        <v>218</v>
      </c>
      <c r="W5" s="405" t="s">
        <v>219</v>
      </c>
      <c r="X5" s="405" t="s">
        <v>213</v>
      </c>
      <c r="Y5" s="405" t="s">
        <v>215</v>
      </c>
      <c r="Z5" s="405" t="s">
        <v>216</v>
      </c>
      <c r="AA5" s="405" t="s">
        <v>217</v>
      </c>
      <c r="AB5" s="405" t="s">
        <v>220</v>
      </c>
      <c r="AC5" s="403"/>
      <c r="AD5" s="1685"/>
      <c r="AE5" s="1685"/>
      <c r="AF5" s="1686"/>
    </row>
    <row r="6" spans="1:32" ht="15" customHeight="1" x14ac:dyDescent="0.15">
      <c r="A6" s="1704"/>
      <c r="B6" s="1705"/>
      <c r="C6" s="1705"/>
      <c r="D6" s="1706"/>
      <c r="E6" s="398" t="s">
        <v>208</v>
      </c>
      <c r="F6" s="399" t="s">
        <v>208</v>
      </c>
      <c r="G6" s="1719"/>
      <c r="H6" s="1719"/>
      <c r="I6" s="1715"/>
      <c r="J6" s="400"/>
      <c r="K6" s="406" t="s">
        <v>358</v>
      </c>
      <c r="L6" s="406" t="s">
        <v>358</v>
      </c>
      <c r="M6" s="406" t="s">
        <v>358</v>
      </c>
      <c r="N6" s="406" t="s">
        <v>358</v>
      </c>
      <c r="O6" s="406" t="s">
        <v>358</v>
      </c>
      <c r="P6" s="406" t="s">
        <v>358</v>
      </c>
      <c r="Q6" s="406" t="s">
        <v>358</v>
      </c>
      <c r="R6" s="406" t="s">
        <v>358</v>
      </c>
      <c r="S6" s="407" t="s">
        <v>358</v>
      </c>
      <c r="T6" s="408" t="s">
        <v>358</v>
      </c>
      <c r="U6" s="409" t="s">
        <v>145</v>
      </c>
      <c r="V6" s="404" t="s">
        <v>207</v>
      </c>
      <c r="W6" s="406" t="s">
        <v>358</v>
      </c>
      <c r="X6" s="406" t="s">
        <v>358</v>
      </c>
      <c r="Y6" s="406" t="s">
        <v>358</v>
      </c>
      <c r="Z6" s="406" t="s">
        <v>358</v>
      </c>
      <c r="AA6" s="406" t="s">
        <v>358</v>
      </c>
      <c r="AB6" s="406" t="s">
        <v>358</v>
      </c>
      <c r="AC6" s="409" t="s">
        <v>145</v>
      </c>
      <c r="AD6" s="1685"/>
      <c r="AE6" s="1685"/>
      <c r="AF6" s="1686"/>
    </row>
    <row r="7" spans="1:32" ht="15" customHeight="1" x14ac:dyDescent="0.15">
      <c r="A7" s="1704"/>
      <c r="B7" s="1705"/>
      <c r="C7" s="1705"/>
      <c r="D7" s="1706"/>
      <c r="E7" s="398" t="s">
        <v>221</v>
      </c>
      <c r="F7" s="399" t="s">
        <v>221</v>
      </c>
      <c r="G7" s="1719"/>
      <c r="H7" s="1719"/>
      <c r="I7" s="1715"/>
      <c r="J7" s="537" t="s">
        <v>728</v>
      </c>
      <c r="K7" s="400">
        <v>100</v>
      </c>
      <c r="L7" s="400">
        <v>500</v>
      </c>
      <c r="M7" s="400" t="s">
        <v>222</v>
      </c>
      <c r="N7" s="400" t="s">
        <v>223</v>
      </c>
      <c r="O7" s="400" t="s">
        <v>224</v>
      </c>
      <c r="P7" s="400" t="s">
        <v>225</v>
      </c>
      <c r="Q7" s="400" t="s">
        <v>226</v>
      </c>
      <c r="R7" s="410"/>
      <c r="S7" s="401">
        <v>50000</v>
      </c>
      <c r="T7" s="411"/>
      <c r="U7" s="403"/>
      <c r="V7" s="404" t="s">
        <v>208</v>
      </c>
      <c r="W7" s="400" t="s">
        <v>222</v>
      </c>
      <c r="X7" s="400" t="s">
        <v>224</v>
      </c>
      <c r="Y7" s="400" t="s">
        <v>225</v>
      </c>
      <c r="Z7" s="400" t="s">
        <v>226</v>
      </c>
      <c r="AA7" s="400" t="s">
        <v>227</v>
      </c>
      <c r="AB7" s="410"/>
      <c r="AC7" s="403"/>
      <c r="AD7" s="1685"/>
      <c r="AE7" s="1685"/>
      <c r="AF7" s="1686"/>
    </row>
    <row r="8" spans="1:32" ht="15" customHeight="1" x14ac:dyDescent="0.15">
      <c r="A8" s="1704"/>
      <c r="B8" s="1705"/>
      <c r="C8" s="1705"/>
      <c r="D8" s="1706"/>
      <c r="E8" s="398" t="s">
        <v>75</v>
      </c>
      <c r="F8" s="399" t="s">
        <v>75</v>
      </c>
      <c r="G8" s="1719"/>
      <c r="H8" s="1719"/>
      <c r="I8" s="1715"/>
      <c r="J8" s="538"/>
      <c r="K8" s="410"/>
      <c r="L8" s="410"/>
      <c r="M8" s="410"/>
      <c r="N8" s="410"/>
      <c r="O8" s="410"/>
      <c r="P8" s="410"/>
      <c r="Q8" s="410"/>
      <c r="R8" s="410"/>
      <c r="S8" s="412"/>
      <c r="T8" s="410"/>
      <c r="U8" s="403"/>
      <c r="V8" s="404" t="s">
        <v>221</v>
      </c>
      <c r="W8" s="410"/>
      <c r="X8" s="410"/>
      <c r="Y8" s="410"/>
      <c r="Z8" s="410"/>
      <c r="AA8" s="410"/>
      <c r="AB8" s="410"/>
      <c r="AC8" s="403"/>
      <c r="AD8" s="1685"/>
      <c r="AE8" s="1685"/>
      <c r="AF8" s="1686"/>
    </row>
    <row r="9" spans="1:32" ht="15" customHeight="1" x14ac:dyDescent="0.15">
      <c r="A9" s="1707"/>
      <c r="B9" s="1708"/>
      <c r="C9" s="1708"/>
      <c r="D9" s="1709"/>
      <c r="E9" s="413"/>
      <c r="F9" s="414"/>
      <c r="G9" s="1720"/>
      <c r="H9" s="1720"/>
      <c r="I9" s="1716"/>
      <c r="J9" s="415"/>
      <c r="K9" s="415" t="s">
        <v>221</v>
      </c>
      <c r="L9" s="415" t="s">
        <v>221</v>
      </c>
      <c r="M9" s="415" t="s">
        <v>221</v>
      </c>
      <c r="N9" s="415" t="s">
        <v>221</v>
      </c>
      <c r="O9" s="415" t="s">
        <v>221</v>
      </c>
      <c r="P9" s="415" t="s">
        <v>221</v>
      </c>
      <c r="Q9" s="415" t="s">
        <v>221</v>
      </c>
      <c r="R9" s="415" t="s">
        <v>221</v>
      </c>
      <c r="S9" s="416" t="s">
        <v>221</v>
      </c>
      <c r="T9" s="415" t="s">
        <v>221</v>
      </c>
      <c r="U9" s="417"/>
      <c r="V9" s="418" t="s">
        <v>75</v>
      </c>
      <c r="W9" s="415" t="s">
        <v>221</v>
      </c>
      <c r="X9" s="415" t="s">
        <v>221</v>
      </c>
      <c r="Y9" s="415" t="s">
        <v>221</v>
      </c>
      <c r="Z9" s="415" t="s">
        <v>221</v>
      </c>
      <c r="AA9" s="415" t="s">
        <v>221</v>
      </c>
      <c r="AB9" s="415" t="s">
        <v>221</v>
      </c>
      <c r="AC9" s="417"/>
      <c r="AD9" s="1687"/>
      <c r="AE9" s="1687"/>
      <c r="AF9" s="1688"/>
    </row>
    <row r="10" spans="1:32" ht="15.95" customHeight="1" x14ac:dyDescent="0.15">
      <c r="A10" s="419"/>
      <c r="B10" s="420"/>
      <c r="C10" s="420"/>
      <c r="D10" s="420"/>
      <c r="E10" s="421" t="s">
        <v>232</v>
      </c>
      <c r="F10" s="422" t="s">
        <v>232</v>
      </c>
      <c r="G10" s="423" t="s">
        <v>232</v>
      </c>
      <c r="H10" s="423" t="s">
        <v>232</v>
      </c>
      <c r="I10" s="423"/>
      <c r="J10" s="423"/>
      <c r="K10" s="423" t="s">
        <v>233</v>
      </c>
      <c r="L10" s="423" t="s">
        <v>233</v>
      </c>
      <c r="M10" s="423" t="s">
        <v>233</v>
      </c>
      <c r="N10" s="423" t="s">
        <v>233</v>
      </c>
      <c r="O10" s="423" t="s">
        <v>233</v>
      </c>
      <c r="P10" s="423" t="s">
        <v>233</v>
      </c>
      <c r="Q10" s="423" t="s">
        <v>233</v>
      </c>
      <c r="R10" s="423" t="s">
        <v>233</v>
      </c>
      <c r="S10" s="424" t="s">
        <v>233</v>
      </c>
      <c r="T10" s="423" t="s">
        <v>233</v>
      </c>
      <c r="U10" s="425" t="s">
        <v>233</v>
      </c>
      <c r="V10" s="422" t="s">
        <v>232</v>
      </c>
      <c r="W10" s="423" t="s">
        <v>233</v>
      </c>
      <c r="X10" s="423" t="s">
        <v>233</v>
      </c>
      <c r="Y10" s="423" t="s">
        <v>233</v>
      </c>
      <c r="Z10" s="423" t="s">
        <v>233</v>
      </c>
      <c r="AA10" s="423" t="s">
        <v>233</v>
      </c>
      <c r="AB10" s="423" t="s">
        <v>233</v>
      </c>
      <c r="AC10" s="425" t="s">
        <v>233</v>
      </c>
      <c r="AD10" s="420"/>
      <c r="AE10" s="420"/>
      <c r="AF10" s="426"/>
    </row>
    <row r="11" spans="1:32" ht="15.95" customHeight="1" x14ac:dyDescent="0.15">
      <c r="A11" s="1532" t="s">
        <v>23</v>
      </c>
      <c r="B11" s="1533"/>
      <c r="C11" s="518" t="s">
        <v>25</v>
      </c>
      <c r="D11" s="836" t="s">
        <v>612</v>
      </c>
      <c r="E11" s="427"/>
      <c r="F11" s="428">
        <v>2294445</v>
      </c>
      <c r="G11" s="429"/>
      <c r="H11" s="430"/>
      <c r="I11" s="430"/>
      <c r="J11" s="430"/>
      <c r="K11" s="431">
        <v>4898</v>
      </c>
      <c r="L11" s="431">
        <v>218</v>
      </c>
      <c r="M11" s="431">
        <v>107</v>
      </c>
      <c r="N11" s="431">
        <v>192</v>
      </c>
      <c r="O11" s="431">
        <v>80</v>
      </c>
      <c r="P11" s="431">
        <v>52</v>
      </c>
      <c r="Q11" s="431">
        <v>52</v>
      </c>
      <c r="R11" s="431"/>
      <c r="S11" s="432"/>
      <c r="T11" s="431"/>
      <c r="U11" s="433">
        <v>5599</v>
      </c>
      <c r="V11" s="428">
        <v>1023952</v>
      </c>
      <c r="W11" s="431">
        <v>71</v>
      </c>
      <c r="X11" s="431">
        <v>102</v>
      </c>
      <c r="Y11" s="431">
        <v>23</v>
      </c>
      <c r="Z11" s="431">
        <v>20</v>
      </c>
      <c r="AA11" s="431"/>
      <c r="AB11" s="431"/>
      <c r="AC11" s="433">
        <v>216</v>
      </c>
      <c r="AD11" s="143"/>
      <c r="AE11" s="518" t="s">
        <v>25</v>
      </c>
      <c r="AF11" s="836" t="s">
        <v>657</v>
      </c>
    </row>
    <row r="12" spans="1:32" ht="15.95" customHeight="1" x14ac:dyDescent="0.15">
      <c r="A12" s="56"/>
      <c r="B12" s="57"/>
      <c r="C12" s="48" t="s">
        <v>26</v>
      </c>
      <c r="D12" s="837" t="s">
        <v>613</v>
      </c>
      <c r="E12" s="434"/>
      <c r="F12" s="435">
        <v>2418092</v>
      </c>
      <c r="G12" s="436">
        <v>1849812</v>
      </c>
      <c r="H12" s="437">
        <v>568280</v>
      </c>
      <c r="I12" s="437"/>
      <c r="J12" s="437"/>
      <c r="K12" s="438">
        <v>3075</v>
      </c>
      <c r="L12" s="438">
        <v>164</v>
      </c>
      <c r="M12" s="438">
        <v>97</v>
      </c>
      <c r="N12" s="438">
        <v>175</v>
      </c>
      <c r="O12" s="438">
        <v>90</v>
      </c>
      <c r="P12" s="438">
        <v>55</v>
      </c>
      <c r="Q12" s="438">
        <v>46</v>
      </c>
      <c r="R12" s="438"/>
      <c r="S12" s="439"/>
      <c r="T12" s="438"/>
      <c r="U12" s="440">
        <v>3702</v>
      </c>
      <c r="V12" s="435">
        <v>1243877</v>
      </c>
      <c r="W12" s="438">
        <v>75</v>
      </c>
      <c r="X12" s="438">
        <v>86</v>
      </c>
      <c r="Y12" s="438">
        <v>29</v>
      </c>
      <c r="Z12" s="438">
        <v>18</v>
      </c>
      <c r="AA12" s="438">
        <v>8</v>
      </c>
      <c r="AB12" s="438"/>
      <c r="AC12" s="440">
        <v>216</v>
      </c>
      <c r="AD12" s="56"/>
      <c r="AE12" s="48" t="s">
        <v>26</v>
      </c>
      <c r="AF12" s="837" t="s">
        <v>658</v>
      </c>
    </row>
    <row r="13" spans="1:32" ht="15.95" customHeight="1" x14ac:dyDescent="0.15">
      <c r="A13" s="56"/>
      <c r="B13" s="57"/>
      <c r="C13" s="48" t="s">
        <v>27</v>
      </c>
      <c r="D13" s="837" t="s">
        <v>614</v>
      </c>
      <c r="E13" s="434"/>
      <c r="F13" s="435">
        <v>2485775</v>
      </c>
      <c r="G13" s="436">
        <v>1865696</v>
      </c>
      <c r="H13" s="437">
        <v>620079</v>
      </c>
      <c r="I13" s="437"/>
      <c r="J13" s="437"/>
      <c r="K13" s="438">
        <v>2456</v>
      </c>
      <c r="L13" s="438">
        <v>125</v>
      </c>
      <c r="M13" s="438">
        <v>64</v>
      </c>
      <c r="N13" s="438">
        <v>156</v>
      </c>
      <c r="O13" s="438">
        <v>88</v>
      </c>
      <c r="P13" s="438">
        <v>62</v>
      </c>
      <c r="Q13" s="438">
        <v>45</v>
      </c>
      <c r="R13" s="438"/>
      <c r="S13" s="439"/>
      <c r="T13" s="438"/>
      <c r="U13" s="440">
        <v>2996</v>
      </c>
      <c r="V13" s="435">
        <v>1127311</v>
      </c>
      <c r="W13" s="438">
        <v>63</v>
      </c>
      <c r="X13" s="438">
        <v>84</v>
      </c>
      <c r="Y13" s="438">
        <v>25</v>
      </c>
      <c r="Z13" s="438">
        <v>20</v>
      </c>
      <c r="AA13" s="438">
        <v>5</v>
      </c>
      <c r="AB13" s="438"/>
      <c r="AC13" s="440">
        <v>197</v>
      </c>
      <c r="AD13" s="56"/>
      <c r="AE13" s="48" t="s">
        <v>27</v>
      </c>
      <c r="AF13" s="837" t="s">
        <v>659</v>
      </c>
    </row>
    <row r="14" spans="1:32" ht="15.95" customHeight="1" x14ac:dyDescent="0.15">
      <c r="A14" s="56"/>
      <c r="B14" s="57"/>
      <c r="C14" s="48" t="s">
        <v>28</v>
      </c>
      <c r="D14" s="837" t="s">
        <v>615</v>
      </c>
      <c r="E14" s="434">
        <v>187461</v>
      </c>
      <c r="F14" s="435">
        <v>2454340</v>
      </c>
      <c r="G14" s="436">
        <v>1803995</v>
      </c>
      <c r="H14" s="437">
        <v>650345</v>
      </c>
      <c r="I14" s="437"/>
      <c r="J14" s="437"/>
      <c r="K14" s="438">
        <v>2119</v>
      </c>
      <c r="L14" s="438">
        <v>115</v>
      </c>
      <c r="M14" s="438">
        <v>72</v>
      </c>
      <c r="N14" s="438">
        <v>161</v>
      </c>
      <c r="O14" s="438">
        <v>72</v>
      </c>
      <c r="P14" s="438">
        <v>64</v>
      </c>
      <c r="Q14" s="438">
        <v>54</v>
      </c>
      <c r="R14" s="438"/>
      <c r="S14" s="439"/>
      <c r="T14" s="438"/>
      <c r="U14" s="440">
        <v>2657</v>
      </c>
      <c r="V14" s="435">
        <v>1427912</v>
      </c>
      <c r="W14" s="438">
        <v>135</v>
      </c>
      <c r="X14" s="438">
        <v>72</v>
      </c>
      <c r="Y14" s="438">
        <v>34</v>
      </c>
      <c r="Z14" s="438">
        <v>25</v>
      </c>
      <c r="AA14" s="438">
        <v>8</v>
      </c>
      <c r="AB14" s="438"/>
      <c r="AC14" s="440">
        <v>274</v>
      </c>
      <c r="AD14" s="56"/>
      <c r="AE14" s="48" t="s">
        <v>28</v>
      </c>
      <c r="AF14" s="837" t="s">
        <v>660</v>
      </c>
    </row>
    <row r="15" spans="1:32" ht="15.95" customHeight="1" x14ac:dyDescent="0.15">
      <c r="A15" s="56"/>
      <c r="B15" s="57"/>
      <c r="C15" s="48" t="s">
        <v>29</v>
      </c>
      <c r="D15" s="837" t="s">
        <v>616</v>
      </c>
      <c r="E15" s="434">
        <v>153782</v>
      </c>
      <c r="F15" s="435">
        <v>2420821</v>
      </c>
      <c r="G15" s="436">
        <v>1883207</v>
      </c>
      <c r="H15" s="437">
        <v>537614</v>
      </c>
      <c r="I15" s="437"/>
      <c r="J15" s="437"/>
      <c r="K15" s="438">
        <v>1882</v>
      </c>
      <c r="L15" s="438">
        <v>65</v>
      </c>
      <c r="M15" s="438">
        <v>47</v>
      </c>
      <c r="N15" s="438">
        <v>138</v>
      </c>
      <c r="O15" s="438">
        <v>67</v>
      </c>
      <c r="P15" s="438">
        <v>62</v>
      </c>
      <c r="Q15" s="438">
        <v>59</v>
      </c>
      <c r="R15" s="438"/>
      <c r="S15" s="439"/>
      <c r="T15" s="438"/>
      <c r="U15" s="440">
        <v>2320</v>
      </c>
      <c r="V15" s="435">
        <v>1794595</v>
      </c>
      <c r="W15" s="438">
        <v>34</v>
      </c>
      <c r="X15" s="438">
        <v>82</v>
      </c>
      <c r="Y15" s="438">
        <v>39</v>
      </c>
      <c r="Z15" s="438">
        <v>31</v>
      </c>
      <c r="AA15" s="438">
        <v>12</v>
      </c>
      <c r="AB15" s="438"/>
      <c r="AC15" s="440">
        <v>198</v>
      </c>
      <c r="AD15" s="56"/>
      <c r="AE15" s="48" t="s">
        <v>29</v>
      </c>
      <c r="AF15" s="837" t="s">
        <v>661</v>
      </c>
    </row>
    <row r="16" spans="1:32" ht="15.95" customHeight="1" x14ac:dyDescent="0.15">
      <c r="A16" s="56"/>
      <c r="B16" s="57"/>
      <c r="C16" s="48" t="s">
        <v>30</v>
      </c>
      <c r="D16" s="837" t="s">
        <v>617</v>
      </c>
      <c r="E16" s="434">
        <v>152244</v>
      </c>
      <c r="F16" s="435">
        <v>2565679</v>
      </c>
      <c r="G16" s="436">
        <v>1953587</v>
      </c>
      <c r="H16" s="437">
        <v>612092</v>
      </c>
      <c r="I16" s="437"/>
      <c r="J16" s="437"/>
      <c r="K16" s="438">
        <v>1524</v>
      </c>
      <c r="L16" s="438">
        <v>59</v>
      </c>
      <c r="M16" s="438">
        <v>28</v>
      </c>
      <c r="N16" s="438">
        <v>122</v>
      </c>
      <c r="O16" s="438">
        <v>78</v>
      </c>
      <c r="P16" s="438">
        <v>60</v>
      </c>
      <c r="Q16" s="438">
        <v>58</v>
      </c>
      <c r="R16" s="438"/>
      <c r="S16" s="439"/>
      <c r="T16" s="438"/>
      <c r="U16" s="440">
        <v>1929</v>
      </c>
      <c r="V16" s="435">
        <v>1640963</v>
      </c>
      <c r="W16" s="438">
        <v>37</v>
      </c>
      <c r="X16" s="438">
        <v>68</v>
      </c>
      <c r="Y16" s="438">
        <v>47</v>
      </c>
      <c r="Z16" s="438">
        <v>30</v>
      </c>
      <c r="AA16" s="438">
        <v>9</v>
      </c>
      <c r="AB16" s="438"/>
      <c r="AC16" s="440">
        <v>191</v>
      </c>
      <c r="AD16" s="56"/>
      <c r="AE16" s="48" t="s">
        <v>30</v>
      </c>
      <c r="AF16" s="837" t="s">
        <v>662</v>
      </c>
    </row>
    <row r="17" spans="1:32" ht="15.95" customHeight="1" x14ac:dyDescent="0.15">
      <c r="A17" s="56"/>
      <c r="B17" s="57"/>
      <c r="C17" s="48" t="s">
        <v>31</v>
      </c>
      <c r="D17" s="837" t="s">
        <v>618</v>
      </c>
      <c r="E17" s="434">
        <v>115342</v>
      </c>
      <c r="F17" s="435">
        <v>2497367</v>
      </c>
      <c r="G17" s="436">
        <v>1881326</v>
      </c>
      <c r="H17" s="437">
        <v>616041</v>
      </c>
      <c r="I17" s="437"/>
      <c r="J17" s="437"/>
      <c r="K17" s="438">
        <v>1606</v>
      </c>
      <c r="L17" s="438">
        <v>45</v>
      </c>
      <c r="M17" s="438">
        <v>36</v>
      </c>
      <c r="N17" s="438">
        <v>118</v>
      </c>
      <c r="O17" s="438">
        <v>72</v>
      </c>
      <c r="P17" s="438">
        <v>60</v>
      </c>
      <c r="Q17" s="438">
        <v>57</v>
      </c>
      <c r="R17" s="438"/>
      <c r="S17" s="439"/>
      <c r="T17" s="438"/>
      <c r="U17" s="440">
        <v>1994</v>
      </c>
      <c r="V17" s="435">
        <v>2215161</v>
      </c>
      <c r="W17" s="438">
        <v>55</v>
      </c>
      <c r="X17" s="438">
        <v>57</v>
      </c>
      <c r="Y17" s="438">
        <v>44</v>
      </c>
      <c r="Z17" s="438">
        <v>31</v>
      </c>
      <c r="AA17" s="438">
        <v>18</v>
      </c>
      <c r="AB17" s="438"/>
      <c r="AC17" s="440">
        <v>205</v>
      </c>
      <c r="AD17" s="56"/>
      <c r="AE17" s="48" t="s">
        <v>31</v>
      </c>
      <c r="AF17" s="837" t="s">
        <v>663</v>
      </c>
    </row>
    <row r="18" spans="1:32" ht="15.95" customHeight="1" x14ac:dyDescent="0.15">
      <c r="A18" s="56"/>
      <c r="B18" s="57"/>
      <c r="C18" s="48" t="s">
        <v>32</v>
      </c>
      <c r="D18" s="837" t="s">
        <v>619</v>
      </c>
      <c r="E18" s="434">
        <v>123970</v>
      </c>
      <c r="F18" s="435">
        <v>2530636</v>
      </c>
      <c r="G18" s="436">
        <v>1888643</v>
      </c>
      <c r="H18" s="437">
        <v>641993</v>
      </c>
      <c r="I18" s="437"/>
      <c r="J18" s="437"/>
      <c r="K18" s="438">
        <v>1501</v>
      </c>
      <c r="L18" s="438">
        <v>44</v>
      </c>
      <c r="M18" s="438">
        <v>34</v>
      </c>
      <c r="N18" s="438">
        <v>114</v>
      </c>
      <c r="O18" s="438">
        <v>59</v>
      </c>
      <c r="P18" s="438">
        <v>61</v>
      </c>
      <c r="Q18" s="438">
        <v>59</v>
      </c>
      <c r="R18" s="438"/>
      <c r="S18" s="439"/>
      <c r="T18" s="438"/>
      <c r="U18" s="440">
        <v>1872</v>
      </c>
      <c r="V18" s="435">
        <v>2207179</v>
      </c>
      <c r="W18" s="438">
        <v>37</v>
      </c>
      <c r="X18" s="438">
        <v>57</v>
      </c>
      <c r="Y18" s="438">
        <v>42</v>
      </c>
      <c r="Z18" s="438">
        <v>30</v>
      </c>
      <c r="AA18" s="438">
        <v>19</v>
      </c>
      <c r="AB18" s="438"/>
      <c r="AC18" s="440">
        <v>185</v>
      </c>
      <c r="AD18" s="56"/>
      <c r="AE18" s="48" t="s">
        <v>32</v>
      </c>
      <c r="AF18" s="837" t="s">
        <v>664</v>
      </c>
    </row>
    <row r="19" spans="1:32" ht="15.95" customHeight="1" x14ac:dyDescent="0.15">
      <c r="A19" s="56"/>
      <c r="B19" s="57"/>
      <c r="C19" s="48" t="s">
        <v>33</v>
      </c>
      <c r="D19" s="837" t="s">
        <v>620</v>
      </c>
      <c r="E19" s="434">
        <v>113477</v>
      </c>
      <c r="F19" s="435">
        <v>2508970</v>
      </c>
      <c r="G19" s="436">
        <v>1865704</v>
      </c>
      <c r="H19" s="437">
        <v>643266</v>
      </c>
      <c r="I19" s="437"/>
      <c r="J19" s="437"/>
      <c r="K19" s="438">
        <v>2581</v>
      </c>
      <c r="L19" s="438">
        <v>39</v>
      </c>
      <c r="M19" s="438">
        <v>35</v>
      </c>
      <c r="N19" s="438">
        <v>94</v>
      </c>
      <c r="O19" s="438">
        <v>59</v>
      </c>
      <c r="P19" s="438">
        <v>57</v>
      </c>
      <c r="Q19" s="438">
        <v>62</v>
      </c>
      <c r="R19" s="438"/>
      <c r="S19" s="439"/>
      <c r="T19" s="438"/>
      <c r="U19" s="440">
        <v>2927</v>
      </c>
      <c r="V19" s="435">
        <v>2252532</v>
      </c>
      <c r="W19" s="438">
        <v>18</v>
      </c>
      <c r="X19" s="438">
        <v>54</v>
      </c>
      <c r="Y19" s="438">
        <v>36</v>
      </c>
      <c r="Z19" s="438">
        <v>40</v>
      </c>
      <c r="AA19" s="438">
        <v>19</v>
      </c>
      <c r="AB19" s="438"/>
      <c r="AC19" s="440">
        <v>167</v>
      </c>
      <c r="AD19" s="56"/>
      <c r="AE19" s="48" t="s">
        <v>33</v>
      </c>
      <c r="AF19" s="837" t="s">
        <v>665</v>
      </c>
    </row>
    <row r="20" spans="1:32" ht="15.95" customHeight="1" x14ac:dyDescent="0.15">
      <c r="A20" s="56"/>
      <c r="B20" s="57"/>
      <c r="C20" s="48" t="s">
        <v>34</v>
      </c>
      <c r="D20" s="837" t="s">
        <v>621</v>
      </c>
      <c r="E20" s="434">
        <v>105157</v>
      </c>
      <c r="F20" s="435">
        <v>2606846</v>
      </c>
      <c r="G20" s="436">
        <v>1964042</v>
      </c>
      <c r="H20" s="437">
        <v>642804</v>
      </c>
      <c r="I20" s="437"/>
      <c r="J20" s="437"/>
      <c r="K20" s="438">
        <v>2413</v>
      </c>
      <c r="L20" s="438">
        <v>45</v>
      </c>
      <c r="M20" s="438">
        <v>41</v>
      </c>
      <c r="N20" s="438">
        <v>77</v>
      </c>
      <c r="O20" s="438">
        <v>48</v>
      </c>
      <c r="P20" s="438">
        <v>50</v>
      </c>
      <c r="Q20" s="438">
        <v>58</v>
      </c>
      <c r="R20" s="438">
        <v>13</v>
      </c>
      <c r="S20" s="439"/>
      <c r="T20" s="438"/>
      <c r="U20" s="440">
        <v>2745</v>
      </c>
      <c r="V20" s="435">
        <v>2684268</v>
      </c>
      <c r="W20" s="438">
        <v>19</v>
      </c>
      <c r="X20" s="438">
        <v>42</v>
      </c>
      <c r="Y20" s="438">
        <v>49</v>
      </c>
      <c r="Z20" s="438">
        <v>41</v>
      </c>
      <c r="AA20" s="438">
        <v>13</v>
      </c>
      <c r="AB20" s="438">
        <v>12</v>
      </c>
      <c r="AC20" s="440">
        <v>176</v>
      </c>
      <c r="AD20" s="56"/>
      <c r="AE20" s="48" t="s">
        <v>34</v>
      </c>
      <c r="AF20" s="837" t="s">
        <v>666</v>
      </c>
    </row>
    <row r="21" spans="1:32" ht="15.95" customHeight="1" x14ac:dyDescent="0.15">
      <c r="A21" s="56"/>
      <c r="B21" s="57"/>
      <c r="C21" s="48" t="s">
        <v>35</v>
      </c>
      <c r="D21" s="837" t="s">
        <v>622</v>
      </c>
      <c r="E21" s="434">
        <v>86776</v>
      </c>
      <c r="F21" s="435">
        <v>2717026</v>
      </c>
      <c r="G21" s="436">
        <v>2073577</v>
      </c>
      <c r="H21" s="437">
        <v>643449</v>
      </c>
      <c r="I21" s="437"/>
      <c r="J21" s="437"/>
      <c r="K21" s="438">
        <v>1870</v>
      </c>
      <c r="L21" s="438">
        <v>47</v>
      </c>
      <c r="M21" s="438">
        <v>28</v>
      </c>
      <c r="N21" s="438">
        <v>84</v>
      </c>
      <c r="O21" s="438">
        <v>37</v>
      </c>
      <c r="P21" s="438">
        <v>54</v>
      </c>
      <c r="Q21" s="438">
        <v>58</v>
      </c>
      <c r="R21" s="438">
        <v>17</v>
      </c>
      <c r="S21" s="439"/>
      <c r="T21" s="438"/>
      <c r="U21" s="440">
        <v>2195</v>
      </c>
      <c r="V21" s="435">
        <v>3579350</v>
      </c>
      <c r="W21" s="438">
        <v>9</v>
      </c>
      <c r="X21" s="438">
        <v>45</v>
      </c>
      <c r="Y21" s="438">
        <v>50</v>
      </c>
      <c r="Z21" s="438">
        <v>42</v>
      </c>
      <c r="AA21" s="438">
        <v>22</v>
      </c>
      <c r="AB21" s="438">
        <v>16</v>
      </c>
      <c r="AC21" s="440">
        <v>184</v>
      </c>
      <c r="AD21" s="56"/>
      <c r="AE21" s="48" t="s">
        <v>35</v>
      </c>
      <c r="AF21" s="837" t="s">
        <v>667</v>
      </c>
    </row>
    <row r="22" spans="1:32" ht="15.95" customHeight="1" x14ac:dyDescent="0.15">
      <c r="A22" s="56"/>
      <c r="B22" s="57"/>
      <c r="C22" s="48" t="s">
        <v>36</v>
      </c>
      <c r="D22" s="837" t="s">
        <v>623</v>
      </c>
      <c r="E22" s="434">
        <v>70781</v>
      </c>
      <c r="F22" s="435">
        <v>2791064</v>
      </c>
      <c r="G22" s="436">
        <v>2121535</v>
      </c>
      <c r="H22" s="437">
        <v>669529</v>
      </c>
      <c r="I22" s="437"/>
      <c r="J22" s="437"/>
      <c r="K22" s="438">
        <v>1425</v>
      </c>
      <c r="L22" s="438">
        <v>36</v>
      </c>
      <c r="M22" s="438">
        <v>22</v>
      </c>
      <c r="N22" s="438">
        <v>66</v>
      </c>
      <c r="O22" s="438">
        <v>39</v>
      </c>
      <c r="P22" s="438">
        <v>57</v>
      </c>
      <c r="Q22" s="438">
        <v>62</v>
      </c>
      <c r="R22" s="438">
        <v>15</v>
      </c>
      <c r="S22" s="439"/>
      <c r="T22" s="438"/>
      <c r="U22" s="440">
        <v>1722</v>
      </c>
      <c r="V22" s="435">
        <v>4310523</v>
      </c>
      <c r="W22" s="438">
        <v>20</v>
      </c>
      <c r="X22" s="438">
        <v>38</v>
      </c>
      <c r="Y22" s="438">
        <v>46</v>
      </c>
      <c r="Z22" s="438">
        <v>51</v>
      </c>
      <c r="AA22" s="438">
        <v>25</v>
      </c>
      <c r="AB22" s="438">
        <v>20</v>
      </c>
      <c r="AC22" s="440">
        <v>200</v>
      </c>
      <c r="AD22" s="56"/>
      <c r="AE22" s="48" t="s">
        <v>36</v>
      </c>
      <c r="AF22" s="837" t="s">
        <v>668</v>
      </c>
    </row>
    <row r="23" spans="1:32" ht="15.95" customHeight="1" x14ac:dyDescent="0.15">
      <c r="A23" s="56"/>
      <c r="B23" s="57"/>
      <c r="C23" s="48" t="s">
        <v>37</v>
      </c>
      <c r="D23" s="837" t="s">
        <v>624</v>
      </c>
      <c r="E23" s="434">
        <v>99878</v>
      </c>
      <c r="F23" s="435">
        <v>2805249</v>
      </c>
      <c r="G23" s="436">
        <v>2150974</v>
      </c>
      <c r="H23" s="437">
        <v>654275</v>
      </c>
      <c r="I23" s="437"/>
      <c r="J23" s="437"/>
      <c r="K23" s="438">
        <v>1992</v>
      </c>
      <c r="L23" s="1689">
        <v>65</v>
      </c>
      <c r="M23" s="1689"/>
      <c r="N23" s="438">
        <v>55</v>
      </c>
      <c r="O23" s="438">
        <v>45</v>
      </c>
      <c r="P23" s="438">
        <v>46</v>
      </c>
      <c r="Q23" s="438">
        <v>66</v>
      </c>
      <c r="R23" s="438">
        <v>15</v>
      </c>
      <c r="S23" s="439"/>
      <c r="T23" s="438"/>
      <c r="U23" s="440">
        <v>2284</v>
      </c>
      <c r="V23" s="435">
        <v>4047780</v>
      </c>
      <c r="W23" s="438">
        <v>19</v>
      </c>
      <c r="X23" s="438">
        <v>37</v>
      </c>
      <c r="Y23" s="438">
        <v>34</v>
      </c>
      <c r="Z23" s="438">
        <v>56</v>
      </c>
      <c r="AA23" s="438">
        <v>36</v>
      </c>
      <c r="AB23" s="438">
        <v>13</v>
      </c>
      <c r="AC23" s="440">
        <v>195</v>
      </c>
      <c r="AD23" s="56"/>
      <c r="AE23" s="48" t="s">
        <v>37</v>
      </c>
      <c r="AF23" s="837" t="s">
        <v>669</v>
      </c>
    </row>
    <row r="24" spans="1:32" ht="15.95" customHeight="1" x14ac:dyDescent="0.15">
      <c r="A24" s="56"/>
      <c r="B24" s="57"/>
      <c r="C24" s="48" t="s">
        <v>38</v>
      </c>
      <c r="D24" s="837" t="s">
        <v>625</v>
      </c>
      <c r="E24" s="434">
        <v>167876</v>
      </c>
      <c r="F24" s="435">
        <v>2864467</v>
      </c>
      <c r="G24" s="436">
        <v>2208432</v>
      </c>
      <c r="H24" s="437">
        <v>656035</v>
      </c>
      <c r="I24" s="437"/>
      <c r="J24" s="437"/>
      <c r="K24" s="438">
        <v>1520</v>
      </c>
      <c r="L24" s="1689">
        <v>66</v>
      </c>
      <c r="M24" s="1689"/>
      <c r="N24" s="438">
        <v>56</v>
      </c>
      <c r="O24" s="438">
        <v>39</v>
      </c>
      <c r="P24" s="438">
        <v>37</v>
      </c>
      <c r="Q24" s="438">
        <v>64</v>
      </c>
      <c r="R24" s="438">
        <v>17</v>
      </c>
      <c r="S24" s="439"/>
      <c r="T24" s="438"/>
      <c r="U24" s="440">
        <v>1799</v>
      </c>
      <c r="V24" s="435">
        <v>3993250</v>
      </c>
      <c r="W24" s="438">
        <v>8</v>
      </c>
      <c r="X24" s="438">
        <v>40</v>
      </c>
      <c r="Y24" s="438">
        <v>32</v>
      </c>
      <c r="Z24" s="438">
        <v>56</v>
      </c>
      <c r="AA24" s="438">
        <v>30</v>
      </c>
      <c r="AB24" s="438">
        <v>16</v>
      </c>
      <c r="AC24" s="440">
        <v>182</v>
      </c>
      <c r="AD24" s="56"/>
      <c r="AE24" s="48" t="s">
        <v>38</v>
      </c>
      <c r="AF24" s="837" t="s">
        <v>670</v>
      </c>
    </row>
    <row r="25" spans="1:32" ht="15.95" customHeight="1" x14ac:dyDescent="0.15">
      <c r="A25" s="56"/>
      <c r="B25" s="57"/>
      <c r="C25" s="48" t="s">
        <v>39</v>
      </c>
      <c r="D25" s="837" t="s">
        <v>626</v>
      </c>
      <c r="E25" s="434">
        <v>143434</v>
      </c>
      <c r="F25" s="435">
        <v>2932043</v>
      </c>
      <c r="G25" s="436">
        <v>2260468</v>
      </c>
      <c r="H25" s="437">
        <v>671575</v>
      </c>
      <c r="I25" s="437"/>
      <c r="J25" s="437"/>
      <c r="K25" s="438">
        <v>1045</v>
      </c>
      <c r="L25" s="1689">
        <v>66</v>
      </c>
      <c r="M25" s="1689"/>
      <c r="N25" s="438">
        <v>45</v>
      </c>
      <c r="O25" s="438">
        <v>30</v>
      </c>
      <c r="P25" s="438">
        <v>38</v>
      </c>
      <c r="Q25" s="438">
        <v>61</v>
      </c>
      <c r="R25" s="438">
        <v>18</v>
      </c>
      <c r="S25" s="439"/>
      <c r="T25" s="438"/>
      <c r="U25" s="440">
        <v>1303</v>
      </c>
      <c r="V25" s="435">
        <v>3762107</v>
      </c>
      <c r="W25" s="438">
        <v>7</v>
      </c>
      <c r="X25" s="438">
        <v>18</v>
      </c>
      <c r="Y25" s="438">
        <v>39</v>
      </c>
      <c r="Z25" s="438">
        <v>56</v>
      </c>
      <c r="AA25" s="438">
        <v>28</v>
      </c>
      <c r="AB25" s="438">
        <v>20</v>
      </c>
      <c r="AC25" s="440">
        <v>168</v>
      </c>
      <c r="AD25" s="56"/>
      <c r="AE25" s="48" t="s">
        <v>39</v>
      </c>
      <c r="AF25" s="837" t="s">
        <v>671</v>
      </c>
    </row>
    <row r="26" spans="1:32" ht="15.95" customHeight="1" x14ac:dyDescent="0.15">
      <c r="A26" s="1574" t="s">
        <v>40</v>
      </c>
      <c r="B26" s="1446"/>
      <c r="C26" s="48" t="s">
        <v>41</v>
      </c>
      <c r="D26" s="837" t="s">
        <v>627</v>
      </c>
      <c r="E26" s="434">
        <v>84770</v>
      </c>
      <c r="F26" s="435">
        <v>2815261</v>
      </c>
      <c r="G26" s="436">
        <v>2060304</v>
      </c>
      <c r="H26" s="437">
        <v>754957</v>
      </c>
      <c r="I26" s="437"/>
      <c r="J26" s="437"/>
      <c r="K26" s="438">
        <v>972</v>
      </c>
      <c r="L26" s="1689">
        <v>48</v>
      </c>
      <c r="M26" s="1689"/>
      <c r="N26" s="438">
        <v>36</v>
      </c>
      <c r="O26" s="438">
        <v>36</v>
      </c>
      <c r="P26" s="438">
        <v>36</v>
      </c>
      <c r="Q26" s="438">
        <v>51</v>
      </c>
      <c r="R26" s="438">
        <v>23</v>
      </c>
      <c r="S26" s="439"/>
      <c r="T26" s="438"/>
      <c r="U26" s="440">
        <v>1202</v>
      </c>
      <c r="V26" s="435">
        <v>3803930</v>
      </c>
      <c r="W26" s="438">
        <v>10</v>
      </c>
      <c r="X26" s="438">
        <v>22</v>
      </c>
      <c r="Y26" s="438">
        <v>27</v>
      </c>
      <c r="Z26" s="438">
        <v>59</v>
      </c>
      <c r="AA26" s="438">
        <v>27</v>
      </c>
      <c r="AB26" s="438">
        <v>17</v>
      </c>
      <c r="AC26" s="440">
        <v>162</v>
      </c>
      <c r="AD26" s="134"/>
      <c r="AE26" s="48" t="s">
        <v>41</v>
      </c>
      <c r="AF26" s="837" t="s">
        <v>672</v>
      </c>
    </row>
    <row r="27" spans="1:32" ht="15.95" customHeight="1" x14ac:dyDescent="0.15">
      <c r="A27" s="56"/>
      <c r="B27" s="57"/>
      <c r="C27" s="48" t="s">
        <v>42</v>
      </c>
      <c r="D27" s="837" t="s">
        <v>628</v>
      </c>
      <c r="E27" s="434">
        <v>119903</v>
      </c>
      <c r="F27" s="435">
        <v>3378430</v>
      </c>
      <c r="G27" s="436">
        <v>2628094</v>
      </c>
      <c r="H27" s="437">
        <v>750336</v>
      </c>
      <c r="I27" s="437"/>
      <c r="J27" s="437"/>
      <c r="K27" s="438">
        <v>612</v>
      </c>
      <c r="L27" s="1689">
        <v>44</v>
      </c>
      <c r="M27" s="1689"/>
      <c r="N27" s="438">
        <v>36</v>
      </c>
      <c r="O27" s="438">
        <v>23</v>
      </c>
      <c r="P27" s="438">
        <v>33</v>
      </c>
      <c r="Q27" s="438">
        <v>50</v>
      </c>
      <c r="R27" s="438">
        <v>27</v>
      </c>
      <c r="S27" s="439"/>
      <c r="T27" s="438"/>
      <c r="U27" s="440">
        <v>825</v>
      </c>
      <c r="V27" s="435">
        <v>3297910</v>
      </c>
      <c r="W27" s="438">
        <v>3</v>
      </c>
      <c r="X27" s="438">
        <v>18</v>
      </c>
      <c r="Y27" s="438">
        <v>25</v>
      </c>
      <c r="Z27" s="438">
        <v>54</v>
      </c>
      <c r="AA27" s="438">
        <v>24</v>
      </c>
      <c r="AB27" s="438">
        <v>13</v>
      </c>
      <c r="AC27" s="440">
        <v>137</v>
      </c>
      <c r="AD27" s="56"/>
      <c r="AE27" s="48" t="s">
        <v>42</v>
      </c>
      <c r="AF27" s="837" t="s">
        <v>673</v>
      </c>
    </row>
    <row r="28" spans="1:32" ht="15.95" customHeight="1" x14ac:dyDescent="0.15">
      <c r="A28" s="56"/>
      <c r="B28" s="57"/>
      <c r="C28" s="48" t="s">
        <v>43</v>
      </c>
      <c r="D28" s="837" t="s">
        <v>629</v>
      </c>
      <c r="E28" s="434">
        <v>185574</v>
      </c>
      <c r="F28" s="435">
        <v>3378386</v>
      </c>
      <c r="G28" s="436">
        <v>2734155</v>
      </c>
      <c r="H28" s="437">
        <v>644231</v>
      </c>
      <c r="I28" s="437"/>
      <c r="J28" s="437"/>
      <c r="K28" s="441" t="s">
        <v>359</v>
      </c>
      <c r="L28" s="1689">
        <v>48</v>
      </c>
      <c r="M28" s="1689"/>
      <c r="N28" s="438">
        <v>38</v>
      </c>
      <c r="O28" s="438">
        <v>28</v>
      </c>
      <c r="P28" s="438">
        <v>23</v>
      </c>
      <c r="Q28" s="438">
        <v>55</v>
      </c>
      <c r="R28" s="438">
        <v>21</v>
      </c>
      <c r="S28" s="439"/>
      <c r="T28" s="438"/>
      <c r="U28" s="440">
        <v>213</v>
      </c>
      <c r="V28" s="435">
        <v>3172910</v>
      </c>
      <c r="W28" s="438">
        <v>2</v>
      </c>
      <c r="X28" s="438">
        <v>10</v>
      </c>
      <c r="Y28" s="438">
        <v>13</v>
      </c>
      <c r="Z28" s="438">
        <v>49</v>
      </c>
      <c r="AA28" s="438">
        <v>26</v>
      </c>
      <c r="AB28" s="438">
        <v>16</v>
      </c>
      <c r="AC28" s="440">
        <v>116</v>
      </c>
      <c r="AD28" s="56"/>
      <c r="AE28" s="48" t="s">
        <v>43</v>
      </c>
      <c r="AF28" s="837" t="s">
        <v>674</v>
      </c>
    </row>
    <row r="29" spans="1:32" ht="15.95" customHeight="1" x14ac:dyDescent="0.15">
      <c r="A29" s="56"/>
      <c r="B29" s="57"/>
      <c r="C29" s="48" t="s">
        <v>44</v>
      </c>
      <c r="D29" s="837" t="s">
        <v>630</v>
      </c>
      <c r="E29" s="434">
        <v>164746</v>
      </c>
      <c r="F29" s="435">
        <v>3396620</v>
      </c>
      <c r="G29" s="436">
        <v>2672270</v>
      </c>
      <c r="H29" s="437">
        <v>724350</v>
      </c>
      <c r="I29" s="437"/>
      <c r="J29" s="437"/>
      <c r="K29" s="441" t="s">
        <v>359</v>
      </c>
      <c r="L29" s="1689">
        <v>39</v>
      </c>
      <c r="M29" s="1689"/>
      <c r="N29" s="438">
        <v>32</v>
      </c>
      <c r="O29" s="438">
        <v>22</v>
      </c>
      <c r="P29" s="438">
        <v>30</v>
      </c>
      <c r="Q29" s="438">
        <v>46</v>
      </c>
      <c r="R29" s="438">
        <v>22</v>
      </c>
      <c r="S29" s="439"/>
      <c r="T29" s="438"/>
      <c r="U29" s="440">
        <v>191</v>
      </c>
      <c r="V29" s="435">
        <v>3310810</v>
      </c>
      <c r="W29" s="438">
        <v>3</v>
      </c>
      <c r="X29" s="438">
        <v>9</v>
      </c>
      <c r="Y29" s="438">
        <v>16</v>
      </c>
      <c r="Z29" s="438">
        <v>45</v>
      </c>
      <c r="AA29" s="438">
        <v>32</v>
      </c>
      <c r="AB29" s="438">
        <v>13</v>
      </c>
      <c r="AC29" s="440">
        <v>118</v>
      </c>
      <c r="AD29" s="56"/>
      <c r="AE29" s="48" t="s">
        <v>44</v>
      </c>
      <c r="AF29" s="837" t="s">
        <v>675</v>
      </c>
    </row>
    <row r="30" spans="1:32" ht="15.95" customHeight="1" x14ac:dyDescent="0.15">
      <c r="A30" s="56"/>
      <c r="B30" s="57"/>
      <c r="C30" s="48" t="s">
        <v>45</v>
      </c>
      <c r="D30" s="837" t="s">
        <v>631</v>
      </c>
      <c r="E30" s="434">
        <v>135184</v>
      </c>
      <c r="F30" s="435">
        <v>3274282</v>
      </c>
      <c r="G30" s="436">
        <v>2684149</v>
      </c>
      <c r="H30" s="437">
        <v>590133</v>
      </c>
      <c r="I30" s="437"/>
      <c r="J30" s="437"/>
      <c r="K30" s="441" t="s">
        <v>359</v>
      </c>
      <c r="L30" s="1689">
        <v>37</v>
      </c>
      <c r="M30" s="1689"/>
      <c r="N30" s="438">
        <v>26</v>
      </c>
      <c r="O30" s="438">
        <v>22</v>
      </c>
      <c r="P30" s="438">
        <v>22</v>
      </c>
      <c r="Q30" s="438">
        <v>45</v>
      </c>
      <c r="R30" s="438">
        <v>23</v>
      </c>
      <c r="S30" s="439"/>
      <c r="T30" s="438"/>
      <c r="U30" s="440">
        <v>175</v>
      </c>
      <c r="V30" s="435">
        <v>3122880</v>
      </c>
      <c r="W30" s="438">
        <v>2</v>
      </c>
      <c r="X30" s="438">
        <v>8</v>
      </c>
      <c r="Y30" s="438">
        <v>15</v>
      </c>
      <c r="Z30" s="438">
        <v>37</v>
      </c>
      <c r="AA30" s="438">
        <v>30</v>
      </c>
      <c r="AB30" s="438">
        <v>13</v>
      </c>
      <c r="AC30" s="440">
        <v>105</v>
      </c>
      <c r="AD30" s="56"/>
      <c r="AE30" s="48" t="s">
        <v>45</v>
      </c>
      <c r="AF30" s="837" t="s">
        <v>676</v>
      </c>
    </row>
    <row r="31" spans="1:32" ht="15.95" customHeight="1" x14ac:dyDescent="0.15">
      <c r="A31" s="56"/>
      <c r="B31" s="57"/>
      <c r="C31" s="48" t="s">
        <v>46</v>
      </c>
      <c r="D31" s="837" t="s">
        <v>632</v>
      </c>
      <c r="E31" s="434">
        <v>178517</v>
      </c>
      <c r="F31" s="435">
        <v>3396429</v>
      </c>
      <c r="G31" s="436">
        <v>2749486</v>
      </c>
      <c r="H31" s="437">
        <v>646943</v>
      </c>
      <c r="I31" s="437"/>
      <c r="J31" s="437"/>
      <c r="K31" s="441" t="s">
        <v>359</v>
      </c>
      <c r="L31" s="1689">
        <v>22</v>
      </c>
      <c r="M31" s="1689"/>
      <c r="N31" s="438">
        <v>26</v>
      </c>
      <c r="O31" s="438">
        <v>15</v>
      </c>
      <c r="P31" s="438">
        <v>21</v>
      </c>
      <c r="Q31" s="438">
        <v>41</v>
      </c>
      <c r="R31" s="438">
        <v>23</v>
      </c>
      <c r="S31" s="439"/>
      <c r="T31" s="438"/>
      <c r="U31" s="440">
        <v>148</v>
      </c>
      <c r="V31" s="435">
        <v>2896550</v>
      </c>
      <c r="W31" s="438">
        <v>1</v>
      </c>
      <c r="X31" s="438">
        <v>10</v>
      </c>
      <c r="Y31" s="438">
        <v>15</v>
      </c>
      <c r="Z31" s="438">
        <v>36</v>
      </c>
      <c r="AA31" s="438">
        <v>25</v>
      </c>
      <c r="AB31" s="438">
        <v>13</v>
      </c>
      <c r="AC31" s="440">
        <v>100</v>
      </c>
      <c r="AD31" s="56"/>
      <c r="AE31" s="48" t="s">
        <v>46</v>
      </c>
      <c r="AF31" s="837" t="s">
        <v>677</v>
      </c>
    </row>
    <row r="32" spans="1:32" ht="15.95" customHeight="1" x14ac:dyDescent="0.15">
      <c r="A32" s="56"/>
      <c r="B32" s="57"/>
      <c r="C32" s="48" t="s">
        <v>47</v>
      </c>
      <c r="D32" s="837" t="s">
        <v>633</v>
      </c>
      <c r="E32" s="434">
        <v>145980</v>
      </c>
      <c r="F32" s="435">
        <v>3428123</v>
      </c>
      <c r="G32" s="436">
        <v>2730538</v>
      </c>
      <c r="H32" s="437">
        <v>697585</v>
      </c>
      <c r="I32" s="437"/>
      <c r="J32" s="437"/>
      <c r="K32" s="441" t="s">
        <v>359</v>
      </c>
      <c r="L32" s="1689">
        <v>22</v>
      </c>
      <c r="M32" s="1689"/>
      <c r="N32" s="438">
        <v>26</v>
      </c>
      <c r="O32" s="438">
        <v>16</v>
      </c>
      <c r="P32" s="438">
        <v>17</v>
      </c>
      <c r="Q32" s="438">
        <v>39</v>
      </c>
      <c r="R32" s="438">
        <v>22</v>
      </c>
      <c r="S32" s="439"/>
      <c r="T32" s="438"/>
      <c r="U32" s="440">
        <v>142</v>
      </c>
      <c r="V32" s="435">
        <v>2717200</v>
      </c>
      <c r="W32" s="438"/>
      <c r="X32" s="438">
        <v>6</v>
      </c>
      <c r="Y32" s="438">
        <v>16</v>
      </c>
      <c r="Z32" s="438">
        <v>30</v>
      </c>
      <c r="AA32" s="438">
        <v>30</v>
      </c>
      <c r="AB32" s="438">
        <v>10</v>
      </c>
      <c r="AC32" s="440">
        <v>92</v>
      </c>
      <c r="AD32" s="56"/>
      <c r="AE32" s="48" t="s">
        <v>47</v>
      </c>
      <c r="AF32" s="837" t="s">
        <v>678</v>
      </c>
    </row>
    <row r="33" spans="1:32" ht="15.95" customHeight="1" x14ac:dyDescent="0.15">
      <c r="A33" s="56"/>
      <c r="B33" s="57"/>
      <c r="C33" s="48" t="s">
        <v>48</v>
      </c>
      <c r="D33" s="837" t="s">
        <v>634</v>
      </c>
      <c r="E33" s="434">
        <v>170472</v>
      </c>
      <c r="F33" s="435">
        <v>3100387</v>
      </c>
      <c r="G33" s="436">
        <v>2494779</v>
      </c>
      <c r="H33" s="437">
        <v>605608</v>
      </c>
      <c r="I33" s="437"/>
      <c r="J33" s="437"/>
      <c r="K33" s="441" t="s">
        <v>359</v>
      </c>
      <c r="L33" s="1689">
        <v>26</v>
      </c>
      <c r="M33" s="1689"/>
      <c r="N33" s="438">
        <v>22</v>
      </c>
      <c r="O33" s="438">
        <v>14</v>
      </c>
      <c r="P33" s="438">
        <v>16</v>
      </c>
      <c r="Q33" s="438">
        <v>43</v>
      </c>
      <c r="R33" s="438">
        <v>22</v>
      </c>
      <c r="S33" s="439"/>
      <c r="T33" s="438"/>
      <c r="U33" s="440">
        <v>143</v>
      </c>
      <c r="V33" s="435">
        <v>2732600</v>
      </c>
      <c r="W33" s="438">
        <v>1</v>
      </c>
      <c r="X33" s="438">
        <v>12</v>
      </c>
      <c r="Y33" s="438">
        <v>14</v>
      </c>
      <c r="Z33" s="438">
        <v>26</v>
      </c>
      <c r="AA33" s="438">
        <v>31</v>
      </c>
      <c r="AB33" s="438">
        <v>9</v>
      </c>
      <c r="AC33" s="440">
        <v>93</v>
      </c>
      <c r="AD33" s="56"/>
      <c r="AE33" s="48" t="s">
        <v>48</v>
      </c>
      <c r="AF33" s="837" t="s">
        <v>679</v>
      </c>
    </row>
    <row r="34" spans="1:32" ht="15.95" customHeight="1" x14ac:dyDescent="0.15">
      <c r="A34" s="56"/>
      <c r="B34" s="57"/>
      <c r="C34" s="48" t="s">
        <v>49</v>
      </c>
      <c r="D34" s="837" t="s">
        <v>635</v>
      </c>
      <c r="E34" s="434">
        <v>200089</v>
      </c>
      <c r="F34" s="435">
        <v>3353835</v>
      </c>
      <c r="G34" s="436">
        <v>2800404</v>
      </c>
      <c r="H34" s="437">
        <v>553431</v>
      </c>
      <c r="I34" s="437"/>
      <c r="J34" s="437"/>
      <c r="K34" s="441" t="s">
        <v>359</v>
      </c>
      <c r="L34" s="1689">
        <v>30</v>
      </c>
      <c r="M34" s="1689"/>
      <c r="N34" s="438">
        <v>15</v>
      </c>
      <c r="O34" s="438">
        <v>13</v>
      </c>
      <c r="P34" s="438">
        <v>20</v>
      </c>
      <c r="Q34" s="438">
        <v>35</v>
      </c>
      <c r="R34" s="438">
        <v>27</v>
      </c>
      <c r="S34" s="439"/>
      <c r="T34" s="438"/>
      <c r="U34" s="440">
        <v>140</v>
      </c>
      <c r="V34" s="435">
        <v>2818840</v>
      </c>
      <c r="W34" s="438">
        <v>2</v>
      </c>
      <c r="X34" s="438">
        <v>7</v>
      </c>
      <c r="Y34" s="438">
        <v>15</v>
      </c>
      <c r="Z34" s="438">
        <v>27</v>
      </c>
      <c r="AA34" s="438">
        <v>27</v>
      </c>
      <c r="AB34" s="438">
        <v>13</v>
      </c>
      <c r="AC34" s="440">
        <v>91</v>
      </c>
      <c r="AD34" s="56"/>
      <c r="AE34" s="48" t="s">
        <v>49</v>
      </c>
      <c r="AF34" s="837" t="s">
        <v>680</v>
      </c>
    </row>
    <row r="35" spans="1:32" ht="15.95" customHeight="1" x14ac:dyDescent="0.15">
      <c r="A35" s="56"/>
      <c r="B35" s="57"/>
      <c r="C35" s="58" t="s">
        <v>50</v>
      </c>
      <c r="D35" s="838" t="s">
        <v>636</v>
      </c>
      <c r="E35" s="442">
        <v>205143</v>
      </c>
      <c r="F35" s="435">
        <v>3266393</v>
      </c>
      <c r="G35" s="443">
        <v>2661570</v>
      </c>
      <c r="H35" s="444">
        <v>604823</v>
      </c>
      <c r="I35" s="437"/>
      <c r="J35" s="437"/>
      <c r="K35" s="441" t="s">
        <v>359</v>
      </c>
      <c r="L35" s="1699">
        <v>24</v>
      </c>
      <c r="M35" s="1699"/>
      <c r="N35" s="445">
        <v>16</v>
      </c>
      <c r="O35" s="445">
        <v>13</v>
      </c>
      <c r="P35" s="445">
        <v>14</v>
      </c>
      <c r="Q35" s="445">
        <v>38</v>
      </c>
      <c r="R35" s="445">
        <v>26</v>
      </c>
      <c r="S35" s="446"/>
      <c r="T35" s="445"/>
      <c r="U35" s="440">
        <v>131</v>
      </c>
      <c r="V35" s="447">
        <v>2747590</v>
      </c>
      <c r="W35" s="445">
        <v>3</v>
      </c>
      <c r="X35" s="445">
        <v>5</v>
      </c>
      <c r="Y35" s="445">
        <v>15</v>
      </c>
      <c r="Z35" s="445">
        <v>30</v>
      </c>
      <c r="AA35" s="445">
        <v>27</v>
      </c>
      <c r="AB35" s="445">
        <v>12</v>
      </c>
      <c r="AC35" s="440">
        <v>92</v>
      </c>
      <c r="AD35" s="56"/>
      <c r="AE35" s="58" t="s">
        <v>50</v>
      </c>
      <c r="AF35" s="838" t="s">
        <v>681</v>
      </c>
    </row>
    <row r="36" spans="1:32" ht="15.95" customHeight="1" x14ac:dyDescent="0.15">
      <c r="A36" s="63"/>
      <c r="B36" s="64"/>
      <c r="C36" s="65" t="s">
        <v>0</v>
      </c>
      <c r="D36" s="839" t="s">
        <v>637</v>
      </c>
      <c r="E36" s="442">
        <v>214970</v>
      </c>
      <c r="F36" s="448">
        <v>3453993</v>
      </c>
      <c r="G36" s="443">
        <v>2897901</v>
      </c>
      <c r="H36" s="444">
        <v>556092</v>
      </c>
      <c r="I36" s="437"/>
      <c r="J36" s="437"/>
      <c r="K36" s="441" t="s">
        <v>359</v>
      </c>
      <c r="L36" s="1700">
        <v>24</v>
      </c>
      <c r="M36" s="1700"/>
      <c r="N36" s="445">
        <v>15</v>
      </c>
      <c r="O36" s="445">
        <v>12</v>
      </c>
      <c r="P36" s="445">
        <v>12</v>
      </c>
      <c r="Q36" s="445">
        <v>34</v>
      </c>
      <c r="R36" s="445">
        <v>26</v>
      </c>
      <c r="S36" s="449"/>
      <c r="T36" s="445"/>
      <c r="U36" s="450">
        <v>123</v>
      </c>
      <c r="V36" s="448">
        <v>2484400</v>
      </c>
      <c r="W36" s="445">
        <v>3</v>
      </c>
      <c r="X36" s="445">
        <v>2</v>
      </c>
      <c r="Y36" s="445">
        <v>13</v>
      </c>
      <c r="Z36" s="445">
        <v>26</v>
      </c>
      <c r="AA36" s="445">
        <v>30</v>
      </c>
      <c r="AB36" s="445">
        <v>12</v>
      </c>
      <c r="AC36" s="451">
        <v>86</v>
      </c>
      <c r="AD36" s="63"/>
      <c r="AE36" s="65" t="s">
        <v>0</v>
      </c>
      <c r="AF36" s="839" t="s">
        <v>682</v>
      </c>
    </row>
    <row r="37" spans="1:32" ht="15.95" customHeight="1" x14ac:dyDescent="0.15">
      <c r="A37" s="63"/>
      <c r="B37" s="64"/>
      <c r="C37" s="65" t="s">
        <v>51</v>
      </c>
      <c r="D37" s="839" t="s">
        <v>638</v>
      </c>
      <c r="E37" s="442">
        <v>239567</v>
      </c>
      <c r="F37" s="448">
        <v>3302489</v>
      </c>
      <c r="G37" s="443">
        <v>2702782</v>
      </c>
      <c r="H37" s="444">
        <v>599707</v>
      </c>
      <c r="I37" s="437"/>
      <c r="J37" s="437"/>
      <c r="K37" s="441" t="s">
        <v>359</v>
      </c>
      <c r="L37" s="1674">
        <v>22</v>
      </c>
      <c r="M37" s="1667"/>
      <c r="N37" s="445">
        <v>19</v>
      </c>
      <c r="O37" s="445">
        <v>11</v>
      </c>
      <c r="P37" s="445">
        <v>12</v>
      </c>
      <c r="Q37" s="445">
        <v>31</v>
      </c>
      <c r="R37" s="445">
        <v>27</v>
      </c>
      <c r="S37" s="449"/>
      <c r="T37" s="445"/>
      <c r="U37" s="450">
        <v>122</v>
      </c>
      <c r="V37" s="448">
        <v>2665950</v>
      </c>
      <c r="W37" s="445">
        <v>3</v>
      </c>
      <c r="X37" s="445">
        <v>5</v>
      </c>
      <c r="Y37" s="445">
        <v>12</v>
      </c>
      <c r="Z37" s="445">
        <v>25</v>
      </c>
      <c r="AA37" s="445">
        <v>28</v>
      </c>
      <c r="AB37" s="445">
        <v>12</v>
      </c>
      <c r="AC37" s="451">
        <v>85</v>
      </c>
      <c r="AD37" s="63"/>
      <c r="AE37" s="65" t="s">
        <v>90</v>
      </c>
      <c r="AF37" s="839" t="s">
        <v>683</v>
      </c>
    </row>
    <row r="38" spans="1:32" ht="15.95" customHeight="1" x14ac:dyDescent="0.15">
      <c r="A38" s="63"/>
      <c r="B38" s="64"/>
      <c r="C38" s="65" t="s">
        <v>52</v>
      </c>
      <c r="D38" s="839" t="s">
        <v>639</v>
      </c>
      <c r="E38" s="442">
        <v>183979</v>
      </c>
      <c r="F38" s="448">
        <v>3104870</v>
      </c>
      <c r="G38" s="443">
        <v>2619371</v>
      </c>
      <c r="H38" s="444">
        <v>485499</v>
      </c>
      <c r="I38" s="437"/>
      <c r="J38" s="437"/>
      <c r="K38" s="441" t="s">
        <v>359</v>
      </c>
      <c r="L38" s="1674">
        <v>23</v>
      </c>
      <c r="M38" s="1667"/>
      <c r="N38" s="445">
        <v>15</v>
      </c>
      <c r="O38" s="445">
        <v>11</v>
      </c>
      <c r="P38" s="445">
        <v>11</v>
      </c>
      <c r="Q38" s="445">
        <v>30</v>
      </c>
      <c r="R38" s="445">
        <v>27</v>
      </c>
      <c r="S38" s="449"/>
      <c r="T38" s="445"/>
      <c r="U38" s="450">
        <v>117</v>
      </c>
      <c r="V38" s="448">
        <v>2657098</v>
      </c>
      <c r="W38" s="445">
        <v>2</v>
      </c>
      <c r="X38" s="445">
        <v>4</v>
      </c>
      <c r="Y38" s="445">
        <v>12</v>
      </c>
      <c r="Z38" s="445">
        <v>24</v>
      </c>
      <c r="AA38" s="445">
        <v>28</v>
      </c>
      <c r="AB38" s="445">
        <v>12</v>
      </c>
      <c r="AC38" s="451">
        <v>82</v>
      </c>
      <c r="AD38" s="63"/>
      <c r="AE38" s="65" t="s">
        <v>53</v>
      </c>
      <c r="AF38" s="839" t="s">
        <v>684</v>
      </c>
    </row>
    <row r="39" spans="1:32" ht="15.95" customHeight="1" x14ac:dyDescent="0.15">
      <c r="A39" s="63"/>
      <c r="B39" s="64"/>
      <c r="C39" s="65" t="s">
        <v>54</v>
      </c>
      <c r="D39" s="839" t="s">
        <v>640</v>
      </c>
      <c r="E39" s="442">
        <v>351781</v>
      </c>
      <c r="F39" s="448">
        <v>3542459</v>
      </c>
      <c r="G39" s="443">
        <v>3081829</v>
      </c>
      <c r="H39" s="444">
        <v>460630</v>
      </c>
      <c r="I39" s="437"/>
      <c r="J39" s="437"/>
      <c r="K39" s="441" t="s">
        <v>359</v>
      </c>
      <c r="L39" s="1674">
        <v>20</v>
      </c>
      <c r="M39" s="1710"/>
      <c r="N39" s="445">
        <v>14</v>
      </c>
      <c r="O39" s="445">
        <v>10</v>
      </c>
      <c r="P39" s="445">
        <v>12</v>
      </c>
      <c r="Q39" s="445">
        <v>30</v>
      </c>
      <c r="R39" s="445">
        <v>26</v>
      </c>
      <c r="S39" s="449"/>
      <c r="T39" s="445"/>
      <c r="U39" s="450">
        <v>112</v>
      </c>
      <c r="V39" s="448">
        <v>2728333</v>
      </c>
      <c r="W39" s="445">
        <v>4</v>
      </c>
      <c r="X39" s="445">
        <v>5</v>
      </c>
      <c r="Y39" s="445">
        <v>7</v>
      </c>
      <c r="Z39" s="445">
        <v>28</v>
      </c>
      <c r="AA39" s="445">
        <v>24</v>
      </c>
      <c r="AB39" s="445">
        <v>15</v>
      </c>
      <c r="AC39" s="451">
        <v>83</v>
      </c>
      <c r="AD39" s="63"/>
      <c r="AE39" s="65" t="s">
        <v>55</v>
      </c>
      <c r="AF39" s="839" t="s">
        <v>685</v>
      </c>
    </row>
    <row r="40" spans="1:32" ht="15.95" customHeight="1" x14ac:dyDescent="0.15">
      <c r="A40" s="63"/>
      <c r="B40" s="64"/>
      <c r="C40" s="65" t="s">
        <v>56</v>
      </c>
      <c r="D40" s="839" t="s">
        <v>641</v>
      </c>
      <c r="E40" s="442">
        <v>779314</v>
      </c>
      <c r="F40" s="448">
        <v>2734587</v>
      </c>
      <c r="G40" s="443">
        <v>2410017</v>
      </c>
      <c r="H40" s="444">
        <v>324570</v>
      </c>
      <c r="I40" s="437"/>
      <c r="J40" s="437"/>
      <c r="K40" s="441" t="s">
        <v>359</v>
      </c>
      <c r="L40" s="1674">
        <v>44</v>
      </c>
      <c r="M40" s="1666"/>
      <c r="N40" s="1674">
        <v>22</v>
      </c>
      <c r="O40" s="1667"/>
      <c r="P40" s="445">
        <v>11</v>
      </c>
      <c r="Q40" s="445">
        <v>21</v>
      </c>
      <c r="R40" s="1666">
        <v>13</v>
      </c>
      <c r="S40" s="1667"/>
      <c r="T40" s="445">
        <v>21</v>
      </c>
      <c r="U40" s="450">
        <v>132</v>
      </c>
      <c r="V40" s="448">
        <v>2840750</v>
      </c>
      <c r="W40" s="445">
        <v>5</v>
      </c>
      <c r="X40" s="445">
        <v>2</v>
      </c>
      <c r="Y40" s="445">
        <v>16</v>
      </c>
      <c r="Z40" s="445">
        <v>25</v>
      </c>
      <c r="AA40" s="445">
        <v>23</v>
      </c>
      <c r="AB40" s="445">
        <v>17</v>
      </c>
      <c r="AC40" s="451">
        <v>88</v>
      </c>
      <c r="AD40" s="63"/>
      <c r="AE40" s="65" t="s">
        <v>57</v>
      </c>
      <c r="AF40" s="839" t="s">
        <v>686</v>
      </c>
    </row>
    <row r="41" spans="1:32" ht="15.95" customHeight="1" x14ac:dyDescent="0.15">
      <c r="A41" s="63"/>
      <c r="B41" s="64"/>
      <c r="C41" s="65" t="s">
        <v>58</v>
      </c>
      <c r="D41" s="839" t="s">
        <v>642</v>
      </c>
      <c r="E41" s="442">
        <v>710538</v>
      </c>
      <c r="F41" s="448">
        <v>2860453</v>
      </c>
      <c r="G41" s="443">
        <v>2464787</v>
      </c>
      <c r="H41" s="444">
        <v>395666</v>
      </c>
      <c r="I41" s="437"/>
      <c r="J41" s="437"/>
      <c r="K41" s="441" t="s">
        <v>359</v>
      </c>
      <c r="L41" s="1674">
        <v>43</v>
      </c>
      <c r="M41" s="1666">
        <v>0</v>
      </c>
      <c r="N41" s="1674">
        <v>21</v>
      </c>
      <c r="O41" s="1667"/>
      <c r="P41" s="445">
        <v>13</v>
      </c>
      <c r="Q41" s="445">
        <v>20</v>
      </c>
      <c r="R41" s="1666">
        <v>10</v>
      </c>
      <c r="S41" s="1667"/>
      <c r="T41" s="445">
        <v>18</v>
      </c>
      <c r="U41" s="450">
        <v>125</v>
      </c>
      <c r="V41" s="448">
        <v>3056166</v>
      </c>
      <c r="W41" s="445">
        <v>8</v>
      </c>
      <c r="X41" s="445">
        <v>7</v>
      </c>
      <c r="Y41" s="445">
        <v>15</v>
      </c>
      <c r="Z41" s="445">
        <v>26</v>
      </c>
      <c r="AA41" s="445">
        <v>23</v>
      </c>
      <c r="AB41" s="445">
        <v>13</v>
      </c>
      <c r="AC41" s="451">
        <v>92</v>
      </c>
      <c r="AD41" s="63"/>
      <c r="AE41" s="65" t="s">
        <v>58</v>
      </c>
      <c r="AF41" s="839" t="s">
        <v>687</v>
      </c>
    </row>
    <row r="42" spans="1:32" ht="15.95" customHeight="1" x14ac:dyDescent="0.15">
      <c r="A42" s="63"/>
      <c r="B42" s="64"/>
      <c r="C42" s="58" t="s">
        <v>59</v>
      </c>
      <c r="D42" s="838" t="s">
        <v>643</v>
      </c>
      <c r="E42" s="452">
        <v>1228431</v>
      </c>
      <c r="F42" s="453">
        <v>2616593</v>
      </c>
      <c r="G42" s="454">
        <v>2182498</v>
      </c>
      <c r="H42" s="455">
        <v>434095</v>
      </c>
      <c r="I42" s="437"/>
      <c r="J42" s="437"/>
      <c r="K42" s="441" t="s">
        <v>359</v>
      </c>
      <c r="L42" s="1677">
        <v>46</v>
      </c>
      <c r="M42" s="1681"/>
      <c r="N42" s="1677">
        <v>25</v>
      </c>
      <c r="O42" s="1691"/>
      <c r="P42" s="456">
        <v>6</v>
      </c>
      <c r="Q42" s="456">
        <v>28</v>
      </c>
      <c r="R42" s="1681">
        <v>2</v>
      </c>
      <c r="S42" s="1691"/>
      <c r="T42" s="456">
        <v>17</v>
      </c>
      <c r="U42" s="457">
        <v>124</v>
      </c>
      <c r="V42" s="453">
        <v>3058883</v>
      </c>
      <c r="W42" s="456">
        <v>7</v>
      </c>
      <c r="X42" s="456">
        <v>9</v>
      </c>
      <c r="Y42" s="456">
        <v>12</v>
      </c>
      <c r="Z42" s="456">
        <v>22</v>
      </c>
      <c r="AA42" s="456">
        <v>23</v>
      </c>
      <c r="AB42" s="456">
        <v>17</v>
      </c>
      <c r="AC42" s="458">
        <v>90</v>
      </c>
      <c r="AD42" s="63"/>
      <c r="AE42" s="65" t="s">
        <v>59</v>
      </c>
      <c r="AF42" s="839" t="s">
        <v>688</v>
      </c>
    </row>
    <row r="43" spans="1:32" ht="15.95" customHeight="1" x14ac:dyDescent="0.15">
      <c r="A43" s="63"/>
      <c r="B43" s="64"/>
      <c r="C43" s="65" t="s">
        <v>116</v>
      </c>
      <c r="D43" s="839" t="s">
        <v>644</v>
      </c>
      <c r="E43" s="459">
        <v>940959</v>
      </c>
      <c r="F43" s="460">
        <v>2473267</v>
      </c>
      <c r="G43" s="461">
        <v>2062310</v>
      </c>
      <c r="H43" s="462">
        <v>410957</v>
      </c>
      <c r="I43" s="437"/>
      <c r="J43" s="437"/>
      <c r="K43" s="441" t="s">
        <v>359</v>
      </c>
      <c r="L43" s="1675">
        <v>44</v>
      </c>
      <c r="M43" s="1680"/>
      <c r="N43" s="1675">
        <v>25</v>
      </c>
      <c r="O43" s="1676"/>
      <c r="P43" s="842">
        <v>7</v>
      </c>
      <c r="Q43" s="463">
        <v>21</v>
      </c>
      <c r="R43" s="1680">
        <v>6</v>
      </c>
      <c r="S43" s="1676"/>
      <c r="T43" s="463">
        <v>15</v>
      </c>
      <c r="U43" s="464">
        <v>118</v>
      </c>
      <c r="V43" s="460">
        <v>3189105</v>
      </c>
      <c r="W43" s="463">
        <v>7</v>
      </c>
      <c r="X43" s="463">
        <v>17</v>
      </c>
      <c r="Y43" s="463">
        <v>12</v>
      </c>
      <c r="Z43" s="463">
        <v>22</v>
      </c>
      <c r="AA43" s="463">
        <v>21</v>
      </c>
      <c r="AB43" s="463">
        <v>16</v>
      </c>
      <c r="AC43" s="465">
        <v>92</v>
      </c>
      <c r="AD43" s="63"/>
      <c r="AE43" s="65" t="s">
        <v>128</v>
      </c>
      <c r="AF43" s="839" t="s">
        <v>689</v>
      </c>
    </row>
    <row r="44" spans="1:32" ht="15.95" customHeight="1" x14ac:dyDescent="0.15">
      <c r="A44" s="99"/>
      <c r="B44" s="100"/>
      <c r="C44" s="58" t="s">
        <v>129</v>
      </c>
      <c r="D44" s="838" t="s">
        <v>645</v>
      </c>
      <c r="E44" s="466">
        <v>657608</v>
      </c>
      <c r="F44" s="448">
        <v>2190154</v>
      </c>
      <c r="G44" s="443">
        <v>1816051</v>
      </c>
      <c r="H44" s="444">
        <v>374103</v>
      </c>
      <c r="I44" s="437"/>
      <c r="J44" s="437"/>
      <c r="K44" s="441" t="s">
        <v>359</v>
      </c>
      <c r="L44" s="1700">
        <v>43</v>
      </c>
      <c r="M44" s="1674">
        <v>0</v>
      </c>
      <c r="N44" s="1674">
        <v>26</v>
      </c>
      <c r="O44" s="1667"/>
      <c r="P44" s="445">
        <v>8</v>
      </c>
      <c r="Q44" s="445">
        <v>15</v>
      </c>
      <c r="R44" s="1666">
        <v>6</v>
      </c>
      <c r="S44" s="1667"/>
      <c r="T44" s="445">
        <v>14</v>
      </c>
      <c r="U44" s="450">
        <v>112</v>
      </c>
      <c r="V44" s="448">
        <v>3671700</v>
      </c>
      <c r="W44" s="445">
        <v>7</v>
      </c>
      <c r="X44" s="445">
        <v>14</v>
      </c>
      <c r="Y44" s="445">
        <v>9</v>
      </c>
      <c r="Z44" s="445">
        <v>23</v>
      </c>
      <c r="AA44" s="467">
        <v>31</v>
      </c>
      <c r="AB44" s="445">
        <v>17</v>
      </c>
      <c r="AC44" s="468">
        <v>101</v>
      </c>
      <c r="AD44" s="56"/>
      <c r="AE44" s="58" t="s">
        <v>117</v>
      </c>
      <c r="AF44" s="838" t="s">
        <v>690</v>
      </c>
    </row>
    <row r="45" spans="1:32" ht="15.95" customHeight="1" x14ac:dyDescent="0.15">
      <c r="A45" s="99"/>
      <c r="B45" s="100"/>
      <c r="C45" s="58" t="s">
        <v>144</v>
      </c>
      <c r="D45" s="838" t="s">
        <v>646</v>
      </c>
      <c r="E45" s="469">
        <v>653222</v>
      </c>
      <c r="F45" s="470">
        <v>2291370</v>
      </c>
      <c r="G45" s="275">
        <v>1842272</v>
      </c>
      <c r="H45" s="471">
        <v>449098</v>
      </c>
      <c r="I45" s="437"/>
      <c r="J45" s="437"/>
      <c r="K45" s="441" t="s">
        <v>359</v>
      </c>
      <c r="L45" s="1712">
        <v>47</v>
      </c>
      <c r="M45" s="1713"/>
      <c r="N45" s="1677">
        <v>22</v>
      </c>
      <c r="O45" s="1678"/>
      <c r="P45" s="456">
        <v>8</v>
      </c>
      <c r="Q45" s="456">
        <v>17</v>
      </c>
      <c r="R45" s="1681">
        <v>7</v>
      </c>
      <c r="S45" s="1682"/>
      <c r="T45" s="471">
        <v>15</v>
      </c>
      <c r="U45" s="472">
        <v>116</v>
      </c>
      <c r="V45" s="470">
        <v>3790804</v>
      </c>
      <c r="W45" s="471">
        <v>7</v>
      </c>
      <c r="X45" s="473">
        <v>17</v>
      </c>
      <c r="Y45" s="473">
        <v>9</v>
      </c>
      <c r="Z45" s="474">
        <v>25</v>
      </c>
      <c r="AA45" s="236">
        <v>31</v>
      </c>
      <c r="AB45" s="474">
        <v>16</v>
      </c>
      <c r="AC45" s="237">
        <v>105</v>
      </c>
      <c r="AD45" s="223"/>
      <c r="AE45" s="58" t="s">
        <v>144</v>
      </c>
      <c r="AF45" s="838" t="s">
        <v>691</v>
      </c>
    </row>
    <row r="46" spans="1:32" ht="15.95" customHeight="1" x14ac:dyDescent="0.15">
      <c r="A46" s="252"/>
      <c r="B46" s="199"/>
      <c r="C46" s="58" t="s">
        <v>181</v>
      </c>
      <c r="D46" s="838" t="s">
        <v>647</v>
      </c>
      <c r="E46" s="469">
        <v>728369</v>
      </c>
      <c r="F46" s="475">
        <v>3023936</v>
      </c>
      <c r="G46" s="476">
        <v>2392759</v>
      </c>
      <c r="H46" s="236">
        <v>631177</v>
      </c>
      <c r="I46" s="437"/>
      <c r="J46" s="437"/>
      <c r="K46" s="441" t="s">
        <v>359</v>
      </c>
      <c r="L46" s="1652">
        <v>46</v>
      </c>
      <c r="M46" s="1711"/>
      <c r="N46" s="1668">
        <v>20</v>
      </c>
      <c r="O46" s="1690"/>
      <c r="P46" s="463">
        <v>6</v>
      </c>
      <c r="Q46" s="463">
        <v>17</v>
      </c>
      <c r="R46" s="1668">
        <v>5</v>
      </c>
      <c r="S46" s="1660"/>
      <c r="T46" s="477">
        <v>17</v>
      </c>
      <c r="U46" s="464">
        <v>111</v>
      </c>
      <c r="V46" s="475">
        <v>3770974</v>
      </c>
      <c r="W46" s="476">
        <v>7</v>
      </c>
      <c r="X46" s="476">
        <v>15</v>
      </c>
      <c r="Y46" s="476">
        <v>9</v>
      </c>
      <c r="Z46" s="478">
        <v>17</v>
      </c>
      <c r="AA46" s="382">
        <v>34</v>
      </c>
      <c r="AB46" s="478">
        <v>19</v>
      </c>
      <c r="AC46" s="237">
        <v>101</v>
      </c>
      <c r="AD46" s="256"/>
      <c r="AE46" s="58" t="s">
        <v>181</v>
      </c>
      <c r="AF46" s="838" t="s">
        <v>692</v>
      </c>
    </row>
    <row r="47" spans="1:32" ht="15.95" customHeight="1" x14ac:dyDescent="0.15">
      <c r="A47" s="99"/>
      <c r="B47" s="100"/>
      <c r="C47" s="58" t="s">
        <v>187</v>
      </c>
      <c r="D47" s="838" t="s">
        <v>648</v>
      </c>
      <c r="E47" s="479">
        <v>464552</v>
      </c>
      <c r="F47" s="480">
        <v>2813714</v>
      </c>
      <c r="G47" s="217">
        <v>2363084</v>
      </c>
      <c r="H47" s="214">
        <v>450630</v>
      </c>
      <c r="I47" s="437"/>
      <c r="J47" s="437"/>
      <c r="K47" s="441" t="s">
        <v>359</v>
      </c>
      <c r="L47" s="1541">
        <v>42</v>
      </c>
      <c r="M47" s="1679">
        <v>0</v>
      </c>
      <c r="N47" s="1669">
        <v>20</v>
      </c>
      <c r="O47" s="1671">
        <v>0</v>
      </c>
      <c r="P47" s="481">
        <v>6</v>
      </c>
      <c r="Q47" s="482">
        <v>14</v>
      </c>
      <c r="R47" s="1568">
        <v>7</v>
      </c>
      <c r="S47" s="1542">
        <v>0</v>
      </c>
      <c r="T47" s="214">
        <v>17</v>
      </c>
      <c r="U47" s="483">
        <v>106</v>
      </c>
      <c r="V47" s="480">
        <v>3861090</v>
      </c>
      <c r="W47" s="217">
        <v>8</v>
      </c>
      <c r="X47" s="217">
        <v>14</v>
      </c>
      <c r="Y47" s="217">
        <v>8</v>
      </c>
      <c r="Z47" s="215">
        <v>19</v>
      </c>
      <c r="AA47" s="214">
        <v>33</v>
      </c>
      <c r="AB47" s="217">
        <v>23</v>
      </c>
      <c r="AC47" s="216">
        <v>105</v>
      </c>
      <c r="AD47" s="223"/>
      <c r="AE47" s="245" t="s">
        <v>187</v>
      </c>
      <c r="AF47" s="838" t="s">
        <v>693</v>
      </c>
    </row>
    <row r="48" spans="1:32" ht="15.95" customHeight="1" x14ac:dyDescent="0.15">
      <c r="A48" s="99"/>
      <c r="B48" s="100"/>
      <c r="C48" s="58" t="s">
        <v>194</v>
      </c>
      <c r="D48" s="838" t="s">
        <v>649</v>
      </c>
      <c r="E48" s="479">
        <v>533511</v>
      </c>
      <c r="F48" s="480">
        <v>2851635</v>
      </c>
      <c r="G48" s="217">
        <v>2191945</v>
      </c>
      <c r="H48" s="214">
        <v>659690</v>
      </c>
      <c r="I48" s="437"/>
      <c r="J48" s="437"/>
      <c r="K48" s="441" t="s">
        <v>154</v>
      </c>
      <c r="L48" s="1541">
        <v>50</v>
      </c>
      <c r="M48" s="1679">
        <v>0</v>
      </c>
      <c r="N48" s="1669">
        <v>19</v>
      </c>
      <c r="O48" s="1671">
        <v>0</v>
      </c>
      <c r="P48" s="481">
        <v>6</v>
      </c>
      <c r="Q48" s="482">
        <v>16</v>
      </c>
      <c r="R48" s="1568">
        <v>4</v>
      </c>
      <c r="S48" s="1542">
        <v>0</v>
      </c>
      <c r="T48" s="214">
        <v>19</v>
      </c>
      <c r="U48" s="483">
        <v>104</v>
      </c>
      <c r="V48" s="480">
        <v>3866324</v>
      </c>
      <c r="W48" s="217">
        <v>7</v>
      </c>
      <c r="X48" s="217">
        <v>9</v>
      </c>
      <c r="Y48" s="217">
        <v>10</v>
      </c>
      <c r="Z48" s="215">
        <v>19</v>
      </c>
      <c r="AA48" s="214">
        <v>31</v>
      </c>
      <c r="AB48" s="217">
        <v>22</v>
      </c>
      <c r="AC48" s="216">
        <v>98</v>
      </c>
      <c r="AD48" s="223"/>
      <c r="AE48" s="245" t="s">
        <v>194</v>
      </c>
      <c r="AF48" s="838" t="s">
        <v>694</v>
      </c>
    </row>
    <row r="49" spans="1:32" ht="15.95" customHeight="1" x14ac:dyDescent="0.15">
      <c r="A49" s="99"/>
      <c r="B49" s="100"/>
      <c r="C49" s="58" t="s">
        <v>197</v>
      </c>
      <c r="D49" s="839" t="s">
        <v>650</v>
      </c>
      <c r="E49" s="479">
        <v>554605</v>
      </c>
      <c r="F49" s="480">
        <v>2650605</v>
      </c>
      <c r="G49" s="607" t="s">
        <v>154</v>
      </c>
      <c r="H49" s="606" t="s">
        <v>154</v>
      </c>
      <c r="I49" s="539">
        <v>2074160</v>
      </c>
      <c r="J49" s="214">
        <v>576445</v>
      </c>
      <c r="K49" s="607" t="s">
        <v>154</v>
      </c>
      <c r="L49" s="1541">
        <v>47</v>
      </c>
      <c r="M49" s="1568"/>
      <c r="N49" s="1669">
        <v>19</v>
      </c>
      <c r="O49" s="1670"/>
      <c r="P49" s="481">
        <v>8</v>
      </c>
      <c r="Q49" s="482">
        <v>12</v>
      </c>
      <c r="R49" s="1669">
        <v>7</v>
      </c>
      <c r="S49" s="1542"/>
      <c r="T49" s="214">
        <v>16</v>
      </c>
      <c r="U49" s="483">
        <v>109</v>
      </c>
      <c r="V49" s="480">
        <v>4215534</v>
      </c>
      <c r="W49" s="217">
        <v>7</v>
      </c>
      <c r="X49" s="217">
        <v>8</v>
      </c>
      <c r="Y49" s="217">
        <v>11</v>
      </c>
      <c r="Z49" s="215">
        <v>24</v>
      </c>
      <c r="AA49" s="214">
        <v>28</v>
      </c>
      <c r="AB49" s="217">
        <v>28</v>
      </c>
      <c r="AC49" s="216">
        <v>106</v>
      </c>
      <c r="AD49" s="223"/>
      <c r="AE49" s="245" t="s">
        <v>305</v>
      </c>
      <c r="AF49" s="838" t="s">
        <v>695</v>
      </c>
    </row>
    <row r="50" spans="1:32" ht="15.95" customHeight="1" x14ac:dyDescent="0.15">
      <c r="A50" s="99"/>
      <c r="B50" s="100"/>
      <c r="C50" s="58" t="s">
        <v>398</v>
      </c>
      <c r="D50" s="839" t="s">
        <v>651</v>
      </c>
      <c r="E50" s="479">
        <v>512540</v>
      </c>
      <c r="F50" s="480">
        <v>2410046</v>
      </c>
      <c r="G50" s="607" t="s">
        <v>154</v>
      </c>
      <c r="H50" s="606" t="s">
        <v>154</v>
      </c>
      <c r="I50" s="214">
        <v>1999496</v>
      </c>
      <c r="J50" s="214">
        <v>410550</v>
      </c>
      <c r="K50" s="607" t="s">
        <v>154</v>
      </c>
      <c r="L50" s="1541">
        <v>40</v>
      </c>
      <c r="M50" s="1670"/>
      <c r="N50" s="1669">
        <v>24</v>
      </c>
      <c r="O50" s="1670"/>
      <c r="P50" s="481">
        <v>7</v>
      </c>
      <c r="Q50" s="482">
        <v>12</v>
      </c>
      <c r="R50" s="1669">
        <v>4</v>
      </c>
      <c r="S50" s="1542"/>
      <c r="T50" s="214">
        <v>16</v>
      </c>
      <c r="U50" s="483">
        <v>103</v>
      </c>
      <c r="V50" s="480">
        <v>3614993</v>
      </c>
      <c r="W50" s="217">
        <v>4</v>
      </c>
      <c r="X50" s="217">
        <v>6</v>
      </c>
      <c r="Y50" s="217">
        <v>9</v>
      </c>
      <c r="Z50" s="215">
        <v>15</v>
      </c>
      <c r="AA50" s="214">
        <v>35</v>
      </c>
      <c r="AB50" s="217">
        <v>20</v>
      </c>
      <c r="AC50" s="216">
        <v>89</v>
      </c>
      <c r="AD50" s="223"/>
      <c r="AE50" s="257" t="s">
        <v>410</v>
      </c>
      <c r="AF50" s="840" t="s">
        <v>696</v>
      </c>
    </row>
    <row r="51" spans="1:32" ht="15.95" customHeight="1" x14ac:dyDescent="0.15">
      <c r="A51" s="99"/>
      <c r="B51" s="100"/>
      <c r="C51" s="58" t="s">
        <v>415</v>
      </c>
      <c r="D51" s="838" t="s">
        <v>652</v>
      </c>
      <c r="E51" s="479">
        <v>445938</v>
      </c>
      <c r="F51" s="480">
        <v>2459880</v>
      </c>
      <c r="G51" s="607" t="s">
        <v>154</v>
      </c>
      <c r="H51" s="606" t="s">
        <v>154</v>
      </c>
      <c r="I51" s="214">
        <v>2057445</v>
      </c>
      <c r="J51" s="214">
        <v>402435</v>
      </c>
      <c r="K51" s="607" t="s">
        <v>154</v>
      </c>
      <c r="L51" s="1541">
        <v>50</v>
      </c>
      <c r="M51" s="1670"/>
      <c r="N51" s="1669">
        <v>20</v>
      </c>
      <c r="O51" s="1670"/>
      <c r="P51" s="481">
        <v>5</v>
      </c>
      <c r="Q51" s="482">
        <v>10</v>
      </c>
      <c r="R51" s="1669">
        <v>3</v>
      </c>
      <c r="S51" s="1542"/>
      <c r="T51" s="214">
        <v>17</v>
      </c>
      <c r="U51" s="483">
        <v>105</v>
      </c>
      <c r="V51" s="480">
        <v>3545668</v>
      </c>
      <c r="W51" s="217">
        <v>5</v>
      </c>
      <c r="X51" s="217">
        <v>7</v>
      </c>
      <c r="Y51" s="217">
        <v>10</v>
      </c>
      <c r="Z51" s="215">
        <v>12</v>
      </c>
      <c r="AA51" s="214">
        <v>36</v>
      </c>
      <c r="AB51" s="217">
        <v>20</v>
      </c>
      <c r="AC51" s="216">
        <v>90</v>
      </c>
      <c r="AD51" s="223"/>
      <c r="AE51" s="245" t="s">
        <v>402</v>
      </c>
      <c r="AF51" s="838" t="s">
        <v>697</v>
      </c>
    </row>
    <row r="52" spans="1:32" ht="15.95" customHeight="1" x14ac:dyDescent="0.15">
      <c r="A52" s="46"/>
      <c r="B52" s="47"/>
      <c r="C52" s="58" t="s">
        <v>495</v>
      </c>
      <c r="D52" s="838" t="s">
        <v>653</v>
      </c>
      <c r="E52" s="479">
        <v>493906</v>
      </c>
      <c r="F52" s="480">
        <v>2643952</v>
      </c>
      <c r="G52" s="607" t="s">
        <v>154</v>
      </c>
      <c r="H52" s="606" t="s">
        <v>154</v>
      </c>
      <c r="I52" s="147">
        <v>1937549</v>
      </c>
      <c r="J52" s="147">
        <v>706403</v>
      </c>
      <c r="K52" s="795" t="s">
        <v>154</v>
      </c>
      <c r="L52" s="1535">
        <v>48</v>
      </c>
      <c r="M52" s="1665"/>
      <c r="N52" s="1673">
        <v>17</v>
      </c>
      <c r="O52" s="1665"/>
      <c r="P52" s="843">
        <v>7</v>
      </c>
      <c r="Q52" s="804">
        <v>7</v>
      </c>
      <c r="R52" s="1673">
        <v>3</v>
      </c>
      <c r="S52" s="1536"/>
      <c r="T52" s="147">
        <v>18</v>
      </c>
      <c r="U52" s="805">
        <v>100</v>
      </c>
      <c r="V52" s="806">
        <v>3564100</v>
      </c>
      <c r="W52" s="152">
        <v>5</v>
      </c>
      <c r="X52" s="152">
        <v>5</v>
      </c>
      <c r="Y52" s="152">
        <v>7</v>
      </c>
      <c r="Z52" s="154">
        <v>17</v>
      </c>
      <c r="AA52" s="147">
        <v>35</v>
      </c>
      <c r="AB52" s="152">
        <v>18</v>
      </c>
      <c r="AC52" s="153">
        <v>87</v>
      </c>
      <c r="AD52" s="223"/>
      <c r="AE52" s="702" t="s">
        <v>416</v>
      </c>
      <c r="AF52" s="839" t="s">
        <v>698</v>
      </c>
    </row>
    <row r="53" spans="1:32" ht="15.95" customHeight="1" x14ac:dyDescent="0.15">
      <c r="A53" s="46"/>
      <c r="B53" s="47"/>
      <c r="C53" s="48" t="s">
        <v>494</v>
      </c>
      <c r="D53" s="837" t="s">
        <v>654</v>
      </c>
      <c r="E53" s="479">
        <v>469325</v>
      </c>
      <c r="F53" s="480">
        <v>2278328</v>
      </c>
      <c r="G53" s="607" t="s">
        <v>154</v>
      </c>
      <c r="H53" s="606" t="s">
        <v>154</v>
      </c>
      <c r="I53" s="147">
        <v>1858185</v>
      </c>
      <c r="J53" s="147">
        <v>420143</v>
      </c>
      <c r="K53" s="795" t="s">
        <v>154</v>
      </c>
      <c r="L53" s="1535">
        <v>46</v>
      </c>
      <c r="M53" s="1665"/>
      <c r="N53" s="1673">
        <v>17</v>
      </c>
      <c r="O53" s="1665"/>
      <c r="P53" s="843">
        <v>5</v>
      </c>
      <c r="Q53" s="144">
        <v>9</v>
      </c>
      <c r="R53" s="1673">
        <v>3</v>
      </c>
      <c r="S53" s="1536"/>
      <c r="T53" s="147">
        <v>14</v>
      </c>
      <c r="U53" s="805">
        <v>96</v>
      </c>
      <c r="V53" s="806">
        <v>3654025</v>
      </c>
      <c r="W53" s="152">
        <v>5</v>
      </c>
      <c r="X53" s="152">
        <v>6</v>
      </c>
      <c r="Y53" s="152">
        <v>6</v>
      </c>
      <c r="Z53" s="154">
        <v>18</v>
      </c>
      <c r="AA53" s="147">
        <v>28</v>
      </c>
      <c r="AB53" s="152">
        <v>22</v>
      </c>
      <c r="AC53" s="153">
        <v>85</v>
      </c>
      <c r="AD53" s="223"/>
      <c r="AE53" s="245" t="s">
        <v>494</v>
      </c>
      <c r="AF53" s="837" t="s">
        <v>699</v>
      </c>
    </row>
    <row r="54" spans="1:32" ht="15.95" customHeight="1" x14ac:dyDescent="0.15">
      <c r="A54" s="46"/>
      <c r="B54" s="47"/>
      <c r="C54" s="48" t="s">
        <v>497</v>
      </c>
      <c r="D54" s="837" t="s">
        <v>655</v>
      </c>
      <c r="E54" s="479">
        <v>544037</v>
      </c>
      <c r="F54" s="480">
        <v>2576724</v>
      </c>
      <c r="G54" s="607" t="s">
        <v>154</v>
      </c>
      <c r="H54" s="606" t="s">
        <v>154</v>
      </c>
      <c r="I54" s="147">
        <v>1814631</v>
      </c>
      <c r="J54" s="147">
        <v>762093</v>
      </c>
      <c r="K54" s="795" t="s">
        <v>154</v>
      </c>
      <c r="L54" s="1537">
        <v>41</v>
      </c>
      <c r="M54" s="1537"/>
      <c r="N54" s="1537">
        <v>16</v>
      </c>
      <c r="O54" s="1672"/>
      <c r="P54" s="843">
        <v>5</v>
      </c>
      <c r="Q54" s="144">
        <v>7</v>
      </c>
      <c r="R54" s="1537">
        <v>5</v>
      </c>
      <c r="S54" s="1537"/>
      <c r="T54" s="147">
        <v>14</v>
      </c>
      <c r="U54" s="805">
        <v>90</v>
      </c>
      <c r="V54" s="806">
        <v>3701350</v>
      </c>
      <c r="W54" s="152">
        <v>5</v>
      </c>
      <c r="X54" s="152">
        <v>6</v>
      </c>
      <c r="Y54" s="152">
        <v>5</v>
      </c>
      <c r="Z54" s="154">
        <v>19</v>
      </c>
      <c r="AA54" s="147">
        <v>29</v>
      </c>
      <c r="AB54" s="152">
        <v>22</v>
      </c>
      <c r="AC54" s="153">
        <v>86</v>
      </c>
      <c r="AD54" s="223"/>
      <c r="AE54" s="245" t="s">
        <v>497</v>
      </c>
      <c r="AF54" s="837" t="s">
        <v>700</v>
      </c>
    </row>
    <row r="55" spans="1:32" ht="15.95" customHeight="1" x14ac:dyDescent="0.15">
      <c r="A55" s="99"/>
      <c r="B55" s="100"/>
      <c r="C55" s="48" t="s">
        <v>499</v>
      </c>
      <c r="D55" s="837" t="s">
        <v>656</v>
      </c>
      <c r="E55" s="479">
        <v>475635</v>
      </c>
      <c r="F55" s="480">
        <v>2459913</v>
      </c>
      <c r="G55" s="607" t="s">
        <v>154</v>
      </c>
      <c r="H55" s="606" t="s">
        <v>154</v>
      </c>
      <c r="I55" s="147">
        <v>2090473</v>
      </c>
      <c r="J55" s="147">
        <v>369440</v>
      </c>
      <c r="K55" s="163" t="s">
        <v>154</v>
      </c>
      <c r="L55" s="1535">
        <v>38</v>
      </c>
      <c r="M55" s="1665"/>
      <c r="N55" s="1673">
        <v>13</v>
      </c>
      <c r="O55" s="1665"/>
      <c r="P55" s="843">
        <v>4</v>
      </c>
      <c r="Q55" s="147">
        <v>7</v>
      </c>
      <c r="R55" s="1535">
        <v>4</v>
      </c>
      <c r="S55" s="1536"/>
      <c r="T55" s="147">
        <v>15</v>
      </c>
      <c r="U55" s="805">
        <v>83</v>
      </c>
      <c r="V55" s="806">
        <v>3805290</v>
      </c>
      <c r="W55" s="152">
        <v>6</v>
      </c>
      <c r="X55" s="152">
        <v>4</v>
      </c>
      <c r="Y55" s="152">
        <v>6</v>
      </c>
      <c r="Z55" s="154">
        <v>18</v>
      </c>
      <c r="AA55" s="147">
        <v>23</v>
      </c>
      <c r="AB55" s="152">
        <v>26</v>
      </c>
      <c r="AC55" s="153">
        <v>83</v>
      </c>
      <c r="AD55" s="223"/>
      <c r="AE55" s="245" t="s">
        <v>499</v>
      </c>
      <c r="AF55" s="837" t="s">
        <v>701</v>
      </c>
    </row>
    <row r="56" spans="1:32" ht="15.95" customHeight="1" x14ac:dyDescent="0.15">
      <c r="A56" s="894" t="s">
        <v>741</v>
      </c>
      <c r="B56" s="100"/>
      <c r="C56" s="48" t="s">
        <v>742</v>
      </c>
      <c r="D56" s="837" t="s">
        <v>740</v>
      </c>
      <c r="E56" s="504">
        <v>499525</v>
      </c>
      <c r="F56" s="217">
        <v>2599655</v>
      </c>
      <c r="G56" s="607" t="s">
        <v>154</v>
      </c>
      <c r="H56" s="606" t="s">
        <v>154</v>
      </c>
      <c r="I56" s="147">
        <v>1566683</v>
      </c>
      <c r="J56" s="147">
        <v>1032972</v>
      </c>
      <c r="K56" s="163" t="s">
        <v>154</v>
      </c>
      <c r="L56" s="1537">
        <v>36</v>
      </c>
      <c r="M56" s="1537"/>
      <c r="N56" s="1723">
        <v>14</v>
      </c>
      <c r="O56" s="1665"/>
      <c r="P56" s="843">
        <v>3</v>
      </c>
      <c r="Q56" s="147">
        <v>10</v>
      </c>
      <c r="R56" s="1535">
        <v>3</v>
      </c>
      <c r="S56" s="1536"/>
      <c r="T56" s="152">
        <v>14</v>
      </c>
      <c r="U56" s="153">
        <v>80</v>
      </c>
      <c r="V56" s="152">
        <v>3929537</v>
      </c>
      <c r="W56" s="152">
        <v>3</v>
      </c>
      <c r="X56" s="152">
        <v>6</v>
      </c>
      <c r="Y56" s="152">
        <v>4</v>
      </c>
      <c r="Z56" s="154">
        <v>20</v>
      </c>
      <c r="AA56" s="147">
        <v>21</v>
      </c>
      <c r="AB56" s="152">
        <v>26</v>
      </c>
      <c r="AC56" s="153">
        <v>80</v>
      </c>
      <c r="AD56" s="212"/>
      <c r="AE56" s="245" t="s">
        <v>742</v>
      </c>
      <c r="AF56" s="837" t="s">
        <v>740</v>
      </c>
    </row>
    <row r="57" spans="1:32" ht="15.95" customHeight="1" x14ac:dyDescent="0.15">
      <c r="A57" s="46"/>
      <c r="B57" s="47"/>
      <c r="C57" s="48" t="s">
        <v>42</v>
      </c>
      <c r="D57" s="837" t="s">
        <v>748</v>
      </c>
      <c r="E57" s="219">
        <v>501256</v>
      </c>
      <c r="F57" s="217">
        <v>2415677</v>
      </c>
      <c r="G57" s="607" t="s">
        <v>154</v>
      </c>
      <c r="H57" s="606" t="s">
        <v>154</v>
      </c>
      <c r="I57" s="147">
        <v>2006890</v>
      </c>
      <c r="J57" s="147">
        <v>408787</v>
      </c>
      <c r="K57" s="704" t="s">
        <v>359</v>
      </c>
      <c r="L57" s="1535">
        <v>43</v>
      </c>
      <c r="M57" s="1536"/>
      <c r="N57" s="1535">
        <v>11</v>
      </c>
      <c r="O57" s="1665"/>
      <c r="P57" s="843">
        <v>3</v>
      </c>
      <c r="Q57" s="147">
        <v>9</v>
      </c>
      <c r="R57" s="1535">
        <v>4</v>
      </c>
      <c r="S57" s="1536"/>
      <c r="T57" s="152">
        <v>14</v>
      </c>
      <c r="U57" s="820">
        <v>84</v>
      </c>
      <c r="V57" s="152">
        <v>4062350</v>
      </c>
      <c r="W57" s="152">
        <v>2</v>
      </c>
      <c r="X57" s="152">
        <v>6</v>
      </c>
      <c r="Y57" s="152">
        <v>5</v>
      </c>
      <c r="Z57" s="154">
        <v>28</v>
      </c>
      <c r="AA57" s="147">
        <v>18</v>
      </c>
      <c r="AB57" s="152">
        <v>31</v>
      </c>
      <c r="AC57" s="153">
        <v>90</v>
      </c>
      <c r="AD57" s="212"/>
      <c r="AE57" s="48" t="s">
        <v>42</v>
      </c>
      <c r="AF57" s="837" t="s">
        <v>748</v>
      </c>
    </row>
    <row r="58" spans="1:32" ht="15.95" customHeight="1" x14ac:dyDescent="0.15">
      <c r="A58" s="46"/>
      <c r="B58" s="47"/>
      <c r="C58" s="48" t="s">
        <v>764</v>
      </c>
      <c r="D58" s="837" t="s">
        <v>765</v>
      </c>
      <c r="E58" s="219">
        <v>502895</v>
      </c>
      <c r="F58" s="217">
        <v>2500786</v>
      </c>
      <c r="G58" s="607" t="s">
        <v>154</v>
      </c>
      <c r="H58" s="606" t="s">
        <v>154</v>
      </c>
      <c r="I58" s="147">
        <v>2048691</v>
      </c>
      <c r="J58" s="147">
        <v>452095</v>
      </c>
      <c r="K58" s="704" t="s">
        <v>359</v>
      </c>
      <c r="L58" s="1535">
        <v>40</v>
      </c>
      <c r="M58" s="1536"/>
      <c r="N58" s="1535">
        <v>10</v>
      </c>
      <c r="O58" s="1665"/>
      <c r="P58" s="843">
        <v>5</v>
      </c>
      <c r="Q58" s="147">
        <v>8</v>
      </c>
      <c r="R58" s="1535">
        <v>4</v>
      </c>
      <c r="S58" s="1536"/>
      <c r="T58" s="152">
        <v>14</v>
      </c>
      <c r="U58" s="820">
        <v>81</v>
      </c>
      <c r="V58" s="152">
        <v>3932410</v>
      </c>
      <c r="W58" s="152">
        <v>4</v>
      </c>
      <c r="X58" s="152">
        <v>4</v>
      </c>
      <c r="Y58" s="152">
        <v>5</v>
      </c>
      <c r="Z58" s="154">
        <v>18</v>
      </c>
      <c r="AA58" s="147">
        <v>24</v>
      </c>
      <c r="AB58" s="152">
        <v>25</v>
      </c>
      <c r="AC58" s="153">
        <v>80</v>
      </c>
      <c r="AD58" s="212"/>
      <c r="AE58" s="48" t="s">
        <v>766</v>
      </c>
      <c r="AF58" s="837" t="s">
        <v>781</v>
      </c>
    </row>
    <row r="59" spans="1:32" ht="15.95" customHeight="1" x14ac:dyDescent="0.15">
      <c r="A59" s="1078"/>
      <c r="B59" s="47"/>
      <c r="C59" s="48" t="s">
        <v>759</v>
      </c>
      <c r="D59" s="837" t="s">
        <v>785</v>
      </c>
      <c r="E59" s="504">
        <v>493382</v>
      </c>
      <c r="F59" s="217">
        <v>2493445</v>
      </c>
      <c r="G59" s="607" t="s">
        <v>154</v>
      </c>
      <c r="H59" s="225" t="s">
        <v>154</v>
      </c>
      <c r="I59" s="147">
        <v>2045454</v>
      </c>
      <c r="J59" s="147">
        <v>447991</v>
      </c>
      <c r="K59" s="704" t="s">
        <v>154</v>
      </c>
      <c r="L59" s="1535">
        <v>40</v>
      </c>
      <c r="M59" s="1536"/>
      <c r="N59" s="1535">
        <v>11</v>
      </c>
      <c r="O59" s="1665"/>
      <c r="P59" s="843">
        <v>7</v>
      </c>
      <c r="Q59" s="147">
        <v>6</v>
      </c>
      <c r="R59" s="1535">
        <v>5</v>
      </c>
      <c r="S59" s="1536"/>
      <c r="T59" s="152">
        <v>13</v>
      </c>
      <c r="U59" s="820">
        <v>82</v>
      </c>
      <c r="V59" s="150">
        <v>3815360</v>
      </c>
      <c r="W59" s="152">
        <v>4</v>
      </c>
      <c r="X59" s="152">
        <v>4</v>
      </c>
      <c r="Y59" s="152">
        <v>3</v>
      </c>
      <c r="Z59" s="154">
        <v>19</v>
      </c>
      <c r="AA59" s="147">
        <v>26</v>
      </c>
      <c r="AB59" s="152">
        <v>24</v>
      </c>
      <c r="AC59" s="153">
        <v>80</v>
      </c>
      <c r="AD59" s="212"/>
      <c r="AE59" s="48" t="s">
        <v>759</v>
      </c>
      <c r="AF59" s="837" t="s">
        <v>782</v>
      </c>
    </row>
    <row r="60" spans="1:32" ht="15.95" customHeight="1" x14ac:dyDescent="0.15">
      <c r="A60" s="46"/>
      <c r="B60" s="47"/>
      <c r="C60" s="48" t="s">
        <v>801</v>
      </c>
      <c r="D60" s="837" t="s">
        <v>802</v>
      </c>
      <c r="E60" s="219">
        <v>535892</v>
      </c>
      <c r="F60" s="217">
        <v>2649056</v>
      </c>
      <c r="G60" s="607" t="s">
        <v>154</v>
      </c>
      <c r="H60" s="606" t="s">
        <v>154</v>
      </c>
      <c r="I60" s="147">
        <v>2159390</v>
      </c>
      <c r="J60" s="147">
        <v>489666</v>
      </c>
      <c r="K60" s="704" t="s">
        <v>154</v>
      </c>
      <c r="L60" s="1535">
        <v>39</v>
      </c>
      <c r="M60" s="1536">
        <f t="shared" ref="M60:S61" si="0">SUM(M62:M72)</f>
        <v>0</v>
      </c>
      <c r="N60" s="1535">
        <v>8</v>
      </c>
      <c r="O60" s="1665">
        <f t="shared" si="0"/>
        <v>0</v>
      </c>
      <c r="P60" s="843">
        <v>4</v>
      </c>
      <c r="Q60" s="147">
        <v>8</v>
      </c>
      <c r="R60" s="1535">
        <v>6</v>
      </c>
      <c r="S60" s="1536">
        <f t="shared" si="0"/>
        <v>0</v>
      </c>
      <c r="T60" s="152">
        <v>14</v>
      </c>
      <c r="U60" s="820">
        <v>79</v>
      </c>
      <c r="V60" s="152">
        <v>3803525</v>
      </c>
      <c r="W60" s="152">
        <v>5</v>
      </c>
      <c r="X60" s="152">
        <v>2</v>
      </c>
      <c r="Y60" s="152">
        <v>4</v>
      </c>
      <c r="Z60" s="154">
        <v>21</v>
      </c>
      <c r="AA60" s="147">
        <v>26</v>
      </c>
      <c r="AB60" s="152">
        <v>24</v>
      </c>
      <c r="AC60" s="153">
        <v>82</v>
      </c>
      <c r="AD60" s="212"/>
      <c r="AE60" s="48" t="s">
        <v>801</v>
      </c>
      <c r="AF60" s="837" t="s">
        <v>796</v>
      </c>
    </row>
    <row r="61" spans="1:32" ht="15.95" customHeight="1" thickBot="1" x14ac:dyDescent="0.2">
      <c r="A61" s="957"/>
      <c r="B61" s="194"/>
      <c r="C61" s="895" t="s">
        <v>813</v>
      </c>
      <c r="D61" s="896" t="s">
        <v>814</v>
      </c>
      <c r="E61" s="899">
        <f>SUM(E62:E72)</f>
        <v>597740</v>
      </c>
      <c r="F61" s="898">
        <f>SUM(F62:F72)</f>
        <v>2320084</v>
      </c>
      <c r="G61" s="770" t="s">
        <v>154</v>
      </c>
      <c r="H61" s="952" t="s">
        <v>154</v>
      </c>
      <c r="I61" s="958">
        <f>SUM(I62:I72)</f>
        <v>2277686</v>
      </c>
      <c r="J61" s="958">
        <f>SUM(J62:J72)</f>
        <v>42398</v>
      </c>
      <c r="K61" s="959" t="s">
        <v>154</v>
      </c>
      <c r="L61" s="1726">
        <f>SUM(L62:L72)</f>
        <v>33</v>
      </c>
      <c r="M61" s="1727">
        <f t="shared" si="0"/>
        <v>0</v>
      </c>
      <c r="N61" s="1726">
        <f>SUM(N62:N72)</f>
        <v>7</v>
      </c>
      <c r="O61" s="1728">
        <f t="shared" si="0"/>
        <v>0</v>
      </c>
      <c r="P61" s="960">
        <f>SUM(P62:P72)</f>
        <v>5</v>
      </c>
      <c r="Q61" s="958">
        <f>SUM(Q62:Q72)</f>
        <v>6</v>
      </c>
      <c r="R61" s="1726">
        <f>SUM(R62:R72)</f>
        <v>5</v>
      </c>
      <c r="S61" s="1727">
        <f t="shared" si="0"/>
        <v>0</v>
      </c>
      <c r="T61" s="961">
        <f t="shared" ref="T61:AC61" si="1">SUM(T62:T72)</f>
        <v>12</v>
      </c>
      <c r="U61" s="962">
        <f>SUM(U62:U72)</f>
        <v>68</v>
      </c>
      <c r="V61" s="961">
        <f t="shared" si="1"/>
        <v>3696655</v>
      </c>
      <c r="W61" s="961">
        <f t="shared" si="1"/>
        <v>2</v>
      </c>
      <c r="X61" s="961">
        <f t="shared" si="1"/>
        <v>2</v>
      </c>
      <c r="Y61" s="961">
        <f t="shared" si="1"/>
        <v>3</v>
      </c>
      <c r="Z61" s="963">
        <f t="shared" si="1"/>
        <v>18</v>
      </c>
      <c r="AA61" s="958">
        <f t="shared" si="1"/>
        <v>25</v>
      </c>
      <c r="AB61" s="961">
        <f t="shared" si="1"/>
        <v>18</v>
      </c>
      <c r="AC61" s="1070">
        <f t="shared" si="1"/>
        <v>68</v>
      </c>
      <c r="AD61" s="900"/>
      <c r="AE61" s="895" t="s">
        <v>813</v>
      </c>
      <c r="AF61" s="836" t="s">
        <v>809</v>
      </c>
    </row>
    <row r="62" spans="1:32" ht="15.95" customHeight="1" x14ac:dyDescent="0.15">
      <c r="A62" s="1522" t="s">
        <v>496</v>
      </c>
      <c r="B62" s="1451" t="s">
        <v>60</v>
      </c>
      <c r="C62" s="1452"/>
      <c r="D62" s="1453"/>
      <c r="E62" s="980">
        <v>0</v>
      </c>
      <c r="F62" s="976">
        <v>128028</v>
      </c>
      <c r="G62" s="981" t="s">
        <v>154</v>
      </c>
      <c r="H62" s="981" t="s">
        <v>154</v>
      </c>
      <c r="I62" s="982">
        <v>128028</v>
      </c>
      <c r="J62" s="982">
        <v>0</v>
      </c>
      <c r="K62" s="983" t="s">
        <v>154</v>
      </c>
      <c r="L62" s="1721">
        <v>5</v>
      </c>
      <c r="M62" s="1724"/>
      <c r="N62" s="1721">
        <v>0</v>
      </c>
      <c r="O62" s="1722"/>
      <c r="P62" s="984">
        <v>0</v>
      </c>
      <c r="Q62" s="982">
        <v>0</v>
      </c>
      <c r="R62" s="1721">
        <v>0</v>
      </c>
      <c r="S62" s="1724"/>
      <c r="T62" s="985">
        <v>1</v>
      </c>
      <c r="U62" s="986">
        <f t="shared" ref="U62:U71" si="2">SUM(L62:T62)</f>
        <v>6</v>
      </c>
      <c r="V62" s="985">
        <v>47700</v>
      </c>
      <c r="W62" s="982">
        <v>0</v>
      </c>
      <c r="X62" s="982">
        <v>0</v>
      </c>
      <c r="Y62" s="982">
        <v>0</v>
      </c>
      <c r="Z62" s="982">
        <v>0</v>
      </c>
      <c r="AA62" s="982">
        <v>1</v>
      </c>
      <c r="AB62" s="982">
        <v>0</v>
      </c>
      <c r="AC62" s="986">
        <f>SUM(W62:AB62)</f>
        <v>1</v>
      </c>
      <c r="AD62" s="1451" t="s">
        <v>60</v>
      </c>
      <c r="AE62" s="1452"/>
      <c r="AF62" s="1453"/>
    </row>
    <row r="63" spans="1:32" ht="15.95" customHeight="1" x14ac:dyDescent="0.15">
      <c r="A63" s="1523"/>
      <c r="B63" s="1445" t="s">
        <v>61</v>
      </c>
      <c r="C63" s="1446"/>
      <c r="D63" s="1447"/>
      <c r="E63" s="504">
        <v>0</v>
      </c>
      <c r="F63" s="213">
        <v>522132</v>
      </c>
      <c r="G63" s="225" t="s">
        <v>154</v>
      </c>
      <c r="H63" s="225" t="s">
        <v>154</v>
      </c>
      <c r="I63" s="147">
        <v>522132</v>
      </c>
      <c r="J63" s="147">
        <v>0</v>
      </c>
      <c r="K63" s="163" t="s">
        <v>154</v>
      </c>
      <c r="L63" s="1535">
        <v>4</v>
      </c>
      <c r="M63" s="1536"/>
      <c r="N63" s="1535">
        <v>1</v>
      </c>
      <c r="O63" s="1665"/>
      <c r="P63" s="843">
        <v>1</v>
      </c>
      <c r="Q63" s="147">
        <v>0</v>
      </c>
      <c r="R63" s="1535">
        <v>1</v>
      </c>
      <c r="S63" s="1536"/>
      <c r="T63" s="152">
        <v>3</v>
      </c>
      <c r="U63" s="153">
        <f t="shared" si="2"/>
        <v>10</v>
      </c>
      <c r="V63" s="152">
        <v>0</v>
      </c>
      <c r="W63" s="147">
        <v>0</v>
      </c>
      <c r="X63" s="147">
        <v>0</v>
      </c>
      <c r="Y63" s="147">
        <v>0</v>
      </c>
      <c r="Z63" s="147">
        <v>0</v>
      </c>
      <c r="AA63" s="147">
        <v>0</v>
      </c>
      <c r="AB63" s="147">
        <v>0</v>
      </c>
      <c r="AC63" s="153">
        <f t="shared" ref="AC63:AC72" si="3">SUM(W63:AB63)</f>
        <v>0</v>
      </c>
      <c r="AD63" s="1445" t="s">
        <v>61</v>
      </c>
      <c r="AE63" s="1446"/>
      <c r="AF63" s="1447"/>
    </row>
    <row r="64" spans="1:32" ht="15.95" customHeight="1" x14ac:dyDescent="0.15">
      <c r="A64" s="1523"/>
      <c r="B64" s="1445" t="s">
        <v>62</v>
      </c>
      <c r="C64" s="1446"/>
      <c r="D64" s="1447"/>
      <c r="E64" s="504">
        <v>66124</v>
      </c>
      <c r="F64" s="213">
        <v>325748</v>
      </c>
      <c r="G64" s="225" t="s">
        <v>154</v>
      </c>
      <c r="H64" s="225" t="s">
        <v>154</v>
      </c>
      <c r="I64" s="147">
        <v>325748</v>
      </c>
      <c r="J64" s="147">
        <v>0</v>
      </c>
      <c r="K64" s="163" t="s">
        <v>154</v>
      </c>
      <c r="L64" s="1535">
        <v>1</v>
      </c>
      <c r="M64" s="1536"/>
      <c r="N64" s="1535">
        <v>0</v>
      </c>
      <c r="O64" s="1665"/>
      <c r="P64" s="843">
        <v>1</v>
      </c>
      <c r="Q64" s="147">
        <v>1</v>
      </c>
      <c r="R64" s="1535">
        <v>0</v>
      </c>
      <c r="S64" s="1536"/>
      <c r="T64" s="152">
        <v>2</v>
      </c>
      <c r="U64" s="153">
        <f t="shared" si="2"/>
        <v>5</v>
      </c>
      <c r="V64" s="152">
        <v>864950</v>
      </c>
      <c r="W64" s="147">
        <v>0</v>
      </c>
      <c r="X64" s="147">
        <v>0</v>
      </c>
      <c r="Y64" s="147">
        <v>0</v>
      </c>
      <c r="Z64" s="147">
        <v>2</v>
      </c>
      <c r="AA64" s="147">
        <v>1</v>
      </c>
      <c r="AB64" s="147">
        <v>5</v>
      </c>
      <c r="AC64" s="153">
        <f t="shared" si="3"/>
        <v>8</v>
      </c>
      <c r="AD64" s="1445" t="s">
        <v>62</v>
      </c>
      <c r="AE64" s="1446"/>
      <c r="AF64" s="1447"/>
    </row>
    <row r="65" spans="1:32" ht="15.95" customHeight="1" x14ac:dyDescent="0.15">
      <c r="A65" s="1523"/>
      <c r="B65" s="1445" t="s">
        <v>63</v>
      </c>
      <c r="C65" s="1446"/>
      <c r="D65" s="1447"/>
      <c r="E65" s="504">
        <v>300418</v>
      </c>
      <c r="F65" s="213">
        <v>58000</v>
      </c>
      <c r="G65" s="225" t="s">
        <v>154</v>
      </c>
      <c r="H65" s="225" t="s">
        <v>154</v>
      </c>
      <c r="I65" s="214">
        <v>58000</v>
      </c>
      <c r="J65" s="214">
        <v>0</v>
      </c>
      <c r="K65" s="225" t="s">
        <v>154</v>
      </c>
      <c r="L65" s="1541">
        <v>1</v>
      </c>
      <c r="M65" s="1542"/>
      <c r="N65" s="1535">
        <v>0</v>
      </c>
      <c r="O65" s="1665"/>
      <c r="P65" s="481">
        <v>0</v>
      </c>
      <c r="Q65" s="214">
        <v>1</v>
      </c>
      <c r="R65" s="1535">
        <v>1</v>
      </c>
      <c r="S65" s="1536"/>
      <c r="T65" s="217">
        <v>0</v>
      </c>
      <c r="U65" s="153">
        <f t="shared" si="2"/>
        <v>3</v>
      </c>
      <c r="V65" s="217">
        <v>135000</v>
      </c>
      <c r="W65" s="214">
        <v>0</v>
      </c>
      <c r="X65" s="214">
        <v>0</v>
      </c>
      <c r="Y65" s="214">
        <v>0</v>
      </c>
      <c r="Z65" s="214">
        <v>1</v>
      </c>
      <c r="AA65" s="214">
        <v>1</v>
      </c>
      <c r="AB65" s="214">
        <v>1</v>
      </c>
      <c r="AC65" s="153">
        <f t="shared" si="3"/>
        <v>3</v>
      </c>
      <c r="AD65" s="1445" t="s">
        <v>63</v>
      </c>
      <c r="AE65" s="1446"/>
      <c r="AF65" s="1447"/>
    </row>
    <row r="66" spans="1:32" ht="15.95" customHeight="1" x14ac:dyDescent="0.15">
      <c r="A66" s="1523"/>
      <c r="B66" s="1454" t="s">
        <v>64</v>
      </c>
      <c r="C66" s="1455"/>
      <c r="D66" s="1456"/>
      <c r="E66" s="504">
        <v>55624</v>
      </c>
      <c r="F66" s="213">
        <v>990900</v>
      </c>
      <c r="G66" s="225" t="s">
        <v>154</v>
      </c>
      <c r="H66" s="225" t="s">
        <v>154</v>
      </c>
      <c r="I66" s="214">
        <v>990900</v>
      </c>
      <c r="J66" s="214">
        <v>0</v>
      </c>
      <c r="K66" s="225" t="s">
        <v>154</v>
      </c>
      <c r="L66" s="1541">
        <v>5</v>
      </c>
      <c r="M66" s="1542"/>
      <c r="N66" s="1535">
        <v>0</v>
      </c>
      <c r="O66" s="1665"/>
      <c r="P66" s="481">
        <v>2</v>
      </c>
      <c r="Q66" s="214">
        <v>3</v>
      </c>
      <c r="R66" s="1535">
        <v>1</v>
      </c>
      <c r="S66" s="1536"/>
      <c r="T66" s="217">
        <v>5</v>
      </c>
      <c r="U66" s="153">
        <f t="shared" si="2"/>
        <v>16</v>
      </c>
      <c r="V66" s="217">
        <v>164000</v>
      </c>
      <c r="W66" s="214">
        <v>0</v>
      </c>
      <c r="X66" s="214">
        <v>0</v>
      </c>
      <c r="Y66" s="214">
        <v>0</v>
      </c>
      <c r="Z66" s="214">
        <v>0</v>
      </c>
      <c r="AA66" s="214">
        <v>0</v>
      </c>
      <c r="AB66" s="214">
        <v>2</v>
      </c>
      <c r="AC66" s="153">
        <f t="shared" si="3"/>
        <v>2</v>
      </c>
      <c r="AD66" s="1454" t="s">
        <v>64</v>
      </c>
      <c r="AE66" s="1455"/>
      <c r="AF66" s="1456"/>
    </row>
    <row r="67" spans="1:32" ht="15.95" customHeight="1" x14ac:dyDescent="0.15">
      <c r="A67" s="1523"/>
      <c r="B67" s="1445" t="s">
        <v>65</v>
      </c>
      <c r="C67" s="1446"/>
      <c r="D67" s="1447"/>
      <c r="E67" s="504">
        <v>0</v>
      </c>
      <c r="F67" s="213">
        <v>5987</v>
      </c>
      <c r="G67" s="225" t="s">
        <v>154</v>
      </c>
      <c r="H67" s="225" t="s">
        <v>154</v>
      </c>
      <c r="I67" s="214">
        <v>4140</v>
      </c>
      <c r="J67" s="214">
        <v>1847</v>
      </c>
      <c r="K67" s="225" t="s">
        <v>154</v>
      </c>
      <c r="L67" s="1541">
        <v>5</v>
      </c>
      <c r="M67" s="1542"/>
      <c r="N67" s="1535">
        <v>3</v>
      </c>
      <c r="O67" s="1665"/>
      <c r="P67" s="481">
        <v>0</v>
      </c>
      <c r="Q67" s="214">
        <v>0</v>
      </c>
      <c r="R67" s="1535">
        <v>0</v>
      </c>
      <c r="S67" s="1536"/>
      <c r="T67" s="217">
        <v>0</v>
      </c>
      <c r="U67" s="153">
        <f t="shared" si="2"/>
        <v>8</v>
      </c>
      <c r="V67" s="217">
        <v>1291500</v>
      </c>
      <c r="W67" s="214">
        <v>0</v>
      </c>
      <c r="X67" s="214">
        <v>0</v>
      </c>
      <c r="Y67" s="214">
        <v>1</v>
      </c>
      <c r="Z67" s="214">
        <v>9</v>
      </c>
      <c r="AA67" s="214">
        <v>10</v>
      </c>
      <c r="AB67" s="214">
        <v>6</v>
      </c>
      <c r="AC67" s="153">
        <f t="shared" si="3"/>
        <v>26</v>
      </c>
      <c r="AD67" s="1445" t="s">
        <v>65</v>
      </c>
      <c r="AE67" s="1446"/>
      <c r="AF67" s="1447"/>
    </row>
    <row r="68" spans="1:32" ht="15.95" customHeight="1" x14ac:dyDescent="0.15">
      <c r="A68" s="1523"/>
      <c r="B68" s="1445" t="s">
        <v>66</v>
      </c>
      <c r="C68" s="1446"/>
      <c r="D68" s="1447"/>
      <c r="E68" s="504">
        <v>0</v>
      </c>
      <c r="F68" s="213">
        <v>179230</v>
      </c>
      <c r="G68" s="225" t="s">
        <v>154</v>
      </c>
      <c r="H68" s="225" t="s">
        <v>154</v>
      </c>
      <c r="I68" s="214">
        <v>179230</v>
      </c>
      <c r="J68" s="214">
        <v>0</v>
      </c>
      <c r="K68" s="225" t="s">
        <v>154</v>
      </c>
      <c r="L68" s="1541">
        <v>2</v>
      </c>
      <c r="M68" s="1542"/>
      <c r="N68" s="1535">
        <v>0</v>
      </c>
      <c r="O68" s="1665"/>
      <c r="P68" s="481">
        <v>0</v>
      </c>
      <c r="Q68" s="214">
        <v>0</v>
      </c>
      <c r="R68" s="1535">
        <v>0</v>
      </c>
      <c r="S68" s="1536"/>
      <c r="T68" s="217">
        <v>1</v>
      </c>
      <c r="U68" s="153">
        <f t="shared" si="2"/>
        <v>3</v>
      </c>
      <c r="V68" s="217">
        <v>264500</v>
      </c>
      <c r="W68" s="214">
        <v>0</v>
      </c>
      <c r="X68" s="214">
        <v>0</v>
      </c>
      <c r="Y68" s="214">
        <v>0</v>
      </c>
      <c r="Z68" s="214">
        <v>0</v>
      </c>
      <c r="AA68" s="214">
        <v>6</v>
      </c>
      <c r="AB68" s="214">
        <v>0</v>
      </c>
      <c r="AC68" s="153">
        <f t="shared" si="3"/>
        <v>6</v>
      </c>
      <c r="AD68" s="1445" t="s">
        <v>66</v>
      </c>
      <c r="AE68" s="1446"/>
      <c r="AF68" s="1447"/>
    </row>
    <row r="69" spans="1:32" ht="15.95" customHeight="1" x14ac:dyDescent="0.15">
      <c r="A69" s="1523"/>
      <c r="B69" s="1445" t="s">
        <v>67</v>
      </c>
      <c r="C69" s="1446"/>
      <c r="D69" s="1447"/>
      <c r="E69" s="504">
        <v>0</v>
      </c>
      <c r="F69" s="213">
        <v>0</v>
      </c>
      <c r="G69" s="225" t="s">
        <v>154</v>
      </c>
      <c r="H69" s="225" t="s">
        <v>154</v>
      </c>
      <c r="I69" s="214">
        <v>0</v>
      </c>
      <c r="J69" s="214">
        <v>0</v>
      </c>
      <c r="K69" s="225" t="s">
        <v>154</v>
      </c>
      <c r="L69" s="1541">
        <v>0</v>
      </c>
      <c r="M69" s="1542"/>
      <c r="N69" s="1535">
        <v>0</v>
      </c>
      <c r="O69" s="1665"/>
      <c r="P69" s="481">
        <v>0</v>
      </c>
      <c r="Q69" s="214">
        <v>0</v>
      </c>
      <c r="R69" s="1535">
        <v>0</v>
      </c>
      <c r="S69" s="1536"/>
      <c r="T69" s="217">
        <v>0</v>
      </c>
      <c r="U69" s="153">
        <f t="shared" si="2"/>
        <v>0</v>
      </c>
      <c r="V69" s="217">
        <v>119100</v>
      </c>
      <c r="W69" s="214">
        <v>0</v>
      </c>
      <c r="X69" s="214">
        <v>0</v>
      </c>
      <c r="Y69" s="214">
        <v>0</v>
      </c>
      <c r="Z69" s="214">
        <v>2</v>
      </c>
      <c r="AA69" s="214">
        <v>2</v>
      </c>
      <c r="AB69" s="214">
        <v>0</v>
      </c>
      <c r="AC69" s="153">
        <f t="shared" si="3"/>
        <v>4</v>
      </c>
      <c r="AD69" s="1445" t="s">
        <v>67</v>
      </c>
      <c r="AE69" s="1446"/>
      <c r="AF69" s="1447"/>
    </row>
    <row r="70" spans="1:32" ht="15.95" customHeight="1" x14ac:dyDescent="0.15">
      <c r="A70" s="1523"/>
      <c r="B70" s="1445" t="s">
        <v>68</v>
      </c>
      <c r="C70" s="1446"/>
      <c r="D70" s="1447"/>
      <c r="E70" s="504">
        <v>0</v>
      </c>
      <c r="F70" s="213">
        <v>33308</v>
      </c>
      <c r="G70" s="225" t="s">
        <v>154</v>
      </c>
      <c r="H70" s="225" t="s">
        <v>154</v>
      </c>
      <c r="I70" s="214">
        <v>240</v>
      </c>
      <c r="J70" s="214">
        <v>33068</v>
      </c>
      <c r="K70" s="225" t="s">
        <v>154</v>
      </c>
      <c r="L70" s="1541">
        <v>1</v>
      </c>
      <c r="M70" s="1542"/>
      <c r="N70" s="1535">
        <v>0</v>
      </c>
      <c r="O70" s="1665"/>
      <c r="P70" s="481">
        <v>0</v>
      </c>
      <c r="Q70" s="214">
        <v>0</v>
      </c>
      <c r="R70" s="1535">
        <v>1</v>
      </c>
      <c r="S70" s="1536"/>
      <c r="T70" s="217">
        <v>0</v>
      </c>
      <c r="U70" s="153">
        <f t="shared" si="2"/>
        <v>2</v>
      </c>
      <c r="V70" s="217">
        <v>143400</v>
      </c>
      <c r="W70" s="214">
        <v>0</v>
      </c>
      <c r="X70" s="214">
        <v>0</v>
      </c>
      <c r="Y70" s="214">
        <v>0</v>
      </c>
      <c r="Z70" s="214">
        <v>1</v>
      </c>
      <c r="AA70" s="214">
        <v>3</v>
      </c>
      <c r="AB70" s="214">
        <v>0</v>
      </c>
      <c r="AC70" s="153">
        <f t="shared" si="3"/>
        <v>4</v>
      </c>
      <c r="AD70" s="1445" t="s">
        <v>68</v>
      </c>
      <c r="AE70" s="1446"/>
      <c r="AF70" s="1447"/>
    </row>
    <row r="71" spans="1:32" ht="15.95" customHeight="1" x14ac:dyDescent="0.15">
      <c r="A71" s="1523"/>
      <c r="B71" s="1445" t="s">
        <v>69</v>
      </c>
      <c r="C71" s="1446"/>
      <c r="D71" s="1447"/>
      <c r="E71" s="504">
        <v>175574</v>
      </c>
      <c r="F71" s="213">
        <v>65060</v>
      </c>
      <c r="G71" s="225" t="s">
        <v>154</v>
      </c>
      <c r="H71" s="225" t="s">
        <v>154</v>
      </c>
      <c r="I71" s="214">
        <v>57660</v>
      </c>
      <c r="J71" s="214">
        <v>7400</v>
      </c>
      <c r="K71" s="225" t="s">
        <v>154</v>
      </c>
      <c r="L71" s="1541">
        <v>4</v>
      </c>
      <c r="M71" s="1542"/>
      <c r="N71" s="1535">
        <v>2</v>
      </c>
      <c r="O71" s="1665"/>
      <c r="P71" s="481">
        <v>0</v>
      </c>
      <c r="Q71" s="214">
        <v>1</v>
      </c>
      <c r="R71" s="1535">
        <v>1</v>
      </c>
      <c r="S71" s="1536"/>
      <c r="T71" s="217">
        <v>0</v>
      </c>
      <c r="U71" s="153">
        <f t="shared" si="2"/>
        <v>8</v>
      </c>
      <c r="V71" s="217">
        <v>632500</v>
      </c>
      <c r="W71" s="214">
        <v>0</v>
      </c>
      <c r="X71" s="214">
        <v>0</v>
      </c>
      <c r="Y71" s="214">
        <v>0</v>
      </c>
      <c r="Z71" s="214">
        <v>2</v>
      </c>
      <c r="AA71" s="214">
        <v>1</v>
      </c>
      <c r="AB71" s="214">
        <v>4</v>
      </c>
      <c r="AC71" s="153">
        <f t="shared" si="3"/>
        <v>7</v>
      </c>
      <c r="AD71" s="1445" t="s">
        <v>69</v>
      </c>
      <c r="AE71" s="1446"/>
      <c r="AF71" s="1447"/>
    </row>
    <row r="72" spans="1:32" ht="15.95" customHeight="1" thickBot="1" x14ac:dyDescent="0.2">
      <c r="A72" s="1524"/>
      <c r="B72" s="1448" t="s">
        <v>70</v>
      </c>
      <c r="C72" s="1449"/>
      <c r="D72" s="1450"/>
      <c r="E72" s="745">
        <v>0</v>
      </c>
      <c r="F72" s="233">
        <v>11691</v>
      </c>
      <c r="G72" s="770" t="s">
        <v>154</v>
      </c>
      <c r="H72" s="770" t="s">
        <v>154</v>
      </c>
      <c r="I72" s="224">
        <v>11608</v>
      </c>
      <c r="J72" s="224">
        <v>83</v>
      </c>
      <c r="K72" s="770" t="s">
        <v>154</v>
      </c>
      <c r="L72" s="1575">
        <v>5</v>
      </c>
      <c r="M72" s="1576"/>
      <c r="N72" s="1575">
        <v>1</v>
      </c>
      <c r="O72" s="1725"/>
      <c r="P72" s="844">
        <v>1</v>
      </c>
      <c r="Q72" s="224">
        <v>0</v>
      </c>
      <c r="R72" s="1575">
        <v>0</v>
      </c>
      <c r="S72" s="1576"/>
      <c r="T72" s="716">
        <v>0</v>
      </c>
      <c r="U72" s="165">
        <f t="shared" ref="U72" si="4">SUM(L72:T72)</f>
        <v>7</v>
      </c>
      <c r="V72" s="716">
        <v>34005</v>
      </c>
      <c r="W72" s="224">
        <v>2</v>
      </c>
      <c r="X72" s="224">
        <v>2</v>
      </c>
      <c r="Y72" s="224">
        <v>2</v>
      </c>
      <c r="Z72" s="224">
        <v>1</v>
      </c>
      <c r="AA72" s="224">
        <v>0</v>
      </c>
      <c r="AB72" s="224">
        <v>0</v>
      </c>
      <c r="AC72" s="165">
        <f t="shared" si="3"/>
        <v>7</v>
      </c>
      <c r="AD72" s="1448" t="s">
        <v>70</v>
      </c>
      <c r="AE72" s="1449"/>
      <c r="AF72" s="1450"/>
    </row>
  </sheetData>
  <mergeCells count="150">
    <mergeCell ref="L59:M59"/>
    <mergeCell ref="R59:S59"/>
    <mergeCell ref="N60:O60"/>
    <mergeCell ref="L68:M68"/>
    <mergeCell ref="R60:S60"/>
    <mergeCell ref="R68:S68"/>
    <mergeCell ref="N68:O68"/>
    <mergeCell ref="N69:O69"/>
    <mergeCell ref="L65:M65"/>
    <mergeCell ref="R62:S62"/>
    <mergeCell ref="R63:S63"/>
    <mergeCell ref="R64:S64"/>
    <mergeCell ref="R65:S65"/>
    <mergeCell ref="R66:S66"/>
    <mergeCell ref="N59:O59"/>
    <mergeCell ref="L61:M61"/>
    <mergeCell ref="N61:O61"/>
    <mergeCell ref="R61:S61"/>
    <mergeCell ref="B70:D70"/>
    <mergeCell ref="B71:D71"/>
    <mergeCell ref="B72:D72"/>
    <mergeCell ref="R67:S67"/>
    <mergeCell ref="N63:O63"/>
    <mergeCell ref="N64:O64"/>
    <mergeCell ref="R56:S56"/>
    <mergeCell ref="L62:M62"/>
    <mergeCell ref="N65:O65"/>
    <mergeCell ref="N66:O66"/>
    <mergeCell ref="N67:O67"/>
    <mergeCell ref="N70:O70"/>
    <mergeCell ref="L57:M57"/>
    <mergeCell ref="N57:O57"/>
    <mergeCell ref="R57:S57"/>
    <mergeCell ref="L69:M69"/>
    <mergeCell ref="L70:M70"/>
    <mergeCell ref="L72:M72"/>
    <mergeCell ref="N72:O72"/>
    <mergeCell ref="R69:S69"/>
    <mergeCell ref="R70:S70"/>
    <mergeCell ref="R71:S71"/>
    <mergeCell ref="R72:S72"/>
    <mergeCell ref="L60:M60"/>
    <mergeCell ref="N71:O71"/>
    <mergeCell ref="L66:M66"/>
    <mergeCell ref="L67:M67"/>
    <mergeCell ref="L63:M63"/>
    <mergeCell ref="L64:M64"/>
    <mergeCell ref="L71:M71"/>
    <mergeCell ref="N62:O62"/>
    <mergeCell ref="A11:B11"/>
    <mergeCell ref="L51:M51"/>
    <mergeCell ref="L56:M56"/>
    <mergeCell ref="N56:O56"/>
    <mergeCell ref="L55:M55"/>
    <mergeCell ref="N55:O55"/>
    <mergeCell ref="L54:M54"/>
    <mergeCell ref="L53:M53"/>
    <mergeCell ref="A62:A72"/>
    <mergeCell ref="B62:D62"/>
    <mergeCell ref="B63:D63"/>
    <mergeCell ref="B64:D64"/>
    <mergeCell ref="B65:D65"/>
    <mergeCell ref="B66:D66"/>
    <mergeCell ref="B67:D67"/>
    <mergeCell ref="B68:D68"/>
    <mergeCell ref="B69:D69"/>
    <mergeCell ref="A3:D9"/>
    <mergeCell ref="A26:B26"/>
    <mergeCell ref="L28:M28"/>
    <mergeCell ref="L29:M29"/>
    <mergeCell ref="L50:M50"/>
    <mergeCell ref="L37:M37"/>
    <mergeCell ref="L39:M39"/>
    <mergeCell ref="L41:M41"/>
    <mergeCell ref="L43:M43"/>
    <mergeCell ref="L48:M48"/>
    <mergeCell ref="L46:M46"/>
    <mergeCell ref="L45:M45"/>
    <mergeCell ref="L49:M49"/>
    <mergeCell ref="L42:M42"/>
    <mergeCell ref="I5:I9"/>
    <mergeCell ref="G4:J4"/>
    <mergeCell ref="G5:G9"/>
    <mergeCell ref="H5:H9"/>
    <mergeCell ref="L44:M44"/>
    <mergeCell ref="AD3:AF9"/>
    <mergeCell ref="L30:M30"/>
    <mergeCell ref="L31:M31"/>
    <mergeCell ref="L32:M32"/>
    <mergeCell ref="L23:M23"/>
    <mergeCell ref="N46:O46"/>
    <mergeCell ref="N42:O42"/>
    <mergeCell ref="L3:N3"/>
    <mergeCell ref="X3:Z3"/>
    <mergeCell ref="W4:AC4"/>
    <mergeCell ref="L40:M40"/>
    <mergeCell ref="L25:M25"/>
    <mergeCell ref="L34:M34"/>
    <mergeCell ref="L35:M35"/>
    <mergeCell ref="L33:M33"/>
    <mergeCell ref="L38:M38"/>
    <mergeCell ref="L26:M26"/>
    <mergeCell ref="L27:M27"/>
    <mergeCell ref="L36:M36"/>
    <mergeCell ref="L24:M24"/>
    <mergeCell ref="R42:S42"/>
    <mergeCell ref="R44:S44"/>
    <mergeCell ref="N44:O44"/>
    <mergeCell ref="N40:O40"/>
    <mergeCell ref="R40:S40"/>
    <mergeCell ref="N45:O45"/>
    <mergeCell ref="AD71:AF71"/>
    <mergeCell ref="AD72:AF72"/>
    <mergeCell ref="L52:M52"/>
    <mergeCell ref="N52:O52"/>
    <mergeCell ref="R52:S52"/>
    <mergeCell ref="AD62:AF62"/>
    <mergeCell ref="AD63:AF63"/>
    <mergeCell ref="AD64:AF64"/>
    <mergeCell ref="AD65:AF65"/>
    <mergeCell ref="AD66:AF66"/>
    <mergeCell ref="AD67:AF67"/>
    <mergeCell ref="AD68:AF68"/>
    <mergeCell ref="AD69:AF69"/>
    <mergeCell ref="AD70:AF70"/>
    <mergeCell ref="N50:O50"/>
    <mergeCell ref="R50:S50"/>
    <mergeCell ref="L47:M47"/>
    <mergeCell ref="N47:O47"/>
    <mergeCell ref="R43:S43"/>
    <mergeCell ref="R45:S45"/>
    <mergeCell ref="R47:S47"/>
    <mergeCell ref="R53:S53"/>
    <mergeCell ref="L58:M58"/>
    <mergeCell ref="N58:O58"/>
    <mergeCell ref="R58:S58"/>
    <mergeCell ref="R55:S55"/>
    <mergeCell ref="R41:S41"/>
    <mergeCell ref="R46:S46"/>
    <mergeCell ref="R48:S48"/>
    <mergeCell ref="N51:O51"/>
    <mergeCell ref="R51:S51"/>
    <mergeCell ref="R49:S49"/>
    <mergeCell ref="N48:O48"/>
    <mergeCell ref="N49:O49"/>
    <mergeCell ref="N54:O54"/>
    <mergeCell ref="R54:S54"/>
    <mergeCell ref="N53:O53"/>
    <mergeCell ref="N41:O41"/>
    <mergeCell ref="N43:O43"/>
  </mergeCells>
  <phoneticPr fontId="30"/>
  <printOptions horizontalCentered="1"/>
  <pageMargins left="0.39370078740157483" right="0.43307086614173229" top="0.43307086614173229" bottom="0.35433070866141736" header="0.43307086614173229" footer="0.39370078740157483"/>
  <pageSetup paperSize="8" scale="76" orientation="landscape" r:id="rId1"/>
  <headerFooter alignWithMargins="0"/>
  <colBreaks count="1" manualBreakCount="1">
    <brk id="15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>
    <tabColor rgb="FF92D050"/>
    <pageSetUpPr fitToPage="1"/>
  </sheetPr>
  <dimension ref="A1:U73"/>
  <sheetViews>
    <sheetView view="pageBreakPreview" zoomScale="90" zoomScaleNormal="70" zoomScaleSheetLayoutView="90" workbookViewId="0">
      <pane xSplit="4" ySplit="10" topLeftCell="E46" activePane="bottomRight" state="frozen"/>
      <selection pane="topRight" activeCell="E1" sqref="E1"/>
      <selection pane="bottomLeft" activeCell="A11" sqref="A11"/>
      <selection pane="bottomRight" activeCell="Q67" sqref="Q67"/>
    </sheetView>
  </sheetViews>
  <sheetFormatPr defaultColWidth="10" defaultRowHeight="17.25" x14ac:dyDescent="0.15"/>
  <cols>
    <col min="1" max="1" width="3.625" style="281" customWidth="1"/>
    <col min="2" max="2" width="1.25" style="281" customWidth="1"/>
    <col min="3" max="3" width="4.875" style="281" customWidth="1"/>
    <col min="4" max="4" width="8.125" style="281" customWidth="1"/>
    <col min="5" max="6" width="13.625" style="281" customWidth="1"/>
    <col min="7" max="12" width="12.625" style="281" customWidth="1"/>
    <col min="13" max="18" width="11.625" style="281" customWidth="1"/>
    <col min="19" max="19" width="0.875" style="281" customWidth="1"/>
    <col min="20" max="20" width="4.75" style="281" customWidth="1"/>
    <col min="21" max="21" width="8.25" style="281" customWidth="1"/>
    <col min="22" max="16384" width="10" style="281"/>
  </cols>
  <sheetData>
    <row r="1" spans="1:21" x14ac:dyDescent="0.15">
      <c r="A1" s="285" t="s">
        <v>327</v>
      </c>
      <c r="B1" s="285"/>
      <c r="C1" s="285"/>
      <c r="S1" s="285"/>
      <c r="T1" s="285"/>
      <c r="U1" s="285"/>
    </row>
    <row r="2" spans="1:21" ht="9" customHeight="1" thickBot="1" x14ac:dyDescent="0.2">
      <c r="A2" s="285"/>
      <c r="B2" s="285"/>
      <c r="C2" s="285"/>
      <c r="S2" s="285"/>
      <c r="T2" s="285"/>
      <c r="U2" s="285"/>
    </row>
    <row r="3" spans="1:21" ht="15" customHeight="1" x14ac:dyDescent="0.15">
      <c r="A3" s="1701" t="s">
        <v>230</v>
      </c>
      <c r="B3" s="1702"/>
      <c r="C3" s="1702"/>
      <c r="D3" s="1703"/>
      <c r="E3" s="1741" t="s">
        <v>234</v>
      </c>
      <c r="F3" s="1742"/>
      <c r="G3" s="1742"/>
      <c r="H3" s="1742"/>
      <c r="I3" s="1742"/>
      <c r="J3" s="1742"/>
      <c r="K3" s="1742"/>
      <c r="L3" s="1743"/>
      <c r="M3" s="1756" t="s">
        <v>235</v>
      </c>
      <c r="N3" s="1756"/>
      <c r="O3" s="1763" t="s">
        <v>236</v>
      </c>
      <c r="P3" s="1756"/>
      <c r="Q3" s="1763" t="s">
        <v>326</v>
      </c>
      <c r="R3" s="1764"/>
      <c r="S3" s="1683" t="s">
        <v>11</v>
      </c>
      <c r="T3" s="1683"/>
      <c r="U3" s="1684"/>
    </row>
    <row r="4" spans="1:21" ht="15" customHeight="1" x14ac:dyDescent="0.15">
      <c r="A4" s="1704"/>
      <c r="B4" s="1705"/>
      <c r="C4" s="1705"/>
      <c r="D4" s="1706"/>
      <c r="E4" s="1735" t="s">
        <v>146</v>
      </c>
      <c r="F4" s="1738" t="s">
        <v>237</v>
      </c>
      <c r="G4" s="1699" t="s">
        <v>238</v>
      </c>
      <c r="H4" s="1748" t="s">
        <v>239</v>
      </c>
      <c r="I4" s="1749"/>
      <c r="J4" s="1699" t="s">
        <v>240</v>
      </c>
      <c r="K4" s="1752" t="s">
        <v>241</v>
      </c>
      <c r="L4" s="1753"/>
      <c r="M4" s="1757" t="s">
        <v>146</v>
      </c>
      <c r="N4" s="1760" t="s">
        <v>242</v>
      </c>
      <c r="O4" s="1765" t="s">
        <v>146</v>
      </c>
      <c r="P4" s="1760" t="s">
        <v>242</v>
      </c>
      <c r="Q4" s="1735" t="s">
        <v>146</v>
      </c>
      <c r="R4" s="1745" t="s">
        <v>243</v>
      </c>
      <c r="S4" s="1685"/>
      <c r="T4" s="1685"/>
      <c r="U4" s="1686"/>
    </row>
    <row r="5" spans="1:21" ht="15" customHeight="1" x14ac:dyDescent="0.15">
      <c r="A5" s="1704"/>
      <c r="B5" s="1705"/>
      <c r="C5" s="1705"/>
      <c r="D5" s="1706"/>
      <c r="E5" s="1736"/>
      <c r="F5" s="1739"/>
      <c r="G5" s="1744"/>
      <c r="H5" s="851" t="s">
        <v>805</v>
      </c>
      <c r="I5" s="746" t="s">
        <v>244</v>
      </c>
      <c r="J5" s="1750"/>
      <c r="K5" s="747" t="s">
        <v>245</v>
      </c>
      <c r="L5" s="748" t="s">
        <v>246</v>
      </c>
      <c r="M5" s="1758"/>
      <c r="N5" s="1761"/>
      <c r="O5" s="1766"/>
      <c r="P5" s="1761"/>
      <c r="Q5" s="1736"/>
      <c r="R5" s="1746"/>
      <c r="S5" s="1685"/>
      <c r="T5" s="1685"/>
      <c r="U5" s="1686"/>
    </row>
    <row r="6" spans="1:21" ht="15" customHeight="1" x14ac:dyDescent="0.15">
      <c r="A6" s="1704"/>
      <c r="B6" s="1705"/>
      <c r="C6" s="1705"/>
      <c r="D6" s="1706"/>
      <c r="E6" s="1736"/>
      <c r="F6" s="1739"/>
      <c r="G6" s="1738" t="s">
        <v>242</v>
      </c>
      <c r="H6" s="1738" t="s">
        <v>242</v>
      </c>
      <c r="I6" s="1738" t="s">
        <v>242</v>
      </c>
      <c r="J6" s="1738" t="s">
        <v>242</v>
      </c>
      <c r="K6" s="1738" t="s">
        <v>242</v>
      </c>
      <c r="L6" s="1745" t="s">
        <v>242</v>
      </c>
      <c r="M6" s="1758"/>
      <c r="N6" s="1761"/>
      <c r="O6" s="1766"/>
      <c r="P6" s="1761"/>
      <c r="Q6" s="1736"/>
      <c r="R6" s="1746"/>
      <c r="S6" s="1685"/>
      <c r="T6" s="1685"/>
      <c r="U6" s="1686"/>
    </row>
    <row r="7" spans="1:21" ht="15" customHeight="1" x14ac:dyDescent="0.15">
      <c r="A7" s="1704"/>
      <c r="B7" s="1705"/>
      <c r="C7" s="1705"/>
      <c r="D7" s="1706"/>
      <c r="E7" s="1736"/>
      <c r="F7" s="1739"/>
      <c r="G7" s="1739"/>
      <c r="H7" s="1739"/>
      <c r="I7" s="1739"/>
      <c r="J7" s="1739"/>
      <c r="K7" s="1739"/>
      <c r="L7" s="1746"/>
      <c r="M7" s="1758"/>
      <c r="N7" s="1761"/>
      <c r="O7" s="1766"/>
      <c r="P7" s="1761"/>
      <c r="Q7" s="1736"/>
      <c r="R7" s="1746"/>
      <c r="S7" s="1685"/>
      <c r="T7" s="1685"/>
      <c r="U7" s="1686"/>
    </row>
    <row r="8" spans="1:21" ht="15" customHeight="1" x14ac:dyDescent="0.15">
      <c r="A8" s="1704"/>
      <c r="B8" s="1705"/>
      <c r="C8" s="1705"/>
      <c r="D8" s="1706"/>
      <c r="E8" s="1736"/>
      <c r="F8" s="1739"/>
      <c r="G8" s="1739"/>
      <c r="H8" s="1739"/>
      <c r="I8" s="1739"/>
      <c r="J8" s="1739"/>
      <c r="K8" s="1739"/>
      <c r="L8" s="1746"/>
      <c r="M8" s="1758"/>
      <c r="N8" s="1761"/>
      <c r="O8" s="1766"/>
      <c r="P8" s="1761"/>
      <c r="Q8" s="1736"/>
      <c r="R8" s="1746"/>
      <c r="S8" s="1685"/>
      <c r="T8" s="1685"/>
      <c r="U8" s="1686"/>
    </row>
    <row r="9" spans="1:21" ht="15" customHeight="1" x14ac:dyDescent="0.15">
      <c r="A9" s="1707"/>
      <c r="B9" s="1708"/>
      <c r="C9" s="1708"/>
      <c r="D9" s="1709"/>
      <c r="E9" s="1737"/>
      <c r="F9" s="1740"/>
      <c r="G9" s="1740"/>
      <c r="H9" s="1740"/>
      <c r="I9" s="1740"/>
      <c r="J9" s="1740"/>
      <c r="K9" s="1740"/>
      <c r="L9" s="1747"/>
      <c r="M9" s="1759"/>
      <c r="N9" s="1762"/>
      <c r="O9" s="1767"/>
      <c r="P9" s="1762"/>
      <c r="Q9" s="1737"/>
      <c r="R9" s="1747"/>
      <c r="S9" s="1687"/>
      <c r="T9" s="1687"/>
      <c r="U9" s="1688"/>
    </row>
    <row r="10" spans="1:21" ht="15.95" customHeight="1" x14ac:dyDescent="0.15">
      <c r="A10" s="286"/>
      <c r="B10" s="84"/>
      <c r="C10" s="84"/>
      <c r="D10" s="420"/>
      <c r="E10" s="484" t="s">
        <v>233</v>
      </c>
      <c r="F10" s="423" t="s">
        <v>247</v>
      </c>
      <c r="G10" s="423" t="s">
        <v>247</v>
      </c>
      <c r="H10" s="423" t="s">
        <v>247</v>
      </c>
      <c r="I10" s="423" t="s">
        <v>247</v>
      </c>
      <c r="J10" s="423" t="s">
        <v>247</v>
      </c>
      <c r="K10" s="749" t="s">
        <v>247</v>
      </c>
      <c r="L10" s="425" t="s">
        <v>247</v>
      </c>
      <c r="M10" s="750" t="s">
        <v>233</v>
      </c>
      <c r="N10" s="485" t="s">
        <v>247</v>
      </c>
      <c r="O10" s="484" t="s">
        <v>233</v>
      </c>
      <c r="P10" s="485" t="s">
        <v>247</v>
      </c>
      <c r="Q10" s="484" t="s">
        <v>233</v>
      </c>
      <c r="R10" s="486" t="s">
        <v>248</v>
      </c>
      <c r="S10" s="210"/>
      <c r="T10" s="210"/>
      <c r="U10" s="487"/>
    </row>
    <row r="11" spans="1:21" ht="15.95" customHeight="1" x14ac:dyDescent="0.15">
      <c r="A11" s="1532" t="s">
        <v>23</v>
      </c>
      <c r="B11" s="1533"/>
      <c r="C11" s="518" t="s">
        <v>25</v>
      </c>
      <c r="D11" s="836" t="s">
        <v>612</v>
      </c>
      <c r="E11" s="488">
        <v>483</v>
      </c>
      <c r="F11" s="431">
        <v>1329</v>
      </c>
      <c r="G11" s="431">
        <v>697</v>
      </c>
      <c r="H11" s="1754"/>
      <c r="I11" s="1755"/>
      <c r="J11" s="431"/>
      <c r="K11" s="1750">
        <v>632</v>
      </c>
      <c r="L11" s="1751"/>
      <c r="M11" s="430">
        <v>35</v>
      </c>
      <c r="N11" s="489">
        <v>51</v>
      </c>
      <c r="O11" s="488">
        <v>573</v>
      </c>
      <c r="P11" s="489">
        <v>660</v>
      </c>
      <c r="Q11" s="488">
        <v>430</v>
      </c>
      <c r="R11" s="490">
        <v>12578</v>
      </c>
      <c r="S11" s="143"/>
      <c r="T11" s="518" t="s">
        <v>25</v>
      </c>
      <c r="U11" s="836" t="s">
        <v>657</v>
      </c>
    </row>
    <row r="12" spans="1:21" ht="15.95" customHeight="1" x14ac:dyDescent="0.15">
      <c r="A12" s="56"/>
      <c r="B12" s="57"/>
      <c r="C12" s="48" t="s">
        <v>26</v>
      </c>
      <c r="D12" s="837" t="s">
        <v>613</v>
      </c>
      <c r="E12" s="491">
        <v>382</v>
      </c>
      <c r="F12" s="438">
        <v>1278</v>
      </c>
      <c r="G12" s="438">
        <v>805</v>
      </c>
      <c r="H12" s="1731"/>
      <c r="I12" s="1732"/>
      <c r="J12" s="438"/>
      <c r="K12" s="1689">
        <v>473</v>
      </c>
      <c r="L12" s="1730"/>
      <c r="M12" s="437">
        <v>18</v>
      </c>
      <c r="N12" s="492">
        <v>32</v>
      </c>
      <c r="O12" s="491">
        <v>482</v>
      </c>
      <c r="P12" s="492">
        <v>579</v>
      </c>
      <c r="Q12" s="491">
        <v>398</v>
      </c>
      <c r="R12" s="493">
        <v>13853</v>
      </c>
      <c r="S12" s="56"/>
      <c r="T12" s="48" t="s">
        <v>26</v>
      </c>
      <c r="U12" s="837" t="s">
        <v>658</v>
      </c>
    </row>
    <row r="13" spans="1:21" ht="15.95" customHeight="1" x14ac:dyDescent="0.15">
      <c r="A13" s="56"/>
      <c r="B13" s="57"/>
      <c r="C13" s="48" t="s">
        <v>27</v>
      </c>
      <c r="D13" s="837" t="s">
        <v>614</v>
      </c>
      <c r="E13" s="491">
        <v>385</v>
      </c>
      <c r="F13" s="438">
        <v>1502</v>
      </c>
      <c r="G13" s="438">
        <v>865</v>
      </c>
      <c r="H13" s="1731"/>
      <c r="I13" s="1732"/>
      <c r="J13" s="438"/>
      <c r="K13" s="1689">
        <v>637</v>
      </c>
      <c r="L13" s="1730"/>
      <c r="M13" s="437">
        <v>17</v>
      </c>
      <c r="N13" s="492">
        <v>19</v>
      </c>
      <c r="O13" s="491">
        <v>404</v>
      </c>
      <c r="P13" s="492">
        <v>581</v>
      </c>
      <c r="Q13" s="491">
        <v>398</v>
      </c>
      <c r="R13" s="493">
        <v>14332</v>
      </c>
      <c r="S13" s="56"/>
      <c r="T13" s="48" t="s">
        <v>27</v>
      </c>
      <c r="U13" s="837" t="s">
        <v>659</v>
      </c>
    </row>
    <row r="14" spans="1:21" ht="15.95" customHeight="1" x14ac:dyDescent="0.15">
      <c r="A14" s="56"/>
      <c r="B14" s="57"/>
      <c r="C14" s="48" t="s">
        <v>28</v>
      </c>
      <c r="D14" s="837" t="s">
        <v>615</v>
      </c>
      <c r="E14" s="491">
        <v>317</v>
      </c>
      <c r="F14" s="438">
        <v>1461</v>
      </c>
      <c r="G14" s="438">
        <v>809</v>
      </c>
      <c r="H14" s="1731"/>
      <c r="I14" s="1732"/>
      <c r="J14" s="438"/>
      <c r="K14" s="1689">
        <v>655</v>
      </c>
      <c r="L14" s="1730"/>
      <c r="M14" s="437">
        <v>13</v>
      </c>
      <c r="N14" s="492">
        <v>17</v>
      </c>
      <c r="O14" s="491">
        <v>365</v>
      </c>
      <c r="P14" s="492">
        <v>561</v>
      </c>
      <c r="Q14" s="491">
        <v>373</v>
      </c>
      <c r="R14" s="493">
        <v>15593</v>
      </c>
      <c r="S14" s="56"/>
      <c r="T14" s="48" t="s">
        <v>28</v>
      </c>
      <c r="U14" s="837" t="s">
        <v>660</v>
      </c>
    </row>
    <row r="15" spans="1:21" ht="15.95" customHeight="1" x14ac:dyDescent="0.15">
      <c r="A15" s="56"/>
      <c r="B15" s="57"/>
      <c r="C15" s="48" t="s">
        <v>29</v>
      </c>
      <c r="D15" s="837" t="s">
        <v>616</v>
      </c>
      <c r="E15" s="491">
        <v>350</v>
      </c>
      <c r="F15" s="438">
        <v>1477</v>
      </c>
      <c r="G15" s="438">
        <v>811</v>
      </c>
      <c r="H15" s="1731"/>
      <c r="I15" s="1732"/>
      <c r="J15" s="438"/>
      <c r="K15" s="1689">
        <v>666</v>
      </c>
      <c r="L15" s="1730"/>
      <c r="M15" s="437">
        <v>6</v>
      </c>
      <c r="N15" s="492">
        <v>6</v>
      </c>
      <c r="O15" s="491">
        <v>274</v>
      </c>
      <c r="P15" s="492">
        <v>417</v>
      </c>
      <c r="Q15" s="491">
        <v>347</v>
      </c>
      <c r="R15" s="493">
        <v>17391</v>
      </c>
      <c r="S15" s="56"/>
      <c r="T15" s="48" t="s">
        <v>29</v>
      </c>
      <c r="U15" s="837" t="s">
        <v>661</v>
      </c>
    </row>
    <row r="16" spans="1:21" ht="15.95" customHeight="1" x14ac:dyDescent="0.15">
      <c r="A16" s="56"/>
      <c r="B16" s="57"/>
      <c r="C16" s="48" t="s">
        <v>30</v>
      </c>
      <c r="D16" s="837" t="s">
        <v>617</v>
      </c>
      <c r="E16" s="491">
        <v>353</v>
      </c>
      <c r="F16" s="438">
        <v>1542</v>
      </c>
      <c r="G16" s="438">
        <v>690</v>
      </c>
      <c r="H16" s="1731"/>
      <c r="I16" s="1732"/>
      <c r="J16" s="438"/>
      <c r="K16" s="1689">
        <v>852</v>
      </c>
      <c r="L16" s="1730"/>
      <c r="M16" s="437">
        <v>6</v>
      </c>
      <c r="N16" s="492">
        <v>23</v>
      </c>
      <c r="O16" s="491">
        <v>187</v>
      </c>
      <c r="P16" s="492">
        <v>361</v>
      </c>
      <c r="Q16" s="491">
        <v>297</v>
      </c>
      <c r="R16" s="493">
        <v>18857</v>
      </c>
      <c r="S16" s="56"/>
      <c r="T16" s="48" t="s">
        <v>30</v>
      </c>
      <c r="U16" s="837" t="s">
        <v>662</v>
      </c>
    </row>
    <row r="17" spans="1:21" ht="15.95" customHeight="1" x14ac:dyDescent="0.15">
      <c r="A17" s="56"/>
      <c r="B17" s="57"/>
      <c r="C17" s="48" t="s">
        <v>31</v>
      </c>
      <c r="D17" s="837" t="s">
        <v>618</v>
      </c>
      <c r="E17" s="491">
        <v>358</v>
      </c>
      <c r="F17" s="438">
        <v>1801</v>
      </c>
      <c r="G17" s="438">
        <v>880</v>
      </c>
      <c r="H17" s="1731"/>
      <c r="I17" s="1732"/>
      <c r="J17" s="438"/>
      <c r="K17" s="1689">
        <v>921</v>
      </c>
      <c r="L17" s="1730"/>
      <c r="M17" s="437">
        <v>17</v>
      </c>
      <c r="N17" s="492">
        <v>42</v>
      </c>
      <c r="O17" s="491">
        <v>184</v>
      </c>
      <c r="P17" s="492">
        <v>337</v>
      </c>
      <c r="Q17" s="491">
        <v>288</v>
      </c>
      <c r="R17" s="493">
        <v>18272</v>
      </c>
      <c r="S17" s="56"/>
      <c r="T17" s="48" t="s">
        <v>31</v>
      </c>
      <c r="U17" s="837" t="s">
        <v>663</v>
      </c>
    </row>
    <row r="18" spans="1:21" ht="15.95" customHeight="1" x14ac:dyDescent="0.15">
      <c r="A18" s="56"/>
      <c r="B18" s="57"/>
      <c r="C18" s="48" t="s">
        <v>32</v>
      </c>
      <c r="D18" s="837" t="s">
        <v>619</v>
      </c>
      <c r="E18" s="491">
        <v>356</v>
      </c>
      <c r="F18" s="438">
        <v>2071</v>
      </c>
      <c r="G18" s="438">
        <v>1022</v>
      </c>
      <c r="H18" s="1731"/>
      <c r="I18" s="1732"/>
      <c r="J18" s="438"/>
      <c r="K18" s="1689">
        <v>1049</v>
      </c>
      <c r="L18" s="1730"/>
      <c r="M18" s="437">
        <v>11</v>
      </c>
      <c r="N18" s="492">
        <v>67</v>
      </c>
      <c r="O18" s="491">
        <v>140</v>
      </c>
      <c r="P18" s="492">
        <v>323</v>
      </c>
      <c r="Q18" s="491">
        <v>293</v>
      </c>
      <c r="R18" s="493">
        <v>18809</v>
      </c>
      <c r="S18" s="56"/>
      <c r="T18" s="48" t="s">
        <v>32</v>
      </c>
      <c r="U18" s="837" t="s">
        <v>664</v>
      </c>
    </row>
    <row r="19" spans="1:21" ht="15.95" customHeight="1" x14ac:dyDescent="0.15">
      <c r="A19" s="56"/>
      <c r="B19" s="57"/>
      <c r="C19" s="48" t="s">
        <v>33</v>
      </c>
      <c r="D19" s="837" t="s">
        <v>620</v>
      </c>
      <c r="E19" s="491">
        <v>326</v>
      </c>
      <c r="F19" s="438">
        <v>1845</v>
      </c>
      <c r="G19" s="438">
        <v>862</v>
      </c>
      <c r="H19" s="1731">
        <v>475</v>
      </c>
      <c r="I19" s="1732"/>
      <c r="J19" s="438">
        <v>395</v>
      </c>
      <c r="K19" s="1689">
        <v>113</v>
      </c>
      <c r="L19" s="1730"/>
      <c r="M19" s="437">
        <v>9</v>
      </c>
      <c r="N19" s="492">
        <v>58</v>
      </c>
      <c r="O19" s="491">
        <v>98</v>
      </c>
      <c r="P19" s="492">
        <v>472</v>
      </c>
      <c r="Q19" s="491">
        <v>275</v>
      </c>
      <c r="R19" s="493">
        <v>18028</v>
      </c>
      <c r="S19" s="56"/>
      <c r="T19" s="48" t="s">
        <v>33</v>
      </c>
      <c r="U19" s="837" t="s">
        <v>665</v>
      </c>
    </row>
    <row r="20" spans="1:21" ht="15.95" customHeight="1" x14ac:dyDescent="0.15">
      <c r="A20" s="56"/>
      <c r="B20" s="57"/>
      <c r="C20" s="48" t="s">
        <v>34</v>
      </c>
      <c r="D20" s="837" t="s">
        <v>621</v>
      </c>
      <c r="E20" s="491">
        <v>317</v>
      </c>
      <c r="F20" s="438">
        <v>1967</v>
      </c>
      <c r="G20" s="438">
        <v>834</v>
      </c>
      <c r="H20" s="1731">
        <v>380</v>
      </c>
      <c r="I20" s="1732"/>
      <c r="J20" s="438">
        <v>680</v>
      </c>
      <c r="K20" s="1689">
        <v>73</v>
      </c>
      <c r="L20" s="1730"/>
      <c r="M20" s="437">
        <v>10</v>
      </c>
      <c r="N20" s="492">
        <v>63</v>
      </c>
      <c r="O20" s="491">
        <v>105</v>
      </c>
      <c r="P20" s="492">
        <v>621</v>
      </c>
      <c r="Q20" s="491">
        <v>256</v>
      </c>
      <c r="R20" s="493">
        <v>17107</v>
      </c>
      <c r="S20" s="56"/>
      <c r="T20" s="48" t="s">
        <v>34</v>
      </c>
      <c r="U20" s="837" t="s">
        <v>666</v>
      </c>
    </row>
    <row r="21" spans="1:21" ht="15.95" customHeight="1" x14ac:dyDescent="0.15">
      <c r="A21" s="56"/>
      <c r="B21" s="57"/>
      <c r="C21" s="48" t="s">
        <v>35</v>
      </c>
      <c r="D21" s="837" t="s">
        <v>622</v>
      </c>
      <c r="E21" s="491">
        <v>267</v>
      </c>
      <c r="F21" s="438">
        <v>1897</v>
      </c>
      <c r="G21" s="438">
        <v>881</v>
      </c>
      <c r="H21" s="1731">
        <v>448</v>
      </c>
      <c r="I21" s="1732"/>
      <c r="J21" s="438">
        <v>434</v>
      </c>
      <c r="K21" s="1689">
        <v>104</v>
      </c>
      <c r="L21" s="1730"/>
      <c r="M21" s="437">
        <v>9</v>
      </c>
      <c r="N21" s="492">
        <v>70</v>
      </c>
      <c r="O21" s="491">
        <v>75</v>
      </c>
      <c r="P21" s="492">
        <v>533</v>
      </c>
      <c r="Q21" s="491">
        <v>250</v>
      </c>
      <c r="R21" s="493">
        <v>17256</v>
      </c>
      <c r="S21" s="56"/>
      <c r="T21" s="48" t="s">
        <v>35</v>
      </c>
      <c r="U21" s="837" t="s">
        <v>667</v>
      </c>
    </row>
    <row r="22" spans="1:21" ht="15.95" customHeight="1" x14ac:dyDescent="0.15">
      <c r="A22" s="56"/>
      <c r="B22" s="57"/>
      <c r="C22" s="48" t="s">
        <v>36</v>
      </c>
      <c r="D22" s="837" t="s">
        <v>623</v>
      </c>
      <c r="E22" s="491">
        <v>262</v>
      </c>
      <c r="F22" s="438">
        <v>2057</v>
      </c>
      <c r="G22" s="438">
        <v>892</v>
      </c>
      <c r="H22" s="1731">
        <v>354</v>
      </c>
      <c r="I22" s="1732"/>
      <c r="J22" s="438">
        <v>664</v>
      </c>
      <c r="K22" s="1689">
        <v>147</v>
      </c>
      <c r="L22" s="1730"/>
      <c r="M22" s="437">
        <v>9</v>
      </c>
      <c r="N22" s="492">
        <v>75</v>
      </c>
      <c r="O22" s="491">
        <v>61</v>
      </c>
      <c r="P22" s="492">
        <v>900</v>
      </c>
      <c r="Q22" s="491">
        <v>245</v>
      </c>
      <c r="R22" s="493">
        <v>17147</v>
      </c>
      <c r="S22" s="56"/>
      <c r="T22" s="48" t="s">
        <v>36</v>
      </c>
      <c r="U22" s="837" t="s">
        <v>668</v>
      </c>
    </row>
    <row r="23" spans="1:21" ht="15.95" customHeight="1" x14ac:dyDescent="0.15">
      <c r="A23" s="56"/>
      <c r="B23" s="57"/>
      <c r="C23" s="48" t="s">
        <v>37</v>
      </c>
      <c r="D23" s="837" t="s">
        <v>624</v>
      </c>
      <c r="E23" s="491">
        <v>266</v>
      </c>
      <c r="F23" s="438">
        <v>2027</v>
      </c>
      <c r="G23" s="438">
        <v>834</v>
      </c>
      <c r="H23" s="1731">
        <v>296</v>
      </c>
      <c r="I23" s="1732"/>
      <c r="J23" s="438">
        <v>744</v>
      </c>
      <c r="K23" s="1689">
        <v>153</v>
      </c>
      <c r="L23" s="1730"/>
      <c r="M23" s="437">
        <v>9</v>
      </c>
      <c r="N23" s="492">
        <v>36</v>
      </c>
      <c r="O23" s="491">
        <v>66</v>
      </c>
      <c r="P23" s="492">
        <v>493</v>
      </c>
      <c r="Q23" s="491">
        <v>223</v>
      </c>
      <c r="R23" s="493">
        <v>17273</v>
      </c>
      <c r="S23" s="56"/>
      <c r="T23" s="48" t="s">
        <v>37</v>
      </c>
      <c r="U23" s="837" t="s">
        <v>669</v>
      </c>
    </row>
    <row r="24" spans="1:21" ht="15.95" customHeight="1" x14ac:dyDescent="0.15">
      <c r="A24" s="56"/>
      <c r="B24" s="57"/>
      <c r="C24" s="48" t="s">
        <v>38</v>
      </c>
      <c r="D24" s="837" t="s">
        <v>625</v>
      </c>
      <c r="E24" s="491">
        <v>232</v>
      </c>
      <c r="F24" s="438">
        <v>2232</v>
      </c>
      <c r="G24" s="438">
        <v>836</v>
      </c>
      <c r="H24" s="1731">
        <v>356</v>
      </c>
      <c r="I24" s="1732"/>
      <c r="J24" s="438">
        <v>877</v>
      </c>
      <c r="K24" s="1689">
        <v>163</v>
      </c>
      <c r="L24" s="1730"/>
      <c r="M24" s="437">
        <v>9</v>
      </c>
      <c r="N24" s="492">
        <v>50</v>
      </c>
      <c r="O24" s="491">
        <v>61</v>
      </c>
      <c r="P24" s="492">
        <v>502</v>
      </c>
      <c r="Q24" s="491">
        <v>229</v>
      </c>
      <c r="R24" s="493">
        <v>17023</v>
      </c>
      <c r="S24" s="56"/>
      <c r="T24" s="48" t="s">
        <v>38</v>
      </c>
      <c r="U24" s="837" t="s">
        <v>670</v>
      </c>
    </row>
    <row r="25" spans="1:21" ht="15.95" customHeight="1" x14ac:dyDescent="0.15">
      <c r="A25" s="56"/>
      <c r="B25" s="57"/>
      <c r="C25" s="48" t="s">
        <v>39</v>
      </c>
      <c r="D25" s="837" t="s">
        <v>626</v>
      </c>
      <c r="E25" s="491">
        <v>223</v>
      </c>
      <c r="F25" s="438">
        <v>2115</v>
      </c>
      <c r="G25" s="438">
        <v>814</v>
      </c>
      <c r="H25" s="1731">
        <v>476</v>
      </c>
      <c r="I25" s="1732"/>
      <c r="J25" s="438">
        <v>696</v>
      </c>
      <c r="K25" s="1689">
        <v>129</v>
      </c>
      <c r="L25" s="1730"/>
      <c r="M25" s="437">
        <v>5</v>
      </c>
      <c r="N25" s="492">
        <v>18</v>
      </c>
      <c r="O25" s="491">
        <v>42</v>
      </c>
      <c r="P25" s="492">
        <v>1276</v>
      </c>
      <c r="Q25" s="491">
        <v>223</v>
      </c>
      <c r="R25" s="493">
        <v>16872</v>
      </c>
      <c r="S25" s="56"/>
      <c r="T25" s="48" t="s">
        <v>39</v>
      </c>
      <c r="U25" s="837" t="s">
        <v>671</v>
      </c>
    </row>
    <row r="26" spans="1:21" ht="15.95" customHeight="1" x14ac:dyDescent="0.15">
      <c r="A26" s="1574" t="s">
        <v>40</v>
      </c>
      <c r="B26" s="1446"/>
      <c r="C26" s="48" t="s">
        <v>41</v>
      </c>
      <c r="D26" s="837" t="s">
        <v>627</v>
      </c>
      <c r="E26" s="491">
        <v>235</v>
      </c>
      <c r="F26" s="438">
        <v>2252</v>
      </c>
      <c r="G26" s="438">
        <v>903</v>
      </c>
      <c r="H26" s="1731">
        <v>504</v>
      </c>
      <c r="I26" s="1732"/>
      <c r="J26" s="438">
        <v>628</v>
      </c>
      <c r="K26" s="1689">
        <v>217</v>
      </c>
      <c r="L26" s="1730"/>
      <c r="M26" s="437">
        <v>6</v>
      </c>
      <c r="N26" s="492">
        <v>39</v>
      </c>
      <c r="O26" s="491">
        <v>44</v>
      </c>
      <c r="P26" s="492">
        <v>1237</v>
      </c>
      <c r="Q26" s="491">
        <v>209</v>
      </c>
      <c r="R26" s="493">
        <v>16789</v>
      </c>
      <c r="S26" s="134"/>
      <c r="T26" s="48" t="s">
        <v>41</v>
      </c>
      <c r="U26" s="837" t="s">
        <v>672</v>
      </c>
    </row>
    <row r="27" spans="1:21" ht="15.95" customHeight="1" x14ac:dyDescent="0.15">
      <c r="A27" s="56"/>
      <c r="B27" s="57"/>
      <c r="C27" s="48" t="s">
        <v>42</v>
      </c>
      <c r="D27" s="837" t="s">
        <v>628</v>
      </c>
      <c r="E27" s="491">
        <v>219</v>
      </c>
      <c r="F27" s="438">
        <v>2538</v>
      </c>
      <c r="G27" s="438">
        <v>925</v>
      </c>
      <c r="H27" s="1731">
        <v>452</v>
      </c>
      <c r="I27" s="1732"/>
      <c r="J27" s="438">
        <v>977</v>
      </c>
      <c r="K27" s="1689">
        <v>184</v>
      </c>
      <c r="L27" s="1730"/>
      <c r="M27" s="437">
        <v>7</v>
      </c>
      <c r="N27" s="492">
        <v>47</v>
      </c>
      <c r="O27" s="491">
        <v>41</v>
      </c>
      <c r="P27" s="492">
        <v>1176</v>
      </c>
      <c r="Q27" s="491">
        <v>204</v>
      </c>
      <c r="R27" s="493">
        <v>16233</v>
      </c>
      <c r="S27" s="56"/>
      <c r="T27" s="48" t="s">
        <v>42</v>
      </c>
      <c r="U27" s="837" t="s">
        <v>673</v>
      </c>
    </row>
    <row r="28" spans="1:21" ht="15.95" customHeight="1" x14ac:dyDescent="0.15">
      <c r="A28" s="56"/>
      <c r="B28" s="57"/>
      <c r="C28" s="48" t="s">
        <v>43</v>
      </c>
      <c r="D28" s="837" t="s">
        <v>629</v>
      </c>
      <c r="E28" s="491">
        <v>239</v>
      </c>
      <c r="F28" s="438">
        <v>3264</v>
      </c>
      <c r="G28" s="438">
        <v>1076</v>
      </c>
      <c r="H28" s="1731">
        <v>619</v>
      </c>
      <c r="I28" s="1732"/>
      <c r="J28" s="438">
        <v>1386</v>
      </c>
      <c r="K28" s="1689">
        <v>183</v>
      </c>
      <c r="L28" s="1730"/>
      <c r="M28" s="437">
        <v>11</v>
      </c>
      <c r="N28" s="492">
        <v>85</v>
      </c>
      <c r="O28" s="491">
        <v>19</v>
      </c>
      <c r="P28" s="492">
        <v>1499</v>
      </c>
      <c r="Q28" s="491">
        <v>187</v>
      </c>
      <c r="R28" s="493">
        <v>15334</v>
      </c>
      <c r="S28" s="56"/>
      <c r="T28" s="48" t="s">
        <v>43</v>
      </c>
      <c r="U28" s="837" t="s">
        <v>674</v>
      </c>
    </row>
    <row r="29" spans="1:21" ht="15.95" customHeight="1" x14ac:dyDescent="0.15">
      <c r="A29" s="56"/>
      <c r="B29" s="57"/>
      <c r="C29" s="48" t="s">
        <v>44</v>
      </c>
      <c r="D29" s="837" t="s">
        <v>630</v>
      </c>
      <c r="E29" s="491">
        <v>227</v>
      </c>
      <c r="F29" s="438">
        <v>3102</v>
      </c>
      <c r="G29" s="438">
        <v>987</v>
      </c>
      <c r="H29" s="1731">
        <v>447</v>
      </c>
      <c r="I29" s="1732"/>
      <c r="J29" s="438">
        <v>1454</v>
      </c>
      <c r="K29" s="1689">
        <v>214</v>
      </c>
      <c r="L29" s="1730"/>
      <c r="M29" s="437">
        <v>9</v>
      </c>
      <c r="N29" s="492">
        <v>62</v>
      </c>
      <c r="O29" s="491">
        <v>16</v>
      </c>
      <c r="P29" s="492">
        <v>1265</v>
      </c>
      <c r="Q29" s="491">
        <v>174</v>
      </c>
      <c r="R29" s="493">
        <v>14803</v>
      </c>
      <c r="S29" s="56"/>
      <c r="T29" s="48" t="s">
        <v>44</v>
      </c>
      <c r="U29" s="837" t="s">
        <v>675</v>
      </c>
    </row>
    <row r="30" spans="1:21" ht="15.95" customHeight="1" x14ac:dyDescent="0.15">
      <c r="A30" s="56"/>
      <c r="B30" s="57"/>
      <c r="C30" s="48" t="s">
        <v>45</v>
      </c>
      <c r="D30" s="837" t="s">
        <v>631</v>
      </c>
      <c r="E30" s="491">
        <v>230</v>
      </c>
      <c r="F30" s="438">
        <v>3696</v>
      </c>
      <c r="G30" s="438">
        <v>1126</v>
      </c>
      <c r="H30" s="1731">
        <v>425</v>
      </c>
      <c r="I30" s="1732"/>
      <c r="J30" s="438">
        <v>1956</v>
      </c>
      <c r="K30" s="1689">
        <v>189</v>
      </c>
      <c r="L30" s="1730"/>
      <c r="M30" s="437">
        <v>7</v>
      </c>
      <c r="N30" s="492">
        <v>88</v>
      </c>
      <c r="O30" s="491">
        <v>11</v>
      </c>
      <c r="P30" s="492">
        <v>1188</v>
      </c>
      <c r="Q30" s="491">
        <v>163</v>
      </c>
      <c r="R30" s="493">
        <v>14406</v>
      </c>
      <c r="S30" s="56"/>
      <c r="T30" s="48" t="s">
        <v>45</v>
      </c>
      <c r="U30" s="837" t="s">
        <v>676</v>
      </c>
    </row>
    <row r="31" spans="1:21" ht="15.95" customHeight="1" x14ac:dyDescent="0.15">
      <c r="A31" s="56"/>
      <c r="B31" s="57"/>
      <c r="C31" s="48" t="s">
        <v>46</v>
      </c>
      <c r="D31" s="837" t="s">
        <v>632</v>
      </c>
      <c r="E31" s="491">
        <v>219</v>
      </c>
      <c r="F31" s="438">
        <v>4033</v>
      </c>
      <c r="G31" s="438">
        <v>1139</v>
      </c>
      <c r="H31" s="1731">
        <v>476</v>
      </c>
      <c r="I31" s="1732"/>
      <c r="J31" s="438">
        <v>2284</v>
      </c>
      <c r="K31" s="1689">
        <v>134</v>
      </c>
      <c r="L31" s="1730"/>
      <c r="M31" s="437">
        <v>8</v>
      </c>
      <c r="N31" s="492">
        <v>90</v>
      </c>
      <c r="O31" s="491">
        <v>9</v>
      </c>
      <c r="P31" s="492">
        <v>1277</v>
      </c>
      <c r="Q31" s="491">
        <v>157</v>
      </c>
      <c r="R31" s="493">
        <v>13796</v>
      </c>
      <c r="S31" s="56"/>
      <c r="T31" s="48" t="s">
        <v>46</v>
      </c>
      <c r="U31" s="837" t="s">
        <v>677</v>
      </c>
    </row>
    <row r="32" spans="1:21" ht="15.95" customHeight="1" x14ac:dyDescent="0.15">
      <c r="A32" s="56"/>
      <c r="B32" s="57"/>
      <c r="C32" s="48" t="s">
        <v>47</v>
      </c>
      <c r="D32" s="837" t="s">
        <v>633</v>
      </c>
      <c r="E32" s="491">
        <v>196</v>
      </c>
      <c r="F32" s="438">
        <v>3999</v>
      </c>
      <c r="G32" s="438">
        <v>1143</v>
      </c>
      <c r="H32" s="1731">
        <v>302</v>
      </c>
      <c r="I32" s="1732"/>
      <c r="J32" s="438">
        <v>2403</v>
      </c>
      <c r="K32" s="1689">
        <v>151</v>
      </c>
      <c r="L32" s="1730"/>
      <c r="M32" s="437">
        <v>11</v>
      </c>
      <c r="N32" s="492">
        <v>152</v>
      </c>
      <c r="O32" s="491">
        <v>13</v>
      </c>
      <c r="P32" s="492">
        <v>1172</v>
      </c>
      <c r="Q32" s="491">
        <v>153</v>
      </c>
      <c r="R32" s="493">
        <v>14135</v>
      </c>
      <c r="S32" s="56"/>
      <c r="T32" s="48" t="s">
        <v>47</v>
      </c>
      <c r="U32" s="837" t="s">
        <v>678</v>
      </c>
    </row>
    <row r="33" spans="1:21" ht="15.95" customHeight="1" x14ac:dyDescent="0.15">
      <c r="A33" s="56"/>
      <c r="B33" s="57"/>
      <c r="C33" s="48" t="s">
        <v>48</v>
      </c>
      <c r="D33" s="837" t="s">
        <v>634</v>
      </c>
      <c r="E33" s="491">
        <v>202</v>
      </c>
      <c r="F33" s="438">
        <v>4098</v>
      </c>
      <c r="G33" s="438">
        <v>1188</v>
      </c>
      <c r="H33" s="1731">
        <v>337</v>
      </c>
      <c r="I33" s="1732"/>
      <c r="J33" s="438">
        <v>2314</v>
      </c>
      <c r="K33" s="1689">
        <v>259</v>
      </c>
      <c r="L33" s="1730"/>
      <c r="M33" s="437">
        <v>11</v>
      </c>
      <c r="N33" s="492">
        <v>154</v>
      </c>
      <c r="O33" s="491">
        <v>9</v>
      </c>
      <c r="P33" s="492">
        <v>1123</v>
      </c>
      <c r="Q33" s="491">
        <v>147</v>
      </c>
      <c r="R33" s="493">
        <v>13282</v>
      </c>
      <c r="S33" s="56"/>
      <c r="T33" s="48" t="s">
        <v>48</v>
      </c>
      <c r="U33" s="837" t="s">
        <v>679</v>
      </c>
    </row>
    <row r="34" spans="1:21" ht="15.95" customHeight="1" x14ac:dyDescent="0.15">
      <c r="A34" s="56"/>
      <c r="B34" s="57"/>
      <c r="C34" s="48" t="s">
        <v>49</v>
      </c>
      <c r="D34" s="837" t="s">
        <v>635</v>
      </c>
      <c r="E34" s="494">
        <v>194</v>
      </c>
      <c r="F34" s="751">
        <v>3728</v>
      </c>
      <c r="G34" s="751">
        <v>1038</v>
      </c>
      <c r="H34" s="1731">
        <v>280</v>
      </c>
      <c r="I34" s="1732"/>
      <c r="J34" s="751">
        <v>2147</v>
      </c>
      <c r="K34" s="1689">
        <v>263</v>
      </c>
      <c r="L34" s="1730"/>
      <c r="M34" s="752">
        <v>10</v>
      </c>
      <c r="N34" s="495">
        <v>134</v>
      </c>
      <c r="O34" s="494">
        <v>12</v>
      </c>
      <c r="P34" s="495">
        <v>1008</v>
      </c>
      <c r="Q34" s="494">
        <v>136</v>
      </c>
      <c r="R34" s="496">
        <v>13076</v>
      </c>
      <c r="S34" s="56"/>
      <c r="T34" s="48" t="s">
        <v>49</v>
      </c>
      <c r="U34" s="837" t="s">
        <v>680</v>
      </c>
    </row>
    <row r="35" spans="1:21" s="656" customFormat="1" ht="15.95" customHeight="1" x14ac:dyDescent="0.15">
      <c r="A35" s="56"/>
      <c r="B35" s="57"/>
      <c r="C35" s="58" t="s">
        <v>50</v>
      </c>
      <c r="D35" s="838" t="s">
        <v>636</v>
      </c>
      <c r="E35" s="753">
        <v>184</v>
      </c>
      <c r="F35" s="754">
        <v>3832</v>
      </c>
      <c r="G35" s="754">
        <v>945</v>
      </c>
      <c r="H35" s="754">
        <v>310</v>
      </c>
      <c r="I35" s="754">
        <v>95</v>
      </c>
      <c r="J35" s="754">
        <v>2258</v>
      </c>
      <c r="K35" s="754">
        <v>116</v>
      </c>
      <c r="L35" s="755">
        <v>98</v>
      </c>
      <c r="M35" s="756">
        <v>7</v>
      </c>
      <c r="N35" s="449">
        <v>177</v>
      </c>
      <c r="O35" s="448">
        <v>13</v>
      </c>
      <c r="P35" s="449">
        <v>2276</v>
      </c>
      <c r="Q35" s="448">
        <v>127</v>
      </c>
      <c r="R35" s="451">
        <v>12565</v>
      </c>
      <c r="S35" s="56"/>
      <c r="T35" s="58" t="s">
        <v>50</v>
      </c>
      <c r="U35" s="838" t="s">
        <v>681</v>
      </c>
    </row>
    <row r="36" spans="1:21" s="656" customFormat="1" ht="15.95" customHeight="1" x14ac:dyDescent="0.15">
      <c r="A36" s="63"/>
      <c r="B36" s="64"/>
      <c r="C36" s="65" t="s">
        <v>0</v>
      </c>
      <c r="D36" s="839" t="s">
        <v>637</v>
      </c>
      <c r="E36" s="757">
        <v>189</v>
      </c>
      <c r="F36" s="758">
        <v>4328</v>
      </c>
      <c r="G36" s="758">
        <v>850</v>
      </c>
      <c r="H36" s="758">
        <v>307</v>
      </c>
      <c r="I36" s="759">
        <v>80</v>
      </c>
      <c r="J36" s="758">
        <v>2801</v>
      </c>
      <c r="K36" s="758">
        <v>174</v>
      </c>
      <c r="L36" s="760">
        <v>116</v>
      </c>
      <c r="M36" s="761">
        <v>7</v>
      </c>
      <c r="N36" s="451">
        <v>116</v>
      </c>
      <c r="O36" s="498">
        <v>14</v>
      </c>
      <c r="P36" s="499">
        <v>861</v>
      </c>
      <c r="Q36" s="497">
        <v>122</v>
      </c>
      <c r="R36" s="468">
        <v>12034</v>
      </c>
      <c r="S36" s="63"/>
      <c r="T36" s="65" t="s">
        <v>0</v>
      </c>
      <c r="U36" s="839" t="s">
        <v>682</v>
      </c>
    </row>
    <row r="37" spans="1:21" s="656" customFormat="1" ht="15.95" customHeight="1" x14ac:dyDescent="0.15">
      <c r="A37" s="63"/>
      <c r="B37" s="64"/>
      <c r="C37" s="65" t="s">
        <v>51</v>
      </c>
      <c r="D37" s="839" t="s">
        <v>638</v>
      </c>
      <c r="E37" s="757">
        <v>183</v>
      </c>
      <c r="F37" s="758">
        <v>4288</v>
      </c>
      <c r="G37" s="758">
        <v>859</v>
      </c>
      <c r="H37" s="758">
        <v>275</v>
      </c>
      <c r="I37" s="759">
        <v>33</v>
      </c>
      <c r="J37" s="758">
        <v>2803</v>
      </c>
      <c r="K37" s="758">
        <v>176</v>
      </c>
      <c r="L37" s="762">
        <v>142</v>
      </c>
      <c r="M37" s="761">
        <v>9</v>
      </c>
      <c r="N37" s="468">
        <v>132</v>
      </c>
      <c r="O37" s="498">
        <v>18</v>
      </c>
      <c r="P37" s="499">
        <v>582</v>
      </c>
      <c r="Q37" s="497">
        <v>122</v>
      </c>
      <c r="R37" s="468">
        <v>12034</v>
      </c>
      <c r="S37" s="63"/>
      <c r="T37" s="65" t="s">
        <v>90</v>
      </c>
      <c r="U37" s="839" t="s">
        <v>683</v>
      </c>
    </row>
    <row r="38" spans="1:21" s="656" customFormat="1" ht="15.95" customHeight="1" x14ac:dyDescent="0.15">
      <c r="A38" s="63"/>
      <c r="B38" s="64"/>
      <c r="C38" s="65" t="s">
        <v>52</v>
      </c>
      <c r="D38" s="839" t="s">
        <v>639</v>
      </c>
      <c r="E38" s="757">
        <v>175</v>
      </c>
      <c r="F38" s="758">
        <v>3985</v>
      </c>
      <c r="G38" s="758">
        <v>764</v>
      </c>
      <c r="H38" s="758">
        <v>255</v>
      </c>
      <c r="I38" s="759">
        <v>91</v>
      </c>
      <c r="J38" s="758">
        <v>2561</v>
      </c>
      <c r="K38" s="758">
        <v>128</v>
      </c>
      <c r="L38" s="762">
        <v>186</v>
      </c>
      <c r="M38" s="761">
        <v>12</v>
      </c>
      <c r="N38" s="468">
        <v>73</v>
      </c>
      <c r="O38" s="498">
        <v>19</v>
      </c>
      <c r="P38" s="499">
        <v>890</v>
      </c>
      <c r="Q38" s="497">
        <v>116</v>
      </c>
      <c r="R38" s="468">
        <v>11540</v>
      </c>
      <c r="S38" s="63"/>
      <c r="T38" s="65" t="s">
        <v>53</v>
      </c>
      <c r="U38" s="839" t="s">
        <v>684</v>
      </c>
    </row>
    <row r="39" spans="1:21" s="656" customFormat="1" ht="15.95" customHeight="1" x14ac:dyDescent="0.15">
      <c r="A39" s="63"/>
      <c r="B39" s="64"/>
      <c r="C39" s="65" t="s">
        <v>54</v>
      </c>
      <c r="D39" s="839" t="s">
        <v>640</v>
      </c>
      <c r="E39" s="757">
        <v>166</v>
      </c>
      <c r="F39" s="758">
        <v>4170</v>
      </c>
      <c r="G39" s="758">
        <v>779</v>
      </c>
      <c r="H39" s="758">
        <v>252</v>
      </c>
      <c r="I39" s="759">
        <v>34</v>
      </c>
      <c r="J39" s="758">
        <v>2758</v>
      </c>
      <c r="K39" s="758">
        <v>166</v>
      </c>
      <c r="L39" s="762">
        <v>181</v>
      </c>
      <c r="M39" s="761">
        <v>10</v>
      </c>
      <c r="N39" s="468">
        <v>66</v>
      </c>
      <c r="O39" s="498">
        <v>23</v>
      </c>
      <c r="P39" s="499">
        <v>554</v>
      </c>
      <c r="Q39" s="497">
        <v>112</v>
      </c>
      <c r="R39" s="468">
        <v>10940</v>
      </c>
      <c r="S39" s="63"/>
      <c r="T39" s="65" t="s">
        <v>55</v>
      </c>
      <c r="U39" s="839" t="s">
        <v>685</v>
      </c>
    </row>
    <row r="40" spans="1:21" s="656" customFormat="1" ht="15.95" customHeight="1" x14ac:dyDescent="0.15">
      <c r="A40" s="63"/>
      <c r="B40" s="64"/>
      <c r="C40" s="65" t="s">
        <v>56</v>
      </c>
      <c r="D40" s="839" t="s">
        <v>641</v>
      </c>
      <c r="E40" s="757">
        <v>149</v>
      </c>
      <c r="F40" s="758">
        <v>4357</v>
      </c>
      <c r="G40" s="758">
        <v>729</v>
      </c>
      <c r="H40" s="758">
        <v>178</v>
      </c>
      <c r="I40" s="759">
        <v>46</v>
      </c>
      <c r="J40" s="758">
        <v>3158</v>
      </c>
      <c r="K40" s="758">
        <v>94</v>
      </c>
      <c r="L40" s="762">
        <v>152</v>
      </c>
      <c r="M40" s="761">
        <v>4</v>
      </c>
      <c r="N40" s="468">
        <v>28</v>
      </c>
      <c r="O40" s="498">
        <v>14</v>
      </c>
      <c r="P40" s="499">
        <v>401</v>
      </c>
      <c r="Q40" s="497">
        <v>107</v>
      </c>
      <c r="R40" s="468">
        <v>10699</v>
      </c>
      <c r="S40" s="63"/>
      <c r="T40" s="65" t="s">
        <v>57</v>
      </c>
      <c r="U40" s="839" t="s">
        <v>686</v>
      </c>
    </row>
    <row r="41" spans="1:21" s="656" customFormat="1" ht="15.95" customHeight="1" x14ac:dyDescent="0.15">
      <c r="A41" s="63"/>
      <c r="B41" s="64"/>
      <c r="C41" s="65" t="s">
        <v>58</v>
      </c>
      <c r="D41" s="839" t="s">
        <v>642</v>
      </c>
      <c r="E41" s="757">
        <v>134</v>
      </c>
      <c r="F41" s="758">
        <v>4141</v>
      </c>
      <c r="G41" s="758">
        <v>695</v>
      </c>
      <c r="H41" s="758">
        <v>155</v>
      </c>
      <c r="I41" s="759">
        <v>23</v>
      </c>
      <c r="J41" s="758">
        <v>3044</v>
      </c>
      <c r="K41" s="758">
        <v>81</v>
      </c>
      <c r="L41" s="762">
        <v>143</v>
      </c>
      <c r="M41" s="761">
        <v>3</v>
      </c>
      <c r="N41" s="468">
        <v>28</v>
      </c>
      <c r="O41" s="498">
        <v>7</v>
      </c>
      <c r="P41" s="499">
        <v>196</v>
      </c>
      <c r="Q41" s="497">
        <v>93</v>
      </c>
      <c r="R41" s="468">
        <v>10481</v>
      </c>
      <c r="S41" s="63"/>
      <c r="T41" s="65" t="s">
        <v>58</v>
      </c>
      <c r="U41" s="839" t="s">
        <v>687</v>
      </c>
    </row>
    <row r="42" spans="1:21" s="656" customFormat="1" ht="15.95" customHeight="1" x14ac:dyDescent="0.15">
      <c r="A42" s="63"/>
      <c r="B42" s="64"/>
      <c r="C42" s="58" t="s">
        <v>59</v>
      </c>
      <c r="D42" s="838" t="s">
        <v>643</v>
      </c>
      <c r="E42" s="757">
        <v>139</v>
      </c>
      <c r="F42" s="758">
        <v>4652</v>
      </c>
      <c r="G42" s="758">
        <v>925</v>
      </c>
      <c r="H42" s="758">
        <v>149</v>
      </c>
      <c r="I42" s="759">
        <v>55</v>
      </c>
      <c r="J42" s="758">
        <v>3297</v>
      </c>
      <c r="K42" s="758">
        <v>80</v>
      </c>
      <c r="L42" s="762">
        <v>146</v>
      </c>
      <c r="M42" s="761">
        <v>3</v>
      </c>
      <c r="N42" s="468">
        <v>39</v>
      </c>
      <c r="O42" s="498">
        <v>10</v>
      </c>
      <c r="P42" s="499">
        <v>231</v>
      </c>
      <c r="Q42" s="497">
        <v>98</v>
      </c>
      <c r="R42" s="468">
        <v>10540</v>
      </c>
      <c r="S42" s="63"/>
      <c r="T42" s="65" t="s">
        <v>59</v>
      </c>
      <c r="U42" s="839" t="s">
        <v>688</v>
      </c>
    </row>
    <row r="43" spans="1:21" s="656" customFormat="1" ht="15.95" customHeight="1" x14ac:dyDescent="0.15">
      <c r="A43" s="63"/>
      <c r="B43" s="64"/>
      <c r="C43" s="65" t="s">
        <v>116</v>
      </c>
      <c r="D43" s="839" t="s">
        <v>644</v>
      </c>
      <c r="E43" s="757">
        <v>131</v>
      </c>
      <c r="F43" s="758">
        <v>5370</v>
      </c>
      <c r="G43" s="758">
        <v>736</v>
      </c>
      <c r="H43" s="758">
        <v>193</v>
      </c>
      <c r="I43" s="759">
        <v>38</v>
      </c>
      <c r="J43" s="758">
        <v>4162</v>
      </c>
      <c r="K43" s="758">
        <v>94</v>
      </c>
      <c r="L43" s="762">
        <v>147</v>
      </c>
      <c r="M43" s="761">
        <v>3</v>
      </c>
      <c r="N43" s="468">
        <v>39</v>
      </c>
      <c r="O43" s="498">
        <v>10</v>
      </c>
      <c r="P43" s="499">
        <v>145</v>
      </c>
      <c r="Q43" s="497">
        <v>95</v>
      </c>
      <c r="R43" s="468">
        <v>10452</v>
      </c>
      <c r="S43" s="63"/>
      <c r="T43" s="65" t="s">
        <v>128</v>
      </c>
      <c r="U43" s="839" t="s">
        <v>689</v>
      </c>
    </row>
    <row r="44" spans="1:21" s="656" customFormat="1" ht="15.95" customHeight="1" x14ac:dyDescent="0.15">
      <c r="A44" s="99"/>
      <c r="B44" s="100"/>
      <c r="C44" s="58" t="s">
        <v>129</v>
      </c>
      <c r="D44" s="838" t="s">
        <v>645</v>
      </c>
      <c r="E44" s="763">
        <v>95</v>
      </c>
      <c r="F44" s="758">
        <v>5354</v>
      </c>
      <c r="G44" s="758">
        <v>434</v>
      </c>
      <c r="H44" s="758">
        <v>202</v>
      </c>
      <c r="I44" s="759">
        <v>106</v>
      </c>
      <c r="J44" s="825">
        <v>4295</v>
      </c>
      <c r="K44" s="846">
        <v>121</v>
      </c>
      <c r="L44" s="762">
        <v>196</v>
      </c>
      <c r="M44" s="757">
        <v>5</v>
      </c>
      <c r="N44" s="468">
        <v>69</v>
      </c>
      <c r="O44" s="498">
        <v>11</v>
      </c>
      <c r="P44" s="499">
        <v>192</v>
      </c>
      <c r="Q44" s="497">
        <v>91</v>
      </c>
      <c r="R44" s="468">
        <v>9914</v>
      </c>
      <c r="S44" s="56"/>
      <c r="T44" s="58" t="s">
        <v>117</v>
      </c>
      <c r="U44" s="838" t="s">
        <v>690</v>
      </c>
    </row>
    <row r="45" spans="1:21" s="656" customFormat="1" ht="15.95" customHeight="1" x14ac:dyDescent="0.15">
      <c r="A45" s="99"/>
      <c r="B45" s="100"/>
      <c r="C45" s="58" t="s">
        <v>144</v>
      </c>
      <c r="D45" s="838" t="s">
        <v>646</v>
      </c>
      <c r="E45" s="255">
        <v>106</v>
      </c>
      <c r="F45" s="708">
        <v>5085</v>
      </c>
      <c r="G45" s="214">
        <v>430</v>
      </c>
      <c r="H45" s="214">
        <v>162</v>
      </c>
      <c r="I45" s="215">
        <v>46</v>
      </c>
      <c r="J45" s="481">
        <v>4195</v>
      </c>
      <c r="K45" s="482">
        <v>132</v>
      </c>
      <c r="L45" s="502">
        <v>120</v>
      </c>
      <c r="M45" s="480">
        <v>3</v>
      </c>
      <c r="N45" s="500">
        <v>36</v>
      </c>
      <c r="O45" s="501">
        <v>4</v>
      </c>
      <c r="P45" s="500">
        <v>137</v>
      </c>
      <c r="Q45" s="480">
        <v>92</v>
      </c>
      <c r="R45" s="215">
        <v>10207</v>
      </c>
      <c r="S45" s="223"/>
      <c r="T45" s="58" t="s">
        <v>144</v>
      </c>
      <c r="U45" s="838" t="s">
        <v>691</v>
      </c>
    </row>
    <row r="46" spans="1:21" s="656" customFormat="1" ht="15.95" customHeight="1" x14ac:dyDescent="0.15">
      <c r="A46" s="252"/>
      <c r="B46" s="199"/>
      <c r="C46" s="58" t="s">
        <v>181</v>
      </c>
      <c r="D46" s="838" t="s">
        <v>647</v>
      </c>
      <c r="E46" s="217">
        <v>111</v>
      </c>
      <c r="F46" s="217">
        <v>5769</v>
      </c>
      <c r="G46" s="217">
        <v>495</v>
      </c>
      <c r="H46" s="214">
        <v>201</v>
      </c>
      <c r="I46" s="215">
        <v>94</v>
      </c>
      <c r="J46" s="481">
        <v>4637</v>
      </c>
      <c r="K46" s="482">
        <v>156</v>
      </c>
      <c r="L46" s="502">
        <v>186</v>
      </c>
      <c r="M46" s="480">
        <v>4</v>
      </c>
      <c r="N46" s="500">
        <v>73</v>
      </c>
      <c r="O46" s="501">
        <v>9</v>
      </c>
      <c r="P46" s="500">
        <v>200</v>
      </c>
      <c r="Q46" s="480">
        <v>96</v>
      </c>
      <c r="R46" s="215">
        <v>10352</v>
      </c>
      <c r="S46" s="256"/>
      <c r="T46" s="58" t="s">
        <v>181</v>
      </c>
      <c r="U46" s="838" t="s">
        <v>692</v>
      </c>
    </row>
    <row r="47" spans="1:21" s="656" customFormat="1" ht="15.95" customHeight="1" x14ac:dyDescent="0.15">
      <c r="A47" s="99"/>
      <c r="B47" s="100"/>
      <c r="C47" s="58" t="s">
        <v>187</v>
      </c>
      <c r="D47" s="838" t="s">
        <v>648</v>
      </c>
      <c r="E47" s="217">
        <v>85</v>
      </c>
      <c r="F47" s="217">
        <v>5663</v>
      </c>
      <c r="G47" s="217">
        <v>406</v>
      </c>
      <c r="H47" s="214">
        <v>178</v>
      </c>
      <c r="I47" s="215">
        <v>97</v>
      </c>
      <c r="J47" s="481">
        <v>4596</v>
      </c>
      <c r="K47" s="482">
        <v>217</v>
      </c>
      <c r="L47" s="502">
        <v>169</v>
      </c>
      <c r="M47" s="480">
        <v>7</v>
      </c>
      <c r="N47" s="482">
        <v>145</v>
      </c>
      <c r="O47" s="480">
        <v>12</v>
      </c>
      <c r="P47" s="502">
        <v>195</v>
      </c>
      <c r="Q47" s="480">
        <v>100</v>
      </c>
      <c r="R47" s="215">
        <v>10150</v>
      </c>
      <c r="S47" s="223"/>
      <c r="T47" s="245" t="s">
        <v>187</v>
      </c>
      <c r="U47" s="838" t="s">
        <v>693</v>
      </c>
    </row>
    <row r="48" spans="1:21" s="656" customFormat="1" ht="15.95" customHeight="1" x14ac:dyDescent="0.15">
      <c r="A48" s="99"/>
      <c r="B48" s="100"/>
      <c r="C48" s="58" t="s">
        <v>194</v>
      </c>
      <c r="D48" s="838" t="s">
        <v>649</v>
      </c>
      <c r="E48" s="217">
        <v>83</v>
      </c>
      <c r="F48" s="217">
        <v>5532</v>
      </c>
      <c r="G48" s="217">
        <v>92</v>
      </c>
      <c r="H48" s="214">
        <v>287</v>
      </c>
      <c r="I48" s="215">
        <v>132</v>
      </c>
      <c r="J48" s="481">
        <v>4700</v>
      </c>
      <c r="K48" s="482">
        <v>177</v>
      </c>
      <c r="L48" s="502">
        <v>144</v>
      </c>
      <c r="M48" s="480">
        <v>9</v>
      </c>
      <c r="N48" s="482">
        <v>144</v>
      </c>
      <c r="O48" s="480">
        <v>19</v>
      </c>
      <c r="P48" s="502">
        <v>405</v>
      </c>
      <c r="Q48" s="480">
        <v>101</v>
      </c>
      <c r="R48" s="215">
        <v>10374</v>
      </c>
      <c r="S48" s="223"/>
      <c r="T48" s="245" t="s">
        <v>194</v>
      </c>
      <c r="U48" s="838" t="s">
        <v>694</v>
      </c>
    </row>
    <row r="49" spans="1:21" s="656" customFormat="1" ht="15.95" customHeight="1" x14ac:dyDescent="0.15">
      <c r="A49" s="99"/>
      <c r="B49" s="100"/>
      <c r="C49" s="58" t="s">
        <v>197</v>
      </c>
      <c r="D49" s="839" t="s">
        <v>650</v>
      </c>
      <c r="E49" s="217">
        <v>73</v>
      </c>
      <c r="F49" s="217">
        <v>3472</v>
      </c>
      <c r="G49" s="217">
        <v>32</v>
      </c>
      <c r="H49" s="214">
        <v>335</v>
      </c>
      <c r="I49" s="215">
        <v>102</v>
      </c>
      <c r="J49" s="481">
        <v>2762</v>
      </c>
      <c r="K49" s="482">
        <v>98</v>
      </c>
      <c r="L49" s="502">
        <v>143</v>
      </c>
      <c r="M49" s="480">
        <v>14</v>
      </c>
      <c r="N49" s="502">
        <v>256</v>
      </c>
      <c r="O49" s="480">
        <v>53</v>
      </c>
      <c r="P49" s="502">
        <v>535</v>
      </c>
      <c r="Q49" s="635">
        <v>107</v>
      </c>
      <c r="R49" s="216">
        <v>10209</v>
      </c>
      <c r="S49" s="223"/>
      <c r="T49" s="245" t="s">
        <v>305</v>
      </c>
      <c r="U49" s="838" t="s">
        <v>695</v>
      </c>
    </row>
    <row r="50" spans="1:21" s="656" customFormat="1" ht="15.95" customHeight="1" x14ac:dyDescent="0.15">
      <c r="A50" s="99"/>
      <c r="B50" s="100"/>
      <c r="C50" s="58" t="s">
        <v>398</v>
      </c>
      <c r="D50" s="839" t="s">
        <v>651</v>
      </c>
      <c r="E50" s="213">
        <v>97</v>
      </c>
      <c r="F50" s="217">
        <v>3357</v>
      </c>
      <c r="G50" s="217">
        <v>112</v>
      </c>
      <c r="H50" s="214">
        <v>316</v>
      </c>
      <c r="I50" s="215">
        <v>71</v>
      </c>
      <c r="J50" s="481">
        <v>2505</v>
      </c>
      <c r="K50" s="482">
        <v>182</v>
      </c>
      <c r="L50" s="215">
        <v>171</v>
      </c>
      <c r="M50" s="213">
        <v>15</v>
      </c>
      <c r="N50" s="219">
        <v>102</v>
      </c>
      <c r="O50" s="217">
        <v>67</v>
      </c>
      <c r="P50" s="215">
        <v>448</v>
      </c>
      <c r="Q50" s="227">
        <v>126</v>
      </c>
      <c r="R50" s="216">
        <v>10577</v>
      </c>
      <c r="S50" s="223"/>
      <c r="T50" s="257" t="s">
        <v>410</v>
      </c>
      <c r="U50" s="840" t="s">
        <v>696</v>
      </c>
    </row>
    <row r="51" spans="1:21" s="656" customFormat="1" ht="15.95" customHeight="1" x14ac:dyDescent="0.15">
      <c r="A51" s="99"/>
      <c r="B51" s="100"/>
      <c r="C51" s="58" t="s">
        <v>415</v>
      </c>
      <c r="D51" s="838" t="s">
        <v>652</v>
      </c>
      <c r="E51" s="615">
        <v>118</v>
      </c>
      <c r="F51" s="616">
        <v>3979</v>
      </c>
      <c r="G51" s="616">
        <v>80</v>
      </c>
      <c r="H51" s="764">
        <v>358</v>
      </c>
      <c r="I51" s="617">
        <v>159</v>
      </c>
      <c r="J51" s="826">
        <v>2984</v>
      </c>
      <c r="K51" s="847">
        <v>237</v>
      </c>
      <c r="L51" s="617">
        <v>161</v>
      </c>
      <c r="M51" s="615">
        <v>21</v>
      </c>
      <c r="N51" s="618">
        <v>209</v>
      </c>
      <c r="O51" s="616">
        <v>67</v>
      </c>
      <c r="P51" s="617">
        <v>642</v>
      </c>
      <c r="Q51" s="619">
        <v>129</v>
      </c>
      <c r="R51" s="620">
        <v>10417</v>
      </c>
      <c r="S51" s="223"/>
      <c r="T51" s="245" t="s">
        <v>402</v>
      </c>
      <c r="U51" s="838" t="s">
        <v>697</v>
      </c>
    </row>
    <row r="52" spans="1:21" s="656" customFormat="1" ht="15.95" customHeight="1" x14ac:dyDescent="0.15">
      <c r="A52" s="46"/>
      <c r="B52" s="47"/>
      <c r="C52" s="58" t="s">
        <v>495</v>
      </c>
      <c r="D52" s="838" t="s">
        <v>653</v>
      </c>
      <c r="E52" s="707">
        <v>125</v>
      </c>
      <c r="F52" s="809">
        <v>4128</v>
      </c>
      <c r="G52" s="809">
        <v>126</v>
      </c>
      <c r="H52" s="810">
        <v>243</v>
      </c>
      <c r="I52" s="811">
        <v>126</v>
      </c>
      <c r="J52" s="827">
        <v>3148</v>
      </c>
      <c r="K52" s="848">
        <v>280</v>
      </c>
      <c r="L52" s="709">
        <v>206</v>
      </c>
      <c r="M52" s="707">
        <v>19</v>
      </c>
      <c r="N52" s="710">
        <v>224</v>
      </c>
      <c r="O52" s="708">
        <v>87</v>
      </c>
      <c r="P52" s="709">
        <v>707</v>
      </c>
      <c r="Q52" s="711">
        <v>124</v>
      </c>
      <c r="R52" s="712">
        <v>11206</v>
      </c>
      <c r="S52" s="223"/>
      <c r="T52" s="702" t="s">
        <v>416</v>
      </c>
      <c r="U52" s="839" t="s">
        <v>698</v>
      </c>
    </row>
    <row r="53" spans="1:21" s="656" customFormat="1" ht="15.95" customHeight="1" x14ac:dyDescent="0.15">
      <c r="A53" s="46"/>
      <c r="B53" s="47"/>
      <c r="C53" s="48" t="s">
        <v>494</v>
      </c>
      <c r="D53" s="837" t="s">
        <v>654</v>
      </c>
      <c r="E53" s="228">
        <v>128</v>
      </c>
      <c r="F53" s="164">
        <v>3946</v>
      </c>
      <c r="G53" s="164">
        <v>121</v>
      </c>
      <c r="H53" s="146">
        <v>329</v>
      </c>
      <c r="I53" s="812">
        <v>80</v>
      </c>
      <c r="J53" s="147">
        <v>2874</v>
      </c>
      <c r="K53" s="849">
        <v>313</v>
      </c>
      <c r="L53" s="253">
        <v>228</v>
      </c>
      <c r="M53" s="228">
        <v>14</v>
      </c>
      <c r="N53" s="807">
        <v>108</v>
      </c>
      <c r="O53" s="255">
        <v>62</v>
      </c>
      <c r="P53" s="253">
        <v>548</v>
      </c>
      <c r="Q53" s="698">
        <v>128</v>
      </c>
      <c r="R53" s="808">
        <v>11458</v>
      </c>
      <c r="S53" s="223"/>
      <c r="T53" s="245" t="s">
        <v>494</v>
      </c>
      <c r="U53" s="837" t="s">
        <v>699</v>
      </c>
    </row>
    <row r="54" spans="1:21" s="656" customFormat="1" ht="15.95" customHeight="1" x14ac:dyDescent="0.15">
      <c r="A54" s="46"/>
      <c r="B54" s="47"/>
      <c r="C54" s="48" t="s">
        <v>497</v>
      </c>
      <c r="D54" s="837" t="s">
        <v>655</v>
      </c>
      <c r="E54" s="213">
        <v>104</v>
      </c>
      <c r="F54" s="152">
        <v>4307</v>
      </c>
      <c r="G54" s="152">
        <v>130</v>
      </c>
      <c r="H54" s="147">
        <v>282</v>
      </c>
      <c r="I54" s="154">
        <v>61</v>
      </c>
      <c r="J54" s="147">
        <v>3397</v>
      </c>
      <c r="K54" s="482">
        <v>226</v>
      </c>
      <c r="L54" s="215">
        <v>195</v>
      </c>
      <c r="M54" s="213">
        <v>14</v>
      </c>
      <c r="N54" s="219">
        <v>167</v>
      </c>
      <c r="O54" s="217">
        <v>76</v>
      </c>
      <c r="P54" s="215">
        <v>699</v>
      </c>
      <c r="Q54" s="227">
        <v>147</v>
      </c>
      <c r="R54" s="216">
        <v>11704</v>
      </c>
      <c r="S54" s="223"/>
      <c r="T54" s="245" t="s">
        <v>497</v>
      </c>
      <c r="U54" s="837" t="s">
        <v>700</v>
      </c>
    </row>
    <row r="55" spans="1:21" s="656" customFormat="1" ht="15.95" customHeight="1" x14ac:dyDescent="0.15">
      <c r="A55" s="99"/>
      <c r="B55" s="100"/>
      <c r="C55" s="48" t="s">
        <v>499</v>
      </c>
      <c r="D55" s="837" t="s">
        <v>656</v>
      </c>
      <c r="E55" s="213">
        <v>88</v>
      </c>
      <c r="F55" s="217">
        <v>4642</v>
      </c>
      <c r="G55" s="217">
        <v>95</v>
      </c>
      <c r="H55" s="214">
        <v>287</v>
      </c>
      <c r="I55" s="215">
        <v>75</v>
      </c>
      <c r="J55" s="214">
        <v>3736</v>
      </c>
      <c r="K55" s="482">
        <v>226</v>
      </c>
      <c r="L55" s="215">
        <v>222</v>
      </c>
      <c r="M55" s="213">
        <v>16</v>
      </c>
      <c r="N55" s="219">
        <v>327</v>
      </c>
      <c r="O55" s="217">
        <v>77</v>
      </c>
      <c r="P55" s="216">
        <v>670</v>
      </c>
      <c r="Q55" s="213">
        <v>173</v>
      </c>
      <c r="R55" s="216">
        <v>11784</v>
      </c>
      <c r="S55" s="223"/>
      <c r="T55" s="245" t="s">
        <v>499</v>
      </c>
      <c r="U55" s="837" t="s">
        <v>701</v>
      </c>
    </row>
    <row r="56" spans="1:21" s="656" customFormat="1" ht="15.95" customHeight="1" x14ac:dyDescent="0.15">
      <c r="A56" s="894" t="s">
        <v>741</v>
      </c>
      <c r="B56" s="100"/>
      <c r="C56" s="48" t="s">
        <v>742</v>
      </c>
      <c r="D56" s="837" t="s">
        <v>740</v>
      </c>
      <c r="E56" s="213">
        <v>98</v>
      </c>
      <c r="F56" s="217">
        <v>4933</v>
      </c>
      <c r="G56" s="217">
        <v>73</v>
      </c>
      <c r="H56" s="214">
        <v>221</v>
      </c>
      <c r="I56" s="215">
        <v>89</v>
      </c>
      <c r="J56" s="214">
        <v>4146</v>
      </c>
      <c r="K56" s="214">
        <v>180</v>
      </c>
      <c r="L56" s="215">
        <v>220</v>
      </c>
      <c r="M56" s="213">
        <v>15</v>
      </c>
      <c r="N56" s="219">
        <v>179</v>
      </c>
      <c r="O56" s="217">
        <v>73</v>
      </c>
      <c r="P56" s="218">
        <v>661</v>
      </c>
      <c r="Q56" s="213">
        <v>199</v>
      </c>
      <c r="R56" s="216">
        <v>12094</v>
      </c>
      <c r="S56" s="212"/>
      <c r="T56" s="245" t="s">
        <v>742</v>
      </c>
      <c r="U56" s="837" t="s">
        <v>740</v>
      </c>
    </row>
    <row r="57" spans="1:21" s="656" customFormat="1" ht="15.95" customHeight="1" x14ac:dyDescent="0.15">
      <c r="A57" s="181"/>
      <c r="B57" s="209"/>
      <c r="C57" s="518" t="s">
        <v>42</v>
      </c>
      <c r="D57" s="836" t="s">
        <v>748</v>
      </c>
      <c r="E57" s="228">
        <v>96</v>
      </c>
      <c r="F57" s="255">
        <v>4390</v>
      </c>
      <c r="G57" s="255">
        <v>301</v>
      </c>
      <c r="H57" s="239">
        <v>347</v>
      </c>
      <c r="I57" s="253">
        <v>74</v>
      </c>
      <c r="J57" s="239">
        <v>3296</v>
      </c>
      <c r="K57" s="239">
        <v>157</v>
      </c>
      <c r="L57" s="253">
        <v>214</v>
      </c>
      <c r="M57" s="228">
        <v>14</v>
      </c>
      <c r="N57" s="807">
        <v>133</v>
      </c>
      <c r="O57" s="255">
        <v>86</v>
      </c>
      <c r="P57" s="955">
        <v>452</v>
      </c>
      <c r="Q57" s="228">
        <v>197</v>
      </c>
      <c r="R57" s="808">
        <v>12155</v>
      </c>
      <c r="S57" s="861"/>
      <c r="T57" s="518" t="s">
        <v>42</v>
      </c>
      <c r="U57" s="836" t="s">
        <v>748</v>
      </c>
    </row>
    <row r="58" spans="1:21" s="656" customFormat="1" ht="15.95" customHeight="1" x14ac:dyDescent="0.15">
      <c r="A58" s="46"/>
      <c r="B58" s="47"/>
      <c r="C58" s="48" t="s">
        <v>762</v>
      </c>
      <c r="D58" s="836" t="s">
        <v>781</v>
      </c>
      <c r="E58" s="213">
        <v>93</v>
      </c>
      <c r="F58" s="217">
        <v>4424</v>
      </c>
      <c r="G58" s="217">
        <v>108</v>
      </c>
      <c r="H58" s="214">
        <v>334</v>
      </c>
      <c r="I58" s="215">
        <v>82</v>
      </c>
      <c r="J58" s="214">
        <v>3492</v>
      </c>
      <c r="K58" s="214">
        <v>199</v>
      </c>
      <c r="L58" s="215">
        <v>209</v>
      </c>
      <c r="M58" s="213">
        <v>12</v>
      </c>
      <c r="N58" s="219">
        <v>143</v>
      </c>
      <c r="O58" s="799">
        <v>116</v>
      </c>
      <c r="P58" s="218">
        <v>652</v>
      </c>
      <c r="Q58" s="213">
        <v>222</v>
      </c>
      <c r="R58" s="216">
        <v>12546</v>
      </c>
      <c r="S58" s="212"/>
      <c r="T58" s="48" t="s">
        <v>763</v>
      </c>
      <c r="U58" s="836" t="s">
        <v>781</v>
      </c>
    </row>
    <row r="59" spans="1:21" s="656" customFormat="1" ht="15.95" customHeight="1" x14ac:dyDescent="0.15">
      <c r="A59" s="46"/>
      <c r="B59" s="47"/>
      <c r="C59" s="48" t="s">
        <v>759</v>
      </c>
      <c r="D59" s="837" t="s">
        <v>782</v>
      </c>
      <c r="E59" s="213">
        <v>83</v>
      </c>
      <c r="F59" s="217">
        <v>3947</v>
      </c>
      <c r="G59" s="217">
        <v>106</v>
      </c>
      <c r="H59" s="214">
        <v>254</v>
      </c>
      <c r="I59" s="215">
        <v>62</v>
      </c>
      <c r="J59" s="214">
        <v>3197</v>
      </c>
      <c r="K59" s="214">
        <v>165</v>
      </c>
      <c r="L59" s="218">
        <v>163</v>
      </c>
      <c r="M59" s="213">
        <v>12</v>
      </c>
      <c r="N59" s="219">
        <v>260</v>
      </c>
      <c r="O59" s="799">
        <v>88</v>
      </c>
      <c r="P59" s="218">
        <v>414</v>
      </c>
      <c r="Q59" s="213">
        <v>243</v>
      </c>
      <c r="R59" s="216">
        <v>12400</v>
      </c>
      <c r="S59" s="212"/>
      <c r="T59" s="48" t="s">
        <v>759</v>
      </c>
      <c r="U59" s="836" t="s">
        <v>782</v>
      </c>
    </row>
    <row r="60" spans="1:21" s="656" customFormat="1" ht="15.95" customHeight="1" x14ac:dyDescent="0.15">
      <c r="A60" s="46"/>
      <c r="B60" s="47"/>
      <c r="C60" s="48" t="s">
        <v>801</v>
      </c>
      <c r="D60" s="837" t="s">
        <v>796</v>
      </c>
      <c r="E60" s="213">
        <v>97</v>
      </c>
      <c r="F60" s="217">
        <v>4446</v>
      </c>
      <c r="G60" s="217">
        <v>151</v>
      </c>
      <c r="H60" s="214">
        <v>444</v>
      </c>
      <c r="I60" s="215">
        <v>137</v>
      </c>
      <c r="J60" s="214">
        <v>3304</v>
      </c>
      <c r="K60" s="214">
        <v>250</v>
      </c>
      <c r="L60" s="215">
        <v>160</v>
      </c>
      <c r="M60" s="213">
        <v>18</v>
      </c>
      <c r="N60" s="219">
        <v>341</v>
      </c>
      <c r="O60" s="217">
        <v>84</v>
      </c>
      <c r="P60" s="218">
        <v>416</v>
      </c>
      <c r="Q60" s="213">
        <v>259</v>
      </c>
      <c r="R60" s="216">
        <v>12861</v>
      </c>
      <c r="S60" s="212"/>
      <c r="T60" s="48" t="s">
        <v>801</v>
      </c>
      <c r="U60" s="837" t="s">
        <v>796</v>
      </c>
    </row>
    <row r="61" spans="1:21" s="656" customFormat="1" ht="15.95" customHeight="1" thickBot="1" x14ac:dyDescent="0.2">
      <c r="A61" s="858"/>
      <c r="B61" s="194"/>
      <c r="C61" s="895" t="s">
        <v>813</v>
      </c>
      <c r="D61" s="836" t="s">
        <v>809</v>
      </c>
      <c r="E61" s="897">
        <f t="shared" ref="E61:R61" si="0">SUM(E62:E72)</f>
        <v>104</v>
      </c>
      <c r="F61" s="886">
        <f t="shared" si="0"/>
        <v>3747</v>
      </c>
      <c r="G61" s="886">
        <f>SUM(G62:G72)</f>
        <v>263</v>
      </c>
      <c r="H61" s="888">
        <f>SUM(H62:H72)</f>
        <v>374</v>
      </c>
      <c r="I61" s="898">
        <f>SUM(I62:I72)</f>
        <v>143</v>
      </c>
      <c r="J61" s="888">
        <f t="shared" si="0"/>
        <v>2745</v>
      </c>
      <c r="K61" s="1575">
        <f>SUM(K62:L72)</f>
        <v>221</v>
      </c>
      <c r="L61" s="1618"/>
      <c r="M61" s="897">
        <f t="shared" si="0"/>
        <v>14</v>
      </c>
      <c r="N61" s="899">
        <f t="shared" si="0"/>
        <v>156</v>
      </c>
      <c r="O61" s="886">
        <f t="shared" si="0"/>
        <v>76</v>
      </c>
      <c r="P61" s="889">
        <f t="shared" si="0"/>
        <v>332</v>
      </c>
      <c r="Q61" s="897">
        <f t="shared" si="0"/>
        <v>263</v>
      </c>
      <c r="R61" s="887">
        <f t="shared" si="0"/>
        <v>13053</v>
      </c>
      <c r="S61" s="900"/>
      <c r="T61" s="895" t="s">
        <v>813</v>
      </c>
      <c r="U61" s="836" t="s">
        <v>809</v>
      </c>
    </row>
    <row r="62" spans="1:21" s="656" customFormat="1" ht="15.95" customHeight="1" x14ac:dyDescent="0.15">
      <c r="A62" s="1522" t="s">
        <v>496</v>
      </c>
      <c r="B62" s="1451" t="s">
        <v>60</v>
      </c>
      <c r="C62" s="1452"/>
      <c r="D62" s="1453"/>
      <c r="E62" s="976">
        <v>10</v>
      </c>
      <c r="F62" s="977">
        <v>696</v>
      </c>
      <c r="G62" s="977">
        <v>56</v>
      </c>
      <c r="H62" s="977">
        <v>6</v>
      </c>
      <c r="I62" s="977">
        <v>0</v>
      </c>
      <c r="J62" s="977">
        <v>605</v>
      </c>
      <c r="K62" s="1565">
        <v>29</v>
      </c>
      <c r="L62" s="1734"/>
      <c r="M62" s="976">
        <v>2</v>
      </c>
      <c r="N62" s="978">
        <v>5</v>
      </c>
      <c r="O62" s="979">
        <v>6</v>
      </c>
      <c r="P62" s="987">
        <v>22</v>
      </c>
      <c r="Q62" s="976">
        <v>42</v>
      </c>
      <c r="R62" s="978">
        <v>5675</v>
      </c>
      <c r="S62" s="1451" t="s">
        <v>60</v>
      </c>
      <c r="T62" s="1452"/>
      <c r="U62" s="1453"/>
    </row>
    <row r="63" spans="1:21" s="656" customFormat="1" ht="15.95" customHeight="1" x14ac:dyDescent="0.15">
      <c r="A63" s="1523"/>
      <c r="B63" s="1445" t="s">
        <v>61</v>
      </c>
      <c r="C63" s="1446"/>
      <c r="D63" s="1447"/>
      <c r="E63" s="213">
        <v>1</v>
      </c>
      <c r="F63" s="214">
        <v>142</v>
      </c>
      <c r="G63" s="214">
        <v>0</v>
      </c>
      <c r="H63" s="214">
        <v>0</v>
      </c>
      <c r="I63" s="214">
        <v>0</v>
      </c>
      <c r="J63" s="214">
        <v>142</v>
      </c>
      <c r="K63" s="1541">
        <v>0</v>
      </c>
      <c r="L63" s="1733"/>
      <c r="M63" s="213">
        <v>1</v>
      </c>
      <c r="N63" s="216">
        <v>1</v>
      </c>
      <c r="O63" s="217">
        <v>7</v>
      </c>
      <c r="P63" s="218">
        <v>31</v>
      </c>
      <c r="Q63" s="213">
        <v>26</v>
      </c>
      <c r="R63" s="216">
        <v>649</v>
      </c>
      <c r="S63" s="1445" t="s">
        <v>61</v>
      </c>
      <c r="T63" s="1446"/>
      <c r="U63" s="1447"/>
    </row>
    <row r="64" spans="1:21" s="656" customFormat="1" ht="15.95" customHeight="1" x14ac:dyDescent="0.15">
      <c r="A64" s="1523"/>
      <c r="B64" s="1445" t="s">
        <v>62</v>
      </c>
      <c r="C64" s="1446"/>
      <c r="D64" s="1447"/>
      <c r="E64" s="213">
        <v>9</v>
      </c>
      <c r="F64" s="214">
        <v>61</v>
      </c>
      <c r="G64" s="214">
        <v>2</v>
      </c>
      <c r="H64" s="214">
        <v>4</v>
      </c>
      <c r="I64" s="214">
        <v>0</v>
      </c>
      <c r="J64" s="214">
        <v>39</v>
      </c>
      <c r="K64" s="1541">
        <v>16</v>
      </c>
      <c r="L64" s="1733"/>
      <c r="M64" s="213">
        <v>0</v>
      </c>
      <c r="N64" s="216">
        <v>0</v>
      </c>
      <c r="O64" s="217">
        <v>0</v>
      </c>
      <c r="P64" s="218">
        <v>0</v>
      </c>
      <c r="Q64" s="213">
        <v>19</v>
      </c>
      <c r="R64" s="216">
        <v>653</v>
      </c>
      <c r="S64" s="1445" t="s">
        <v>62</v>
      </c>
      <c r="T64" s="1446"/>
      <c r="U64" s="1447"/>
    </row>
    <row r="65" spans="1:21" s="656" customFormat="1" ht="15.95" customHeight="1" x14ac:dyDescent="0.15">
      <c r="A65" s="1523"/>
      <c r="B65" s="1445" t="s">
        <v>63</v>
      </c>
      <c r="C65" s="1446"/>
      <c r="D65" s="1447"/>
      <c r="E65" s="213">
        <v>2</v>
      </c>
      <c r="F65" s="214">
        <v>78</v>
      </c>
      <c r="G65" s="214">
        <v>4</v>
      </c>
      <c r="H65" s="214">
        <v>2</v>
      </c>
      <c r="I65" s="214">
        <v>0</v>
      </c>
      <c r="J65" s="214">
        <v>70</v>
      </c>
      <c r="K65" s="1541">
        <v>2</v>
      </c>
      <c r="L65" s="1733"/>
      <c r="M65" s="213">
        <v>0</v>
      </c>
      <c r="N65" s="216">
        <v>0</v>
      </c>
      <c r="O65" s="217">
        <v>0</v>
      </c>
      <c r="P65" s="218">
        <v>0</v>
      </c>
      <c r="Q65" s="213">
        <v>21</v>
      </c>
      <c r="R65" s="216">
        <v>199</v>
      </c>
      <c r="S65" s="1445" t="s">
        <v>63</v>
      </c>
      <c r="T65" s="1446"/>
      <c r="U65" s="1447"/>
    </row>
    <row r="66" spans="1:21" s="656" customFormat="1" ht="15.95" customHeight="1" x14ac:dyDescent="0.15">
      <c r="A66" s="1523"/>
      <c r="B66" s="1454" t="s">
        <v>64</v>
      </c>
      <c r="C66" s="1455"/>
      <c r="D66" s="1456"/>
      <c r="E66" s="213">
        <v>14</v>
      </c>
      <c r="F66" s="214">
        <v>1226</v>
      </c>
      <c r="G66" s="214">
        <v>64</v>
      </c>
      <c r="H66" s="214">
        <v>186</v>
      </c>
      <c r="I66" s="214">
        <v>111</v>
      </c>
      <c r="J66" s="214">
        <v>788</v>
      </c>
      <c r="K66" s="1541">
        <v>77</v>
      </c>
      <c r="L66" s="1733"/>
      <c r="M66" s="213">
        <v>0</v>
      </c>
      <c r="N66" s="216">
        <v>0</v>
      </c>
      <c r="O66" s="217">
        <v>0</v>
      </c>
      <c r="P66" s="218">
        <v>0</v>
      </c>
      <c r="Q66" s="213">
        <v>8</v>
      </c>
      <c r="R66" s="216">
        <v>64</v>
      </c>
      <c r="S66" s="1454" t="s">
        <v>64</v>
      </c>
      <c r="T66" s="1455"/>
      <c r="U66" s="1456"/>
    </row>
    <row r="67" spans="1:21" s="656" customFormat="1" ht="15.95" customHeight="1" x14ac:dyDescent="0.15">
      <c r="A67" s="1523"/>
      <c r="B67" s="1445" t="s">
        <v>65</v>
      </c>
      <c r="C67" s="1446"/>
      <c r="D67" s="1447"/>
      <c r="E67" s="213">
        <v>57</v>
      </c>
      <c r="F67" s="214">
        <v>718</v>
      </c>
      <c r="G67" s="214">
        <v>118</v>
      </c>
      <c r="H67" s="214">
        <v>167</v>
      </c>
      <c r="I67" s="214">
        <v>32</v>
      </c>
      <c r="J67" s="214">
        <v>314</v>
      </c>
      <c r="K67" s="1541">
        <v>86</v>
      </c>
      <c r="L67" s="1733"/>
      <c r="M67" s="213">
        <v>5</v>
      </c>
      <c r="N67" s="216">
        <v>116</v>
      </c>
      <c r="O67" s="217">
        <v>35</v>
      </c>
      <c r="P67" s="218">
        <v>163</v>
      </c>
      <c r="Q67" s="213">
        <v>14</v>
      </c>
      <c r="R67" s="216">
        <v>125</v>
      </c>
      <c r="S67" s="1445" t="s">
        <v>65</v>
      </c>
      <c r="T67" s="1446"/>
      <c r="U67" s="1447"/>
    </row>
    <row r="68" spans="1:21" s="656" customFormat="1" ht="15.95" customHeight="1" x14ac:dyDescent="0.15">
      <c r="A68" s="1523"/>
      <c r="B68" s="1445" t="s">
        <v>66</v>
      </c>
      <c r="C68" s="1446"/>
      <c r="D68" s="1447"/>
      <c r="E68" s="213">
        <v>3</v>
      </c>
      <c r="F68" s="214">
        <v>802</v>
      </c>
      <c r="G68" s="214">
        <v>5</v>
      </c>
      <c r="H68" s="214">
        <v>5</v>
      </c>
      <c r="I68" s="214">
        <v>0</v>
      </c>
      <c r="J68" s="214">
        <v>787</v>
      </c>
      <c r="K68" s="1541">
        <v>5</v>
      </c>
      <c r="L68" s="1733"/>
      <c r="M68" s="213">
        <v>3</v>
      </c>
      <c r="N68" s="216">
        <v>29</v>
      </c>
      <c r="O68" s="217">
        <v>11</v>
      </c>
      <c r="P68" s="218">
        <v>43</v>
      </c>
      <c r="Q68" s="213">
        <v>28</v>
      </c>
      <c r="R68" s="216">
        <v>932</v>
      </c>
      <c r="S68" s="1445" t="s">
        <v>66</v>
      </c>
      <c r="T68" s="1446"/>
      <c r="U68" s="1447"/>
    </row>
    <row r="69" spans="1:21" s="656" customFormat="1" ht="15.95" customHeight="1" x14ac:dyDescent="0.15">
      <c r="A69" s="1523"/>
      <c r="B69" s="1445" t="s">
        <v>67</v>
      </c>
      <c r="C69" s="1446"/>
      <c r="D69" s="1447"/>
      <c r="E69" s="213">
        <v>0</v>
      </c>
      <c r="F69" s="214">
        <v>0</v>
      </c>
      <c r="G69" s="214">
        <v>0</v>
      </c>
      <c r="H69" s="214">
        <v>0</v>
      </c>
      <c r="I69" s="214">
        <v>0</v>
      </c>
      <c r="J69" s="214">
        <v>0</v>
      </c>
      <c r="K69" s="1541">
        <v>0</v>
      </c>
      <c r="L69" s="1733"/>
      <c r="M69" s="213">
        <v>0</v>
      </c>
      <c r="N69" s="216">
        <v>0</v>
      </c>
      <c r="O69" s="217">
        <v>5</v>
      </c>
      <c r="P69" s="218">
        <v>18</v>
      </c>
      <c r="Q69" s="213">
        <v>27</v>
      </c>
      <c r="R69" s="216">
        <v>2961</v>
      </c>
      <c r="S69" s="1445" t="s">
        <v>67</v>
      </c>
      <c r="T69" s="1446"/>
      <c r="U69" s="1447"/>
    </row>
    <row r="70" spans="1:21" s="656" customFormat="1" ht="14.25" customHeight="1" x14ac:dyDescent="0.15">
      <c r="A70" s="1523"/>
      <c r="B70" s="1445" t="s">
        <v>68</v>
      </c>
      <c r="C70" s="1446"/>
      <c r="D70" s="1447"/>
      <c r="E70" s="213">
        <v>0</v>
      </c>
      <c r="F70" s="214">
        <v>0</v>
      </c>
      <c r="G70" s="214">
        <v>0</v>
      </c>
      <c r="H70" s="214">
        <v>0</v>
      </c>
      <c r="I70" s="214">
        <v>0</v>
      </c>
      <c r="J70" s="214">
        <v>0</v>
      </c>
      <c r="K70" s="1541">
        <v>0</v>
      </c>
      <c r="L70" s="1733"/>
      <c r="M70" s="213">
        <v>0</v>
      </c>
      <c r="N70" s="216">
        <v>0</v>
      </c>
      <c r="O70" s="217">
        <v>3</v>
      </c>
      <c r="P70" s="218">
        <v>6</v>
      </c>
      <c r="Q70" s="213">
        <v>9</v>
      </c>
      <c r="R70" s="216">
        <v>444</v>
      </c>
      <c r="S70" s="1445" t="s">
        <v>68</v>
      </c>
      <c r="T70" s="1446"/>
      <c r="U70" s="1447"/>
    </row>
    <row r="71" spans="1:21" s="656" customFormat="1" ht="15.95" customHeight="1" x14ac:dyDescent="0.15">
      <c r="A71" s="1523"/>
      <c r="B71" s="1445" t="s">
        <v>69</v>
      </c>
      <c r="C71" s="1446"/>
      <c r="D71" s="1447"/>
      <c r="E71" s="213">
        <v>3</v>
      </c>
      <c r="F71" s="214">
        <v>18</v>
      </c>
      <c r="G71" s="214">
        <v>14</v>
      </c>
      <c r="H71" s="214">
        <v>4</v>
      </c>
      <c r="I71" s="214">
        <v>0</v>
      </c>
      <c r="J71" s="214">
        <v>0</v>
      </c>
      <c r="K71" s="1541">
        <v>0</v>
      </c>
      <c r="L71" s="1733"/>
      <c r="M71" s="213">
        <v>1</v>
      </c>
      <c r="N71" s="216">
        <v>1</v>
      </c>
      <c r="O71" s="217">
        <v>2</v>
      </c>
      <c r="P71" s="218">
        <v>35</v>
      </c>
      <c r="Q71" s="213">
        <v>35</v>
      </c>
      <c r="R71" s="216">
        <v>884</v>
      </c>
      <c r="S71" s="1445" t="s">
        <v>69</v>
      </c>
      <c r="T71" s="1446"/>
      <c r="U71" s="1447"/>
    </row>
    <row r="72" spans="1:21" s="656" customFormat="1" ht="15.95" customHeight="1" thickBot="1" x14ac:dyDescent="0.2">
      <c r="A72" s="1524"/>
      <c r="B72" s="1448" t="s">
        <v>70</v>
      </c>
      <c r="C72" s="1449"/>
      <c r="D72" s="1450"/>
      <c r="E72" s="233">
        <v>5</v>
      </c>
      <c r="F72" s="224">
        <v>6</v>
      </c>
      <c r="G72" s="224">
        <v>0</v>
      </c>
      <c r="H72" s="224">
        <v>0</v>
      </c>
      <c r="I72" s="224">
        <v>0</v>
      </c>
      <c r="J72" s="224">
        <v>0</v>
      </c>
      <c r="K72" s="1575">
        <v>6</v>
      </c>
      <c r="L72" s="1618"/>
      <c r="M72" s="233">
        <v>2</v>
      </c>
      <c r="N72" s="234">
        <v>4</v>
      </c>
      <c r="O72" s="716">
        <v>7</v>
      </c>
      <c r="P72" s="235">
        <v>14</v>
      </c>
      <c r="Q72" s="233">
        <v>34</v>
      </c>
      <c r="R72" s="234">
        <v>467</v>
      </c>
      <c r="S72" s="1448" t="s">
        <v>70</v>
      </c>
      <c r="T72" s="1449"/>
      <c r="U72" s="1450"/>
    </row>
    <row r="73" spans="1:21" x14ac:dyDescent="0.15">
      <c r="A73" s="1729"/>
      <c r="B73" s="1729"/>
      <c r="C73" s="1729"/>
      <c r="D73" s="1729"/>
      <c r="E73" s="1729"/>
      <c r="F73" s="1729"/>
      <c r="G73" s="1729"/>
      <c r="H73" s="1729"/>
      <c r="I73" s="1729"/>
      <c r="J73" s="1729"/>
      <c r="K73" s="1729"/>
    </row>
  </sheetData>
  <mergeCells count="110">
    <mergeCell ref="K31:L31"/>
    <mergeCell ref="K32:L32"/>
    <mergeCell ref="K13:L13"/>
    <mergeCell ref="K14:L14"/>
    <mergeCell ref="K25:L25"/>
    <mergeCell ref="K30:L30"/>
    <mergeCell ref="H30:I30"/>
    <mergeCell ref="H29:I29"/>
    <mergeCell ref="A62:A72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K71:L71"/>
    <mergeCell ref="K72:L72"/>
    <mergeCell ref="K67:L67"/>
    <mergeCell ref="K61:L61"/>
    <mergeCell ref="H31:I31"/>
    <mergeCell ref="H32:I32"/>
    <mergeCell ref="H12:I12"/>
    <mergeCell ref="H26:I26"/>
    <mergeCell ref="H27:I27"/>
    <mergeCell ref="H18:I18"/>
    <mergeCell ref="H24:I24"/>
    <mergeCell ref="H15:I15"/>
    <mergeCell ref="H16:I16"/>
    <mergeCell ref="H17:I17"/>
    <mergeCell ref="H14:I14"/>
    <mergeCell ref="S3:U9"/>
    <mergeCell ref="M3:N3"/>
    <mergeCell ref="M4:M9"/>
    <mergeCell ref="N4:N9"/>
    <mergeCell ref="R4:R9"/>
    <mergeCell ref="Q3:R3"/>
    <mergeCell ref="O3:P3"/>
    <mergeCell ref="O4:O9"/>
    <mergeCell ref="Q4:Q9"/>
    <mergeCell ref="P4:P9"/>
    <mergeCell ref="K27:L27"/>
    <mergeCell ref="K28:L28"/>
    <mergeCell ref="K29:L29"/>
    <mergeCell ref="H28:I28"/>
    <mergeCell ref="K24:L24"/>
    <mergeCell ref="K26:L26"/>
    <mergeCell ref="H4:I4"/>
    <mergeCell ref="J4:J5"/>
    <mergeCell ref="K11:L11"/>
    <mergeCell ref="H6:H9"/>
    <mergeCell ref="K4:L4"/>
    <mergeCell ref="H11:I11"/>
    <mergeCell ref="K15:L15"/>
    <mergeCell ref="K16:L16"/>
    <mergeCell ref="K17:L17"/>
    <mergeCell ref="K19:L19"/>
    <mergeCell ref="K12:L12"/>
    <mergeCell ref="K18:L18"/>
    <mergeCell ref="K20:L20"/>
    <mergeCell ref="K21:L21"/>
    <mergeCell ref="A26:B26"/>
    <mergeCell ref="E4:E9"/>
    <mergeCell ref="F4:F9"/>
    <mergeCell ref="H13:I13"/>
    <mergeCell ref="H25:I25"/>
    <mergeCell ref="A3:D9"/>
    <mergeCell ref="A11:B11"/>
    <mergeCell ref="E3:L3"/>
    <mergeCell ref="J6:J9"/>
    <mergeCell ref="G4:G5"/>
    <mergeCell ref="G6:G9"/>
    <mergeCell ref="I6:I9"/>
    <mergeCell ref="K6:K9"/>
    <mergeCell ref="L6:L9"/>
    <mergeCell ref="K22:L22"/>
    <mergeCell ref="K23:L23"/>
    <mergeCell ref="H19:I19"/>
    <mergeCell ref="H20:I20"/>
    <mergeCell ref="H21:I21"/>
    <mergeCell ref="H22:I22"/>
    <mergeCell ref="H23:I23"/>
    <mergeCell ref="A73:K73"/>
    <mergeCell ref="S71:U71"/>
    <mergeCell ref="S72:U72"/>
    <mergeCell ref="K33:L33"/>
    <mergeCell ref="K34:L34"/>
    <mergeCell ref="H33:I33"/>
    <mergeCell ref="H34:I34"/>
    <mergeCell ref="S62:U62"/>
    <mergeCell ref="S63:U63"/>
    <mergeCell ref="S64:U64"/>
    <mergeCell ref="S65:U65"/>
    <mergeCell ref="S66:U66"/>
    <mergeCell ref="S67:U67"/>
    <mergeCell ref="S68:U68"/>
    <mergeCell ref="S69:U69"/>
    <mergeCell ref="S70:U70"/>
    <mergeCell ref="K68:L68"/>
    <mergeCell ref="K69:L69"/>
    <mergeCell ref="K70:L70"/>
    <mergeCell ref="K62:L62"/>
    <mergeCell ref="K63:L63"/>
    <mergeCell ref="K64:L64"/>
    <mergeCell ref="K65:L65"/>
    <mergeCell ref="K66:L66"/>
  </mergeCells>
  <phoneticPr fontId="30"/>
  <printOptions horizontalCentered="1"/>
  <pageMargins left="0.35433070866141736" right="0.39370078740157483" top="0.31496062992125984" bottom="0.35433070866141736" header="0.43307086614173229" footer="0.39370078740157483"/>
  <pageSetup paperSize="8" scale="77" orientation="landscape" r:id="rId1"/>
  <headerFooter alignWithMargins="0"/>
  <colBreaks count="1" manualBreakCount="1">
    <brk id="10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transitionEvaluation="1">
    <tabColor rgb="FF92D050"/>
    <pageSetUpPr fitToPage="1"/>
  </sheetPr>
  <dimension ref="A1:AM74"/>
  <sheetViews>
    <sheetView view="pageBreakPreview" zoomScale="90" zoomScaleNormal="70" zoomScaleSheetLayoutView="90" workbookViewId="0">
      <pane xSplit="4" ySplit="11" topLeftCell="K53" activePane="bottomRight" state="frozen"/>
      <selection pane="topRight" activeCell="E1" sqref="E1"/>
      <selection pane="bottomLeft" activeCell="A12" sqref="A12"/>
      <selection pane="bottomRight" activeCell="AK75" sqref="AK75"/>
    </sheetView>
  </sheetViews>
  <sheetFormatPr defaultColWidth="13.375" defaultRowHeight="17.25" x14ac:dyDescent="0.15"/>
  <cols>
    <col min="1" max="1" width="3.375" style="288" customWidth="1"/>
    <col min="2" max="2" width="1.25" style="288" customWidth="1"/>
    <col min="3" max="3" width="4.25" style="288" customWidth="1"/>
    <col min="4" max="4" width="8.125" style="288" customWidth="1"/>
    <col min="5" max="6" width="7.125" style="288" customWidth="1"/>
    <col min="7" max="7" width="7.875" style="288" customWidth="1"/>
    <col min="8" max="10" width="7.125" style="288" customWidth="1"/>
    <col min="11" max="11" width="7.75" style="288" customWidth="1"/>
    <col min="12" max="13" width="7.125" style="288" customWidth="1"/>
    <col min="14" max="14" width="8.625" style="288" customWidth="1"/>
    <col min="15" max="21" width="7.125" style="288" customWidth="1"/>
    <col min="22" max="23" width="8.625" style="288" customWidth="1"/>
    <col min="24" max="24" width="7.625" style="288" customWidth="1"/>
    <col min="25" max="25" width="8.25" style="288" customWidth="1"/>
    <col min="26" max="26" width="7.625" style="288" customWidth="1"/>
    <col min="27" max="27" width="8.625" style="288" customWidth="1"/>
    <col min="28" max="28" width="9.125" style="288" customWidth="1"/>
    <col min="29" max="29" width="6.625" style="288" customWidth="1"/>
    <col min="30" max="30" width="7.625" style="288" customWidth="1"/>
    <col min="31" max="31" width="6.625" style="288" customWidth="1"/>
    <col min="32" max="32" width="8.375" style="288" customWidth="1"/>
    <col min="33" max="33" width="6.875" style="288" customWidth="1"/>
    <col min="34" max="34" width="0.75" style="288" customWidth="1"/>
    <col min="35" max="35" width="4.875" style="288" customWidth="1"/>
    <col min="36" max="36" width="8.375" style="288" customWidth="1"/>
    <col min="37" max="37" width="4.625" style="288" customWidth="1"/>
    <col min="38" max="38" width="8.25" style="288" customWidth="1"/>
    <col min="39" max="16384" width="13.375" style="288"/>
  </cols>
  <sheetData>
    <row r="1" spans="1:36" x14ac:dyDescent="0.15">
      <c r="A1" s="287" t="s">
        <v>252</v>
      </c>
    </row>
    <row r="2" spans="1:36" ht="7.5" customHeight="1" thickBot="1" x14ac:dyDescent="0.2"/>
    <row r="3" spans="1:36" ht="15" customHeight="1" x14ac:dyDescent="0.15">
      <c r="A3" s="1826" t="s">
        <v>230</v>
      </c>
      <c r="B3" s="1827"/>
      <c r="C3" s="1827"/>
      <c r="D3" s="1828"/>
      <c r="E3" s="1790" t="s">
        <v>253</v>
      </c>
      <c r="F3" s="1791"/>
      <c r="G3" s="1791"/>
      <c r="H3" s="1791"/>
      <c r="I3" s="1791"/>
      <c r="J3" s="1791"/>
      <c r="K3" s="1791"/>
      <c r="L3" s="1791"/>
      <c r="M3" s="1791"/>
      <c r="N3" s="1791"/>
      <c r="O3" s="1791"/>
      <c r="P3" s="1791"/>
      <c r="Q3" s="1791"/>
      <c r="R3" s="1791"/>
      <c r="S3" s="1791"/>
      <c r="T3" s="1791"/>
      <c r="U3" s="1791"/>
      <c r="V3" s="1791"/>
      <c r="W3" s="1791"/>
      <c r="X3" s="1791"/>
      <c r="Y3" s="1791"/>
      <c r="Z3" s="1791"/>
      <c r="AA3" s="1791"/>
      <c r="AB3" s="1792"/>
      <c r="AC3" s="1785" t="s">
        <v>254</v>
      </c>
      <c r="AD3" s="1785"/>
      <c r="AE3" s="1785"/>
      <c r="AF3" s="1785"/>
      <c r="AG3" s="1786"/>
      <c r="AH3" s="1335" t="s">
        <v>11</v>
      </c>
      <c r="AI3" s="1336"/>
      <c r="AJ3" s="1337"/>
    </row>
    <row r="4" spans="1:36" ht="15" customHeight="1" x14ac:dyDescent="0.15">
      <c r="A4" s="1829"/>
      <c r="B4" s="1830"/>
      <c r="C4" s="1830"/>
      <c r="D4" s="1831"/>
      <c r="E4" s="1835" t="s">
        <v>255</v>
      </c>
      <c r="F4" s="1836"/>
      <c r="G4" s="1836"/>
      <c r="H4" s="1836"/>
      <c r="I4" s="1836"/>
      <c r="J4" s="1836"/>
      <c r="K4" s="1836"/>
      <c r="L4" s="1836"/>
      <c r="M4" s="1836"/>
      <c r="N4" s="1837"/>
      <c r="O4" s="1807" t="s">
        <v>256</v>
      </c>
      <c r="P4" s="1808"/>
      <c r="Q4" s="1808"/>
      <c r="R4" s="1808"/>
      <c r="S4" s="1808"/>
      <c r="T4" s="1808"/>
      <c r="U4" s="1808"/>
      <c r="V4" s="1809"/>
      <c r="W4" s="1811" t="s">
        <v>257</v>
      </c>
      <c r="X4" s="1774" t="s">
        <v>258</v>
      </c>
      <c r="Y4" s="1775"/>
      <c r="Z4" s="1775"/>
      <c r="AA4" s="1776"/>
      <c r="AB4" s="1787" t="s">
        <v>249</v>
      </c>
      <c r="AC4" s="1799" t="s">
        <v>259</v>
      </c>
      <c r="AD4" s="1800"/>
      <c r="AE4" s="1768" t="s">
        <v>331</v>
      </c>
      <c r="AF4" s="1769"/>
      <c r="AG4" s="1783" t="s">
        <v>260</v>
      </c>
      <c r="AH4" s="1339"/>
      <c r="AI4" s="1339"/>
      <c r="AJ4" s="1340"/>
    </row>
    <row r="5" spans="1:36" ht="15" customHeight="1" x14ac:dyDescent="0.15">
      <c r="A5" s="1829"/>
      <c r="B5" s="1830"/>
      <c r="C5" s="1830"/>
      <c r="D5" s="1831"/>
      <c r="E5" s="1797" t="s">
        <v>261</v>
      </c>
      <c r="F5" s="1795" t="s">
        <v>262</v>
      </c>
      <c r="G5" s="1793" t="s">
        <v>263</v>
      </c>
      <c r="H5" s="1795" t="s">
        <v>264</v>
      </c>
      <c r="I5" s="1795" t="s">
        <v>265</v>
      </c>
      <c r="J5" s="1793" t="s">
        <v>404</v>
      </c>
      <c r="K5" s="1824" t="s">
        <v>266</v>
      </c>
      <c r="L5" s="815"/>
      <c r="M5" s="1795" t="s">
        <v>147</v>
      </c>
      <c r="N5" s="1824" t="s">
        <v>267</v>
      </c>
      <c r="O5" s="1814" t="s">
        <v>268</v>
      </c>
      <c r="P5" s="1795" t="s">
        <v>269</v>
      </c>
      <c r="Q5" s="1793" t="s">
        <v>270</v>
      </c>
      <c r="R5" s="1821" t="s">
        <v>271</v>
      </c>
      <c r="S5" s="1814" t="s">
        <v>272</v>
      </c>
      <c r="T5" s="1793" t="s">
        <v>404</v>
      </c>
      <c r="U5" s="1817" t="s">
        <v>147</v>
      </c>
      <c r="V5" s="1805" t="s">
        <v>273</v>
      </c>
      <c r="W5" s="1812"/>
      <c r="X5" s="1780" t="s">
        <v>274</v>
      </c>
      <c r="Y5" s="1777" t="s">
        <v>250</v>
      </c>
      <c r="Z5" s="1810" t="s">
        <v>275</v>
      </c>
      <c r="AA5" s="1777" t="s">
        <v>276</v>
      </c>
      <c r="AB5" s="1788"/>
      <c r="AC5" s="1801"/>
      <c r="AD5" s="1802"/>
      <c r="AE5" s="1770"/>
      <c r="AF5" s="1771"/>
      <c r="AG5" s="1784"/>
      <c r="AH5" s="1339"/>
      <c r="AI5" s="1339"/>
      <c r="AJ5" s="1340"/>
    </row>
    <row r="6" spans="1:36" ht="15" customHeight="1" x14ac:dyDescent="0.15">
      <c r="A6" s="1829"/>
      <c r="B6" s="1830"/>
      <c r="C6" s="1830"/>
      <c r="D6" s="1831"/>
      <c r="E6" s="1798"/>
      <c r="F6" s="1796"/>
      <c r="G6" s="1794"/>
      <c r="H6" s="1796"/>
      <c r="I6" s="1796"/>
      <c r="J6" s="1794"/>
      <c r="K6" s="1838"/>
      <c r="L6" s="1840" t="s">
        <v>498</v>
      </c>
      <c r="M6" s="1818"/>
      <c r="N6" s="1825"/>
      <c r="O6" s="1815"/>
      <c r="P6" s="1796"/>
      <c r="Q6" s="1794"/>
      <c r="R6" s="1822"/>
      <c r="S6" s="1815"/>
      <c r="T6" s="1794"/>
      <c r="U6" s="1818"/>
      <c r="V6" s="1796"/>
      <c r="W6" s="1812"/>
      <c r="X6" s="1781"/>
      <c r="Y6" s="1778"/>
      <c r="Z6" s="1778"/>
      <c r="AA6" s="1778"/>
      <c r="AB6" s="1788"/>
      <c r="AC6" s="1801"/>
      <c r="AD6" s="1802"/>
      <c r="AE6" s="1770"/>
      <c r="AF6" s="1771"/>
      <c r="AG6" s="1784"/>
      <c r="AH6" s="1339"/>
      <c r="AI6" s="1339"/>
      <c r="AJ6" s="1340"/>
    </row>
    <row r="7" spans="1:36" ht="15" customHeight="1" x14ac:dyDescent="0.15">
      <c r="A7" s="1829"/>
      <c r="B7" s="1830"/>
      <c r="C7" s="1830"/>
      <c r="D7" s="1831"/>
      <c r="E7" s="1798"/>
      <c r="F7" s="1796"/>
      <c r="G7" s="1794"/>
      <c r="H7" s="1796"/>
      <c r="I7" s="1796"/>
      <c r="J7" s="1794"/>
      <c r="K7" s="1838"/>
      <c r="L7" s="1841"/>
      <c r="M7" s="1818"/>
      <c r="N7" s="1825"/>
      <c r="O7" s="1815"/>
      <c r="P7" s="1796"/>
      <c r="Q7" s="1794"/>
      <c r="R7" s="1822"/>
      <c r="S7" s="1815"/>
      <c r="T7" s="1794"/>
      <c r="U7" s="1818"/>
      <c r="V7" s="1796"/>
      <c r="W7" s="1812"/>
      <c r="X7" s="1781"/>
      <c r="Y7" s="1778"/>
      <c r="Z7" s="1778"/>
      <c r="AA7" s="1778"/>
      <c r="AB7" s="1788"/>
      <c r="AC7" s="1801"/>
      <c r="AD7" s="1802"/>
      <c r="AE7" s="1770"/>
      <c r="AF7" s="1771"/>
      <c r="AG7" s="1784"/>
      <c r="AH7" s="1339"/>
      <c r="AI7" s="1339"/>
      <c r="AJ7" s="1340"/>
    </row>
    <row r="8" spans="1:36" ht="15" customHeight="1" x14ac:dyDescent="0.15">
      <c r="A8" s="1829"/>
      <c r="B8" s="1830"/>
      <c r="C8" s="1830"/>
      <c r="D8" s="1831"/>
      <c r="E8" s="1798"/>
      <c r="F8" s="1796"/>
      <c r="G8" s="1794"/>
      <c r="H8" s="1796"/>
      <c r="I8" s="1796"/>
      <c r="J8" s="1794"/>
      <c r="K8" s="1838"/>
      <c r="L8" s="1841"/>
      <c r="M8" s="1818"/>
      <c r="N8" s="1825"/>
      <c r="O8" s="1815"/>
      <c r="P8" s="1796"/>
      <c r="Q8" s="1794"/>
      <c r="R8" s="1822"/>
      <c r="S8" s="1815"/>
      <c r="T8" s="1794"/>
      <c r="U8" s="1818"/>
      <c r="V8" s="1796"/>
      <c r="W8" s="1812"/>
      <c r="X8" s="1781"/>
      <c r="Y8" s="1778"/>
      <c r="Z8" s="1778"/>
      <c r="AA8" s="1778"/>
      <c r="AB8" s="1788"/>
      <c r="AC8" s="1801"/>
      <c r="AD8" s="1802"/>
      <c r="AE8" s="1770"/>
      <c r="AF8" s="1771"/>
      <c r="AG8" s="1784"/>
      <c r="AH8" s="1339"/>
      <c r="AI8" s="1339"/>
      <c r="AJ8" s="1340"/>
    </row>
    <row r="9" spans="1:36" ht="15" customHeight="1" x14ac:dyDescent="0.15">
      <c r="A9" s="1829"/>
      <c r="B9" s="1830"/>
      <c r="C9" s="1830"/>
      <c r="D9" s="1831"/>
      <c r="E9" s="1798"/>
      <c r="F9" s="1796"/>
      <c r="G9" s="1794"/>
      <c r="H9" s="1796"/>
      <c r="I9" s="1796"/>
      <c r="J9" s="1794"/>
      <c r="K9" s="1838"/>
      <c r="L9" s="1841"/>
      <c r="M9" s="1818"/>
      <c r="N9" s="1825"/>
      <c r="O9" s="1815"/>
      <c r="P9" s="1796"/>
      <c r="Q9" s="1794"/>
      <c r="R9" s="1822"/>
      <c r="S9" s="1815"/>
      <c r="T9" s="1794"/>
      <c r="U9" s="1818"/>
      <c r="V9" s="1796"/>
      <c r="W9" s="1812"/>
      <c r="X9" s="1781"/>
      <c r="Y9" s="1778"/>
      <c r="Z9" s="1778"/>
      <c r="AA9" s="1778"/>
      <c r="AB9" s="1788"/>
      <c r="AC9" s="1803"/>
      <c r="AD9" s="1804"/>
      <c r="AE9" s="1772"/>
      <c r="AF9" s="1773"/>
      <c r="AG9" s="1784"/>
      <c r="AH9" s="1339"/>
      <c r="AI9" s="1339"/>
      <c r="AJ9" s="1340"/>
    </row>
    <row r="10" spans="1:36" ht="15" customHeight="1" x14ac:dyDescent="0.15">
      <c r="A10" s="1832"/>
      <c r="B10" s="1833"/>
      <c r="C10" s="1833"/>
      <c r="D10" s="1834"/>
      <c r="E10" s="1798"/>
      <c r="F10" s="1796"/>
      <c r="G10" s="1794"/>
      <c r="H10" s="1796"/>
      <c r="I10" s="1796"/>
      <c r="J10" s="1794"/>
      <c r="K10" s="1839"/>
      <c r="L10" s="1842"/>
      <c r="M10" s="1818"/>
      <c r="N10" s="1825"/>
      <c r="O10" s="1816"/>
      <c r="P10" s="1806"/>
      <c r="Q10" s="1820"/>
      <c r="R10" s="1823"/>
      <c r="S10" s="1816"/>
      <c r="T10" s="1820"/>
      <c r="U10" s="1819"/>
      <c r="V10" s="1806"/>
      <c r="W10" s="1813"/>
      <c r="X10" s="1782"/>
      <c r="Y10" s="1779"/>
      <c r="Z10" s="1779"/>
      <c r="AA10" s="1779"/>
      <c r="AB10" s="1789"/>
      <c r="AC10" s="572" t="s">
        <v>277</v>
      </c>
      <c r="AD10" s="573" t="s">
        <v>278</v>
      </c>
      <c r="AE10" s="574" t="s">
        <v>277</v>
      </c>
      <c r="AF10" s="575" t="s">
        <v>278</v>
      </c>
      <c r="AG10" s="1784"/>
      <c r="AH10" s="1342"/>
      <c r="AI10" s="1342"/>
      <c r="AJ10" s="1343"/>
    </row>
    <row r="11" spans="1:36" ht="16.5" customHeight="1" x14ac:dyDescent="0.15">
      <c r="A11" s="282"/>
      <c r="B11" s="62"/>
      <c r="C11" s="62"/>
      <c r="D11" s="62"/>
      <c r="E11" s="289" t="s">
        <v>279</v>
      </c>
      <c r="F11" s="290" t="s">
        <v>279</v>
      </c>
      <c r="G11" s="290" t="s">
        <v>279</v>
      </c>
      <c r="H11" s="290" t="s">
        <v>279</v>
      </c>
      <c r="I11" s="290" t="s">
        <v>279</v>
      </c>
      <c r="J11" s="290" t="s">
        <v>279</v>
      </c>
      <c r="K11" s="290" t="s">
        <v>251</v>
      </c>
      <c r="L11" s="291" t="s">
        <v>251</v>
      </c>
      <c r="M11" s="290" t="s">
        <v>279</v>
      </c>
      <c r="N11" s="290" t="s">
        <v>279</v>
      </c>
      <c r="O11" s="291" t="s">
        <v>279</v>
      </c>
      <c r="P11" s="291" t="s">
        <v>279</v>
      </c>
      <c r="Q11" s="291" t="s">
        <v>279</v>
      </c>
      <c r="R11" s="782" t="s">
        <v>279</v>
      </c>
      <c r="S11" s="785" t="s">
        <v>279</v>
      </c>
      <c r="T11" s="291" t="s">
        <v>279</v>
      </c>
      <c r="U11" s="292" t="s">
        <v>279</v>
      </c>
      <c r="V11" s="291" t="s">
        <v>279</v>
      </c>
      <c r="W11" s="291" t="s">
        <v>279</v>
      </c>
      <c r="X11" s="293" t="s">
        <v>279</v>
      </c>
      <c r="Y11" s="291" t="s">
        <v>279</v>
      </c>
      <c r="Z11" s="291" t="s">
        <v>279</v>
      </c>
      <c r="AA11" s="291" t="s">
        <v>279</v>
      </c>
      <c r="AB11" s="294" t="s">
        <v>279</v>
      </c>
      <c r="AC11" s="295" t="s">
        <v>280</v>
      </c>
      <c r="AD11" s="296" t="s">
        <v>281</v>
      </c>
      <c r="AE11" s="297" t="s">
        <v>280</v>
      </c>
      <c r="AF11" s="604" t="s">
        <v>414</v>
      </c>
      <c r="AG11" s="298" t="s">
        <v>282</v>
      </c>
      <c r="AH11" s="299"/>
      <c r="AI11" s="299"/>
      <c r="AJ11" s="300"/>
    </row>
    <row r="12" spans="1:36" ht="16.5" customHeight="1" x14ac:dyDescent="0.15">
      <c r="A12" s="1532" t="s">
        <v>23</v>
      </c>
      <c r="B12" s="1533"/>
      <c r="C12" s="518" t="s">
        <v>25</v>
      </c>
      <c r="D12" s="836" t="s">
        <v>612</v>
      </c>
      <c r="E12" s="626">
        <v>340.8</v>
      </c>
      <c r="F12" s="627">
        <v>266.89999999999998</v>
      </c>
      <c r="G12" s="627">
        <v>3143.6</v>
      </c>
      <c r="H12" s="627">
        <v>228.9</v>
      </c>
      <c r="I12" s="627">
        <v>530.1</v>
      </c>
      <c r="J12" s="627"/>
      <c r="K12" s="627"/>
      <c r="L12" s="627"/>
      <c r="M12" s="627">
        <v>248.1</v>
      </c>
      <c r="N12" s="628">
        <v>4758.3999999999996</v>
      </c>
      <c r="O12" s="627">
        <v>3028.6</v>
      </c>
      <c r="P12" s="627">
        <v>1148.2</v>
      </c>
      <c r="Q12" s="627">
        <v>3054.9</v>
      </c>
      <c r="R12" s="629">
        <v>382.4</v>
      </c>
      <c r="S12" s="786"/>
      <c r="T12" s="627"/>
      <c r="U12" s="630">
        <v>1587.5</v>
      </c>
      <c r="V12" s="301">
        <v>9201.6</v>
      </c>
      <c r="W12" s="302">
        <v>13960</v>
      </c>
      <c r="X12" s="627"/>
      <c r="Y12" s="627"/>
      <c r="Z12" s="631"/>
      <c r="AA12" s="303"/>
      <c r="AB12" s="632"/>
      <c r="AC12" s="633"/>
      <c r="AD12" s="629"/>
      <c r="AE12" s="634"/>
      <c r="AF12" s="627"/>
      <c r="AG12" s="781">
        <v>12679</v>
      </c>
      <c r="AH12" s="143"/>
      <c r="AI12" s="518" t="s">
        <v>25</v>
      </c>
      <c r="AJ12" s="836" t="s">
        <v>657</v>
      </c>
    </row>
    <row r="13" spans="1:36" ht="17.100000000000001" customHeight="1" x14ac:dyDescent="0.15">
      <c r="A13" s="56"/>
      <c r="B13" s="57"/>
      <c r="C13" s="48" t="s">
        <v>26</v>
      </c>
      <c r="D13" s="837" t="s">
        <v>613</v>
      </c>
      <c r="E13" s="304">
        <v>279.7</v>
      </c>
      <c r="F13" s="305">
        <v>235.5</v>
      </c>
      <c r="G13" s="305">
        <v>4255.7</v>
      </c>
      <c r="H13" s="305">
        <v>288.7</v>
      </c>
      <c r="I13" s="305">
        <v>482</v>
      </c>
      <c r="J13" s="305"/>
      <c r="K13" s="305"/>
      <c r="L13" s="305"/>
      <c r="M13" s="305">
        <v>231.1</v>
      </c>
      <c r="N13" s="306">
        <v>5772.7</v>
      </c>
      <c r="O13" s="305">
        <v>3059.3</v>
      </c>
      <c r="P13" s="305">
        <v>1360.4</v>
      </c>
      <c r="Q13" s="305">
        <v>3657.3</v>
      </c>
      <c r="R13" s="307">
        <v>362.4</v>
      </c>
      <c r="S13" s="787"/>
      <c r="T13" s="305"/>
      <c r="U13" s="308">
        <v>1025.9000000000001</v>
      </c>
      <c r="V13" s="301">
        <v>9465.2999999999993</v>
      </c>
      <c r="W13" s="302">
        <v>15238</v>
      </c>
      <c r="X13" s="305"/>
      <c r="Y13" s="305"/>
      <c r="Z13" s="309"/>
      <c r="AA13" s="303"/>
      <c r="AB13" s="310"/>
      <c r="AC13" s="311"/>
      <c r="AD13" s="307"/>
      <c r="AE13" s="312"/>
      <c r="AF13" s="305"/>
      <c r="AG13" s="315">
        <v>13584</v>
      </c>
      <c r="AH13" s="56"/>
      <c r="AI13" s="48" t="s">
        <v>26</v>
      </c>
      <c r="AJ13" s="837" t="s">
        <v>658</v>
      </c>
    </row>
    <row r="14" spans="1:36" ht="17.100000000000001" customHeight="1" x14ac:dyDescent="0.15">
      <c r="A14" s="56"/>
      <c r="B14" s="57"/>
      <c r="C14" s="48" t="s">
        <v>27</v>
      </c>
      <c r="D14" s="837" t="s">
        <v>614</v>
      </c>
      <c r="E14" s="304">
        <v>293.10000000000002</v>
      </c>
      <c r="F14" s="305">
        <v>263.10000000000002</v>
      </c>
      <c r="G14" s="305">
        <v>4276.1000000000004</v>
      </c>
      <c r="H14" s="305">
        <v>347.9</v>
      </c>
      <c r="I14" s="305">
        <v>437.6</v>
      </c>
      <c r="J14" s="305"/>
      <c r="K14" s="305"/>
      <c r="L14" s="305"/>
      <c r="M14" s="305">
        <v>162.4</v>
      </c>
      <c r="N14" s="306">
        <v>5780.2</v>
      </c>
      <c r="O14" s="305">
        <v>3269.9</v>
      </c>
      <c r="P14" s="305">
        <v>1351.7</v>
      </c>
      <c r="Q14" s="305">
        <v>3669.7</v>
      </c>
      <c r="R14" s="307">
        <v>337.7</v>
      </c>
      <c r="S14" s="787"/>
      <c r="T14" s="305"/>
      <c r="U14" s="308">
        <v>926.2</v>
      </c>
      <c r="V14" s="301">
        <v>9555.2000000000007</v>
      </c>
      <c r="W14" s="302">
        <v>15335.4</v>
      </c>
      <c r="X14" s="305"/>
      <c r="Y14" s="305"/>
      <c r="Z14" s="309"/>
      <c r="AA14" s="303"/>
      <c r="AB14" s="310"/>
      <c r="AC14" s="311"/>
      <c r="AD14" s="313"/>
      <c r="AE14" s="312"/>
      <c r="AF14" s="314"/>
      <c r="AG14" s="315">
        <v>13964</v>
      </c>
      <c r="AH14" s="56"/>
      <c r="AI14" s="48" t="s">
        <v>27</v>
      </c>
      <c r="AJ14" s="837" t="s">
        <v>659</v>
      </c>
    </row>
    <row r="15" spans="1:36" ht="17.100000000000001" customHeight="1" x14ac:dyDescent="0.15">
      <c r="A15" s="56"/>
      <c r="B15" s="57"/>
      <c r="C15" s="48" t="s">
        <v>28</v>
      </c>
      <c r="D15" s="837" t="s">
        <v>615</v>
      </c>
      <c r="E15" s="304">
        <v>382.7</v>
      </c>
      <c r="F15" s="305">
        <v>408.3</v>
      </c>
      <c r="G15" s="305">
        <v>4126.6000000000004</v>
      </c>
      <c r="H15" s="305">
        <v>248.9</v>
      </c>
      <c r="I15" s="305">
        <v>310.89999999999998</v>
      </c>
      <c r="J15" s="305"/>
      <c r="K15" s="305"/>
      <c r="L15" s="305"/>
      <c r="M15" s="305">
        <v>129.9</v>
      </c>
      <c r="N15" s="306">
        <v>5607.3</v>
      </c>
      <c r="O15" s="305">
        <v>3450.1</v>
      </c>
      <c r="P15" s="305">
        <v>1601.4</v>
      </c>
      <c r="Q15" s="305">
        <v>4087</v>
      </c>
      <c r="R15" s="307">
        <v>277.2</v>
      </c>
      <c r="S15" s="787"/>
      <c r="T15" s="305"/>
      <c r="U15" s="308">
        <v>918.1</v>
      </c>
      <c r="V15" s="301">
        <v>10333.799999999999</v>
      </c>
      <c r="W15" s="302">
        <v>15941.1</v>
      </c>
      <c r="X15" s="305"/>
      <c r="Y15" s="305"/>
      <c r="Z15" s="309"/>
      <c r="AA15" s="303"/>
      <c r="AB15" s="310"/>
      <c r="AC15" s="311"/>
      <c r="AD15" s="313"/>
      <c r="AE15" s="312"/>
      <c r="AF15" s="314"/>
      <c r="AG15" s="315">
        <v>16068</v>
      </c>
      <c r="AH15" s="56"/>
      <c r="AI15" s="48" t="s">
        <v>28</v>
      </c>
      <c r="AJ15" s="837" t="s">
        <v>660</v>
      </c>
    </row>
    <row r="16" spans="1:36" ht="17.100000000000001" customHeight="1" x14ac:dyDescent="0.15">
      <c r="A16" s="56"/>
      <c r="B16" s="57"/>
      <c r="C16" s="48" t="s">
        <v>29</v>
      </c>
      <c r="D16" s="837" t="s">
        <v>616</v>
      </c>
      <c r="E16" s="304">
        <v>1057.0999999999999</v>
      </c>
      <c r="F16" s="305">
        <v>630.6</v>
      </c>
      <c r="G16" s="305">
        <v>4267.2</v>
      </c>
      <c r="H16" s="305">
        <v>226.3</v>
      </c>
      <c r="I16" s="305">
        <v>184.4</v>
      </c>
      <c r="J16" s="305"/>
      <c r="K16" s="305"/>
      <c r="L16" s="305"/>
      <c r="M16" s="305">
        <v>230.7</v>
      </c>
      <c r="N16" s="306">
        <v>6596.3</v>
      </c>
      <c r="O16" s="305">
        <v>3465.4</v>
      </c>
      <c r="P16" s="305">
        <v>1592.3</v>
      </c>
      <c r="Q16" s="305">
        <v>4704.1000000000004</v>
      </c>
      <c r="R16" s="307">
        <v>242.3</v>
      </c>
      <c r="S16" s="787"/>
      <c r="T16" s="305"/>
      <c r="U16" s="308">
        <v>1024.5999999999999</v>
      </c>
      <c r="V16" s="301">
        <v>11028.7</v>
      </c>
      <c r="W16" s="302">
        <v>17625</v>
      </c>
      <c r="X16" s="305"/>
      <c r="Y16" s="305"/>
      <c r="Z16" s="309"/>
      <c r="AA16" s="303"/>
      <c r="AB16" s="310"/>
      <c r="AC16" s="311">
        <v>117</v>
      </c>
      <c r="AD16" s="313"/>
      <c r="AE16" s="316">
        <v>13486</v>
      </c>
      <c r="AF16" s="314"/>
      <c r="AG16" s="315">
        <v>17588</v>
      </c>
      <c r="AH16" s="56"/>
      <c r="AI16" s="48" t="s">
        <v>29</v>
      </c>
      <c r="AJ16" s="837" t="s">
        <v>661</v>
      </c>
    </row>
    <row r="17" spans="1:36" ht="17.100000000000001" customHeight="1" x14ac:dyDescent="0.15">
      <c r="A17" s="56"/>
      <c r="B17" s="57"/>
      <c r="C17" s="48" t="s">
        <v>30</v>
      </c>
      <c r="D17" s="837" t="s">
        <v>617</v>
      </c>
      <c r="E17" s="304">
        <v>1459.7</v>
      </c>
      <c r="F17" s="305">
        <v>757.8</v>
      </c>
      <c r="G17" s="305">
        <v>4302.8</v>
      </c>
      <c r="H17" s="305">
        <v>229.3</v>
      </c>
      <c r="I17" s="305">
        <v>181</v>
      </c>
      <c r="J17" s="305"/>
      <c r="K17" s="305"/>
      <c r="L17" s="305"/>
      <c r="M17" s="305">
        <v>236.4</v>
      </c>
      <c r="N17" s="306">
        <v>7167</v>
      </c>
      <c r="O17" s="305">
        <v>3946</v>
      </c>
      <c r="P17" s="305">
        <v>1305.9000000000001</v>
      </c>
      <c r="Q17" s="305">
        <v>4903.6000000000004</v>
      </c>
      <c r="R17" s="307">
        <v>186.9</v>
      </c>
      <c r="S17" s="787"/>
      <c r="T17" s="305"/>
      <c r="U17" s="308">
        <v>974.4</v>
      </c>
      <c r="V17" s="301">
        <v>11316.8</v>
      </c>
      <c r="W17" s="302">
        <v>18483.8</v>
      </c>
      <c r="X17" s="305"/>
      <c r="Y17" s="305"/>
      <c r="Z17" s="309"/>
      <c r="AA17" s="303"/>
      <c r="AB17" s="310"/>
      <c r="AC17" s="311">
        <v>245</v>
      </c>
      <c r="AD17" s="313">
        <v>11887</v>
      </c>
      <c r="AE17" s="316">
        <v>13077</v>
      </c>
      <c r="AF17" s="314">
        <v>244539</v>
      </c>
      <c r="AG17" s="315">
        <v>19555</v>
      </c>
      <c r="AH17" s="56"/>
      <c r="AI17" s="48" t="s">
        <v>30</v>
      </c>
      <c r="AJ17" s="837" t="s">
        <v>662</v>
      </c>
    </row>
    <row r="18" spans="1:36" ht="17.100000000000001" customHeight="1" x14ac:dyDescent="0.15">
      <c r="A18" s="56"/>
      <c r="B18" s="57"/>
      <c r="C18" s="48" t="s">
        <v>31</v>
      </c>
      <c r="D18" s="837" t="s">
        <v>618</v>
      </c>
      <c r="E18" s="304">
        <v>1634</v>
      </c>
      <c r="F18" s="305">
        <v>907.5</v>
      </c>
      <c r="G18" s="305">
        <v>4493.3</v>
      </c>
      <c r="H18" s="305">
        <v>236.5</v>
      </c>
      <c r="I18" s="305">
        <v>109.6</v>
      </c>
      <c r="J18" s="305"/>
      <c r="K18" s="305"/>
      <c r="L18" s="305"/>
      <c r="M18" s="305">
        <v>333.2</v>
      </c>
      <c r="N18" s="306">
        <v>7714.1</v>
      </c>
      <c r="O18" s="305">
        <v>3991.1</v>
      </c>
      <c r="P18" s="305">
        <v>1209.0999999999999</v>
      </c>
      <c r="Q18" s="305">
        <v>4573.3999999999996</v>
      </c>
      <c r="R18" s="307">
        <v>229.2</v>
      </c>
      <c r="S18" s="787"/>
      <c r="T18" s="305"/>
      <c r="U18" s="308">
        <v>958.6</v>
      </c>
      <c r="V18" s="301">
        <v>10961.4</v>
      </c>
      <c r="W18" s="302">
        <v>18675.5</v>
      </c>
      <c r="X18" s="305"/>
      <c r="Y18" s="305"/>
      <c r="Z18" s="309"/>
      <c r="AA18" s="303"/>
      <c r="AB18" s="310"/>
      <c r="AC18" s="311">
        <v>262</v>
      </c>
      <c r="AD18" s="313">
        <v>14588</v>
      </c>
      <c r="AE18" s="316">
        <v>13544</v>
      </c>
      <c r="AF18" s="314">
        <v>220389</v>
      </c>
      <c r="AG18" s="315">
        <v>19544</v>
      </c>
      <c r="AH18" s="56"/>
      <c r="AI18" s="48" t="s">
        <v>31</v>
      </c>
      <c r="AJ18" s="837" t="s">
        <v>663</v>
      </c>
    </row>
    <row r="19" spans="1:36" ht="17.100000000000001" customHeight="1" x14ac:dyDescent="0.15">
      <c r="A19" s="56"/>
      <c r="B19" s="57"/>
      <c r="C19" s="48" t="s">
        <v>32</v>
      </c>
      <c r="D19" s="837" t="s">
        <v>619</v>
      </c>
      <c r="E19" s="304">
        <v>2078.1</v>
      </c>
      <c r="F19" s="305">
        <v>1020.2</v>
      </c>
      <c r="G19" s="305">
        <v>4642</v>
      </c>
      <c r="H19" s="305">
        <v>317.7</v>
      </c>
      <c r="I19" s="305">
        <v>98.2</v>
      </c>
      <c r="J19" s="305"/>
      <c r="K19" s="305"/>
      <c r="L19" s="305"/>
      <c r="M19" s="305">
        <v>388.2</v>
      </c>
      <c r="N19" s="306">
        <v>8544.4</v>
      </c>
      <c r="O19" s="305">
        <v>4660</v>
      </c>
      <c r="P19" s="305">
        <v>1230.4000000000001</v>
      </c>
      <c r="Q19" s="305">
        <v>4990.6000000000004</v>
      </c>
      <c r="R19" s="307">
        <v>286.10000000000002</v>
      </c>
      <c r="S19" s="787"/>
      <c r="T19" s="305"/>
      <c r="U19" s="308">
        <v>995</v>
      </c>
      <c r="V19" s="301">
        <v>12162.1</v>
      </c>
      <c r="W19" s="302">
        <v>20706.5</v>
      </c>
      <c r="X19" s="305"/>
      <c r="Y19" s="305"/>
      <c r="Z19" s="309"/>
      <c r="AA19" s="303"/>
      <c r="AB19" s="310"/>
      <c r="AC19" s="311">
        <v>352</v>
      </c>
      <c r="AD19" s="313">
        <v>15697</v>
      </c>
      <c r="AE19" s="316">
        <v>15776</v>
      </c>
      <c r="AF19" s="314">
        <v>270209</v>
      </c>
      <c r="AG19" s="315">
        <v>22350</v>
      </c>
      <c r="AH19" s="56"/>
      <c r="AI19" s="48" t="s">
        <v>32</v>
      </c>
      <c r="AJ19" s="837" t="s">
        <v>664</v>
      </c>
    </row>
    <row r="20" spans="1:36" ht="17.100000000000001" customHeight="1" x14ac:dyDescent="0.15">
      <c r="A20" s="56"/>
      <c r="B20" s="57"/>
      <c r="C20" s="48" t="s">
        <v>33</v>
      </c>
      <c r="D20" s="837" t="s">
        <v>620</v>
      </c>
      <c r="E20" s="304">
        <v>2158.6999999999998</v>
      </c>
      <c r="F20" s="305">
        <v>951.6</v>
      </c>
      <c r="G20" s="305">
        <v>4770.5</v>
      </c>
      <c r="H20" s="305">
        <v>370.4</v>
      </c>
      <c r="I20" s="305">
        <v>106.5</v>
      </c>
      <c r="J20" s="305"/>
      <c r="K20" s="305"/>
      <c r="L20" s="305"/>
      <c r="M20" s="305">
        <v>557.9</v>
      </c>
      <c r="N20" s="306">
        <v>8915.6</v>
      </c>
      <c r="O20" s="305">
        <v>4254</v>
      </c>
      <c r="P20" s="305">
        <v>1080.5999999999999</v>
      </c>
      <c r="Q20" s="305">
        <v>4634.3999999999996</v>
      </c>
      <c r="R20" s="307">
        <v>275.7</v>
      </c>
      <c r="S20" s="787"/>
      <c r="T20" s="305"/>
      <c r="U20" s="308">
        <v>462.5</v>
      </c>
      <c r="V20" s="301">
        <v>10707.2</v>
      </c>
      <c r="W20" s="302">
        <v>19622.8</v>
      </c>
      <c r="X20" s="305"/>
      <c r="Y20" s="305"/>
      <c r="Z20" s="309"/>
      <c r="AA20" s="303"/>
      <c r="AB20" s="310"/>
      <c r="AC20" s="311">
        <v>496</v>
      </c>
      <c r="AD20" s="313">
        <v>22381</v>
      </c>
      <c r="AE20" s="316">
        <v>14655</v>
      </c>
      <c r="AF20" s="314">
        <v>274532</v>
      </c>
      <c r="AG20" s="315">
        <v>22488</v>
      </c>
      <c r="AH20" s="56"/>
      <c r="AI20" s="48" t="s">
        <v>33</v>
      </c>
      <c r="AJ20" s="837" t="s">
        <v>665</v>
      </c>
    </row>
    <row r="21" spans="1:36" ht="17.100000000000001" customHeight="1" x14ac:dyDescent="0.15">
      <c r="A21" s="56"/>
      <c r="B21" s="57"/>
      <c r="C21" s="48" t="s">
        <v>34</v>
      </c>
      <c r="D21" s="837" t="s">
        <v>621</v>
      </c>
      <c r="E21" s="304">
        <v>2286.4</v>
      </c>
      <c r="F21" s="305">
        <v>947.2</v>
      </c>
      <c r="G21" s="305">
        <v>5019.8</v>
      </c>
      <c r="H21" s="305">
        <v>385.1</v>
      </c>
      <c r="I21" s="305">
        <v>85.5</v>
      </c>
      <c r="J21" s="305"/>
      <c r="K21" s="305"/>
      <c r="L21" s="305"/>
      <c r="M21" s="305">
        <v>732.9</v>
      </c>
      <c r="N21" s="306">
        <v>9456.9</v>
      </c>
      <c r="O21" s="305">
        <v>4920.6000000000004</v>
      </c>
      <c r="P21" s="305">
        <v>946.2</v>
      </c>
      <c r="Q21" s="305">
        <v>4831.2</v>
      </c>
      <c r="R21" s="307">
        <v>295.3</v>
      </c>
      <c r="S21" s="787"/>
      <c r="T21" s="305"/>
      <c r="U21" s="308">
        <v>509.7</v>
      </c>
      <c r="V21" s="301">
        <v>11503</v>
      </c>
      <c r="W21" s="302">
        <v>20959.900000000001</v>
      </c>
      <c r="X21" s="305">
        <v>8475.6</v>
      </c>
      <c r="Y21" s="305">
        <v>10773</v>
      </c>
      <c r="Z21" s="317" t="s">
        <v>154</v>
      </c>
      <c r="AA21" s="318">
        <v>19248.599999999999</v>
      </c>
      <c r="AB21" s="319">
        <v>40208.5</v>
      </c>
      <c r="AC21" s="314">
        <v>664</v>
      </c>
      <c r="AD21" s="313">
        <v>24723</v>
      </c>
      <c r="AE21" s="316">
        <v>13902</v>
      </c>
      <c r="AF21" s="314">
        <v>279635</v>
      </c>
      <c r="AG21" s="315">
        <v>22646</v>
      </c>
      <c r="AH21" s="56"/>
      <c r="AI21" s="48" t="s">
        <v>34</v>
      </c>
      <c r="AJ21" s="837" t="s">
        <v>666</v>
      </c>
    </row>
    <row r="22" spans="1:36" ht="17.100000000000001" customHeight="1" x14ac:dyDescent="0.15">
      <c r="A22" s="56"/>
      <c r="B22" s="57"/>
      <c r="C22" s="48" t="s">
        <v>35</v>
      </c>
      <c r="D22" s="837" t="s">
        <v>622</v>
      </c>
      <c r="E22" s="304">
        <v>2326.4</v>
      </c>
      <c r="F22" s="305">
        <v>869.6</v>
      </c>
      <c r="G22" s="305">
        <v>4741.1000000000004</v>
      </c>
      <c r="H22" s="305">
        <v>432.6</v>
      </c>
      <c r="I22" s="305">
        <v>95.1</v>
      </c>
      <c r="J22" s="305"/>
      <c r="K22" s="305"/>
      <c r="L22" s="305"/>
      <c r="M22" s="305">
        <v>489.2</v>
      </c>
      <c r="N22" s="306">
        <v>8954</v>
      </c>
      <c r="O22" s="305">
        <v>4907.3999999999996</v>
      </c>
      <c r="P22" s="305">
        <v>977.3</v>
      </c>
      <c r="Q22" s="305">
        <v>4568.8999999999996</v>
      </c>
      <c r="R22" s="307">
        <v>270.5</v>
      </c>
      <c r="S22" s="787"/>
      <c r="T22" s="305"/>
      <c r="U22" s="308">
        <v>414.8</v>
      </c>
      <c r="V22" s="301">
        <v>11138.9</v>
      </c>
      <c r="W22" s="302">
        <v>20092.900000000001</v>
      </c>
      <c r="X22" s="305">
        <v>8065.1</v>
      </c>
      <c r="Y22" s="305">
        <v>14039.9</v>
      </c>
      <c r="Z22" s="317" t="s">
        <v>154</v>
      </c>
      <c r="AA22" s="318">
        <v>22105</v>
      </c>
      <c r="AB22" s="319">
        <v>42197.9</v>
      </c>
      <c r="AC22" s="314">
        <v>1454</v>
      </c>
      <c r="AD22" s="313">
        <v>32786</v>
      </c>
      <c r="AE22" s="316">
        <v>13388</v>
      </c>
      <c r="AF22" s="314">
        <v>267931</v>
      </c>
      <c r="AG22" s="315">
        <v>22434</v>
      </c>
      <c r="AH22" s="56"/>
      <c r="AI22" s="48" t="s">
        <v>35</v>
      </c>
      <c r="AJ22" s="837" t="s">
        <v>667</v>
      </c>
    </row>
    <row r="23" spans="1:36" ht="17.100000000000001" customHeight="1" x14ac:dyDescent="0.15">
      <c r="A23" s="56"/>
      <c r="B23" s="57"/>
      <c r="C23" s="48" t="s">
        <v>36</v>
      </c>
      <c r="D23" s="837" t="s">
        <v>623</v>
      </c>
      <c r="E23" s="304">
        <v>2068.3000000000002</v>
      </c>
      <c r="F23" s="305">
        <v>788.8</v>
      </c>
      <c r="G23" s="305">
        <v>4053.2</v>
      </c>
      <c r="H23" s="305">
        <v>309.89999999999998</v>
      </c>
      <c r="I23" s="305">
        <v>56.1</v>
      </c>
      <c r="J23" s="305"/>
      <c r="K23" s="305"/>
      <c r="L23" s="305"/>
      <c r="M23" s="305">
        <v>470.8</v>
      </c>
      <c r="N23" s="306">
        <v>7747.1</v>
      </c>
      <c r="O23" s="305">
        <v>5204.6000000000004</v>
      </c>
      <c r="P23" s="305">
        <v>1121.5999999999999</v>
      </c>
      <c r="Q23" s="305">
        <v>4494.3999999999996</v>
      </c>
      <c r="R23" s="307">
        <v>254.7</v>
      </c>
      <c r="S23" s="787"/>
      <c r="T23" s="305"/>
      <c r="U23" s="308">
        <v>359</v>
      </c>
      <c r="V23" s="301">
        <v>11434.3</v>
      </c>
      <c r="W23" s="302">
        <v>19181.400000000001</v>
      </c>
      <c r="X23" s="305">
        <v>6032.4</v>
      </c>
      <c r="Y23" s="305">
        <v>13083.3</v>
      </c>
      <c r="Z23" s="317" t="s">
        <v>154</v>
      </c>
      <c r="AA23" s="318">
        <v>19115.7</v>
      </c>
      <c r="AB23" s="319">
        <v>38297.1</v>
      </c>
      <c r="AC23" s="314">
        <v>1999</v>
      </c>
      <c r="AD23" s="313">
        <v>35021</v>
      </c>
      <c r="AE23" s="316">
        <v>13925</v>
      </c>
      <c r="AF23" s="314">
        <v>272838</v>
      </c>
      <c r="AG23" s="315">
        <v>23282</v>
      </c>
      <c r="AH23" s="56"/>
      <c r="AI23" s="48" t="s">
        <v>36</v>
      </c>
      <c r="AJ23" s="837" t="s">
        <v>668</v>
      </c>
    </row>
    <row r="24" spans="1:36" ht="17.100000000000001" customHeight="1" x14ac:dyDescent="0.15">
      <c r="A24" s="56"/>
      <c r="B24" s="57"/>
      <c r="C24" s="48" t="s">
        <v>37</v>
      </c>
      <c r="D24" s="837" t="s">
        <v>624</v>
      </c>
      <c r="E24" s="304">
        <v>2061.3000000000002</v>
      </c>
      <c r="F24" s="305">
        <v>851.7</v>
      </c>
      <c r="G24" s="305">
        <v>3829.4</v>
      </c>
      <c r="H24" s="305">
        <v>269</v>
      </c>
      <c r="I24" s="305">
        <v>56.5</v>
      </c>
      <c r="J24" s="305"/>
      <c r="K24" s="305"/>
      <c r="L24" s="305"/>
      <c r="M24" s="305">
        <v>426.3</v>
      </c>
      <c r="N24" s="306">
        <v>7494.2</v>
      </c>
      <c r="O24" s="305">
        <v>5062.5</v>
      </c>
      <c r="P24" s="305">
        <v>1266.5</v>
      </c>
      <c r="Q24" s="305">
        <v>4325.6000000000004</v>
      </c>
      <c r="R24" s="307">
        <v>232.5</v>
      </c>
      <c r="S24" s="787"/>
      <c r="T24" s="305"/>
      <c r="U24" s="308">
        <v>350.8</v>
      </c>
      <c r="V24" s="301">
        <v>11237.9</v>
      </c>
      <c r="W24" s="302">
        <v>18732.099999999999</v>
      </c>
      <c r="X24" s="305">
        <v>8539.1</v>
      </c>
      <c r="Y24" s="305">
        <v>15473.4</v>
      </c>
      <c r="Z24" s="317" t="s">
        <v>154</v>
      </c>
      <c r="AA24" s="318">
        <v>24012.5</v>
      </c>
      <c r="AB24" s="319">
        <v>42744.6</v>
      </c>
      <c r="AC24" s="314">
        <v>2054</v>
      </c>
      <c r="AD24" s="313">
        <v>39656</v>
      </c>
      <c r="AE24" s="316">
        <v>13560</v>
      </c>
      <c r="AF24" s="314">
        <v>366302</v>
      </c>
      <c r="AG24" s="315">
        <v>23861</v>
      </c>
      <c r="AH24" s="56"/>
      <c r="AI24" s="48" t="s">
        <v>37</v>
      </c>
      <c r="AJ24" s="837" t="s">
        <v>669</v>
      </c>
    </row>
    <row r="25" spans="1:36" ht="17.100000000000001" customHeight="1" x14ac:dyDescent="0.15">
      <c r="A25" s="56"/>
      <c r="B25" s="57"/>
      <c r="C25" s="48" t="s">
        <v>38</v>
      </c>
      <c r="D25" s="837" t="s">
        <v>625</v>
      </c>
      <c r="E25" s="304">
        <v>2249.1999999999998</v>
      </c>
      <c r="F25" s="305">
        <v>935</v>
      </c>
      <c r="G25" s="305">
        <v>3735.2</v>
      </c>
      <c r="H25" s="305">
        <v>267.89999999999998</v>
      </c>
      <c r="I25" s="305">
        <v>46.9</v>
      </c>
      <c r="J25" s="305"/>
      <c r="K25" s="305"/>
      <c r="L25" s="305"/>
      <c r="M25" s="305">
        <v>351.2</v>
      </c>
      <c r="N25" s="306">
        <v>7585.4</v>
      </c>
      <c r="O25" s="305">
        <v>4902.8</v>
      </c>
      <c r="P25" s="305">
        <v>1304.2</v>
      </c>
      <c r="Q25" s="305">
        <v>4232.8</v>
      </c>
      <c r="R25" s="307">
        <v>240.7</v>
      </c>
      <c r="S25" s="787"/>
      <c r="T25" s="305"/>
      <c r="U25" s="308">
        <v>428.3</v>
      </c>
      <c r="V25" s="301">
        <v>11108.8</v>
      </c>
      <c r="W25" s="302">
        <v>18694.2</v>
      </c>
      <c r="X25" s="305">
        <v>8531.7000000000007</v>
      </c>
      <c r="Y25" s="305">
        <v>15486.6</v>
      </c>
      <c r="Z25" s="317" t="s">
        <v>154</v>
      </c>
      <c r="AA25" s="318">
        <v>24018.3</v>
      </c>
      <c r="AB25" s="319">
        <v>42712.5</v>
      </c>
      <c r="AC25" s="314">
        <v>3234</v>
      </c>
      <c r="AD25" s="313">
        <v>44792</v>
      </c>
      <c r="AE25" s="316">
        <v>12895</v>
      </c>
      <c r="AF25" s="314">
        <v>261844</v>
      </c>
      <c r="AG25" s="315">
        <v>23875</v>
      </c>
      <c r="AH25" s="56"/>
      <c r="AI25" s="48" t="s">
        <v>38</v>
      </c>
      <c r="AJ25" s="837" t="s">
        <v>670</v>
      </c>
    </row>
    <row r="26" spans="1:36" ht="17.100000000000001" customHeight="1" x14ac:dyDescent="0.15">
      <c r="A26" s="56"/>
      <c r="B26" s="57"/>
      <c r="C26" s="48" t="s">
        <v>39</v>
      </c>
      <c r="D26" s="837" t="s">
        <v>626</v>
      </c>
      <c r="E26" s="304">
        <v>2398.1</v>
      </c>
      <c r="F26" s="305">
        <v>1032.5999999999999</v>
      </c>
      <c r="G26" s="305">
        <v>3564.2</v>
      </c>
      <c r="H26" s="305">
        <v>296.7</v>
      </c>
      <c r="I26" s="305">
        <v>49.9</v>
      </c>
      <c r="J26" s="305"/>
      <c r="K26" s="305"/>
      <c r="L26" s="305"/>
      <c r="M26" s="305">
        <v>302.39999999999998</v>
      </c>
      <c r="N26" s="306">
        <v>7643.9</v>
      </c>
      <c r="O26" s="305">
        <v>5133.8999999999996</v>
      </c>
      <c r="P26" s="305">
        <v>1294.3</v>
      </c>
      <c r="Q26" s="305">
        <v>3954.4</v>
      </c>
      <c r="R26" s="307">
        <v>225.9</v>
      </c>
      <c r="S26" s="787"/>
      <c r="T26" s="305"/>
      <c r="U26" s="308">
        <v>415.5</v>
      </c>
      <c r="V26" s="301">
        <v>11024</v>
      </c>
      <c r="W26" s="302">
        <v>18667.900000000001</v>
      </c>
      <c r="X26" s="305">
        <v>8626.5</v>
      </c>
      <c r="Y26" s="305">
        <v>15337</v>
      </c>
      <c r="Z26" s="317" t="s">
        <v>154</v>
      </c>
      <c r="AA26" s="318">
        <v>23963.5</v>
      </c>
      <c r="AB26" s="319">
        <v>42631.4</v>
      </c>
      <c r="AC26" s="314">
        <v>3102</v>
      </c>
      <c r="AD26" s="313">
        <v>46345</v>
      </c>
      <c r="AE26" s="316">
        <v>13064</v>
      </c>
      <c r="AF26" s="314">
        <v>270791</v>
      </c>
      <c r="AG26" s="315">
        <v>23390</v>
      </c>
      <c r="AH26" s="56"/>
      <c r="AI26" s="48" t="s">
        <v>39</v>
      </c>
      <c r="AJ26" s="837" t="s">
        <v>671</v>
      </c>
    </row>
    <row r="27" spans="1:36" ht="17.100000000000001" customHeight="1" x14ac:dyDescent="0.15">
      <c r="A27" s="1574" t="s">
        <v>40</v>
      </c>
      <c r="B27" s="1446"/>
      <c r="C27" s="48" t="s">
        <v>41</v>
      </c>
      <c r="D27" s="837" t="s">
        <v>627</v>
      </c>
      <c r="E27" s="304">
        <v>2394.3000000000002</v>
      </c>
      <c r="F27" s="305">
        <v>944.1</v>
      </c>
      <c r="G27" s="305">
        <v>3605</v>
      </c>
      <c r="H27" s="305">
        <v>245.2</v>
      </c>
      <c r="I27" s="305">
        <v>48.3</v>
      </c>
      <c r="J27" s="305"/>
      <c r="K27" s="305"/>
      <c r="L27" s="305"/>
      <c r="M27" s="305">
        <v>304.2</v>
      </c>
      <c r="N27" s="306">
        <v>7541.1</v>
      </c>
      <c r="O27" s="305">
        <v>5308.9</v>
      </c>
      <c r="P27" s="305">
        <v>1086.3</v>
      </c>
      <c r="Q27" s="305">
        <v>3899.3</v>
      </c>
      <c r="R27" s="307">
        <v>185.7</v>
      </c>
      <c r="S27" s="787"/>
      <c r="T27" s="305"/>
      <c r="U27" s="308">
        <v>416</v>
      </c>
      <c r="V27" s="301">
        <v>10896.2</v>
      </c>
      <c r="W27" s="302">
        <v>18437.3</v>
      </c>
      <c r="X27" s="305">
        <v>9816.2000000000007</v>
      </c>
      <c r="Y27" s="305">
        <v>13729.4</v>
      </c>
      <c r="Z27" s="317" t="s">
        <v>154</v>
      </c>
      <c r="AA27" s="318">
        <v>23545.599999999999</v>
      </c>
      <c r="AB27" s="319">
        <v>41982.9</v>
      </c>
      <c r="AC27" s="314">
        <v>2382</v>
      </c>
      <c r="AD27" s="313">
        <v>37606</v>
      </c>
      <c r="AE27" s="316">
        <v>13033</v>
      </c>
      <c r="AF27" s="314">
        <v>253103</v>
      </c>
      <c r="AG27" s="315">
        <v>22126</v>
      </c>
      <c r="AH27" s="134"/>
      <c r="AI27" s="48" t="s">
        <v>41</v>
      </c>
      <c r="AJ27" s="837" t="s">
        <v>672</v>
      </c>
    </row>
    <row r="28" spans="1:36" ht="17.100000000000001" customHeight="1" x14ac:dyDescent="0.15">
      <c r="A28" s="56"/>
      <c r="B28" s="57"/>
      <c r="C28" s="48" t="s">
        <v>42</v>
      </c>
      <c r="D28" s="837" t="s">
        <v>628</v>
      </c>
      <c r="E28" s="304">
        <v>2363.1</v>
      </c>
      <c r="F28" s="305">
        <v>1045</v>
      </c>
      <c r="G28" s="305">
        <v>3627.7</v>
      </c>
      <c r="H28" s="305">
        <v>267.2</v>
      </c>
      <c r="I28" s="305">
        <v>41.7</v>
      </c>
      <c r="J28" s="305"/>
      <c r="K28" s="305"/>
      <c r="L28" s="305"/>
      <c r="M28" s="305">
        <v>372.4</v>
      </c>
      <c r="N28" s="306">
        <v>7717.1</v>
      </c>
      <c r="O28" s="305">
        <v>5415.7</v>
      </c>
      <c r="P28" s="305">
        <v>1091</v>
      </c>
      <c r="Q28" s="305">
        <v>3758.4</v>
      </c>
      <c r="R28" s="307">
        <v>210.1</v>
      </c>
      <c r="S28" s="787"/>
      <c r="T28" s="305"/>
      <c r="U28" s="308">
        <v>334</v>
      </c>
      <c r="V28" s="301">
        <v>10809.2</v>
      </c>
      <c r="W28" s="302">
        <v>18526.3</v>
      </c>
      <c r="X28" s="305">
        <v>9745.4</v>
      </c>
      <c r="Y28" s="305">
        <v>13892.1</v>
      </c>
      <c r="Z28" s="317" t="s">
        <v>154</v>
      </c>
      <c r="AA28" s="318">
        <v>23637.5</v>
      </c>
      <c r="AB28" s="319">
        <v>42163.8</v>
      </c>
      <c r="AC28" s="314">
        <v>2265</v>
      </c>
      <c r="AD28" s="313">
        <v>35375</v>
      </c>
      <c r="AE28" s="316">
        <v>12643</v>
      </c>
      <c r="AF28" s="314">
        <v>253422</v>
      </c>
      <c r="AG28" s="315">
        <v>20626</v>
      </c>
      <c r="AH28" s="56"/>
      <c r="AI28" s="48" t="s">
        <v>42</v>
      </c>
      <c r="AJ28" s="837" t="s">
        <v>673</v>
      </c>
    </row>
    <row r="29" spans="1:36" ht="17.100000000000001" customHeight="1" x14ac:dyDescent="0.15">
      <c r="A29" s="56"/>
      <c r="B29" s="57"/>
      <c r="C29" s="48" t="s">
        <v>43</v>
      </c>
      <c r="D29" s="837" t="s">
        <v>629</v>
      </c>
      <c r="E29" s="304">
        <v>2169.1999999999998</v>
      </c>
      <c r="F29" s="305">
        <v>1044</v>
      </c>
      <c r="G29" s="305">
        <v>3637.1</v>
      </c>
      <c r="H29" s="305">
        <v>323.60000000000002</v>
      </c>
      <c r="I29" s="305">
        <v>39.299999999999997</v>
      </c>
      <c r="J29" s="305"/>
      <c r="K29" s="305"/>
      <c r="L29" s="305"/>
      <c r="M29" s="305">
        <v>228.4</v>
      </c>
      <c r="N29" s="306">
        <v>7441.6</v>
      </c>
      <c r="O29" s="305">
        <v>5206.5</v>
      </c>
      <c r="P29" s="305">
        <v>1389.6</v>
      </c>
      <c r="Q29" s="305">
        <v>3736.7</v>
      </c>
      <c r="R29" s="307">
        <v>171.2</v>
      </c>
      <c r="S29" s="787"/>
      <c r="T29" s="305"/>
      <c r="U29" s="308">
        <v>344.3</v>
      </c>
      <c r="V29" s="301">
        <v>10848.3</v>
      </c>
      <c r="W29" s="302">
        <v>18289.900000000001</v>
      </c>
      <c r="X29" s="305">
        <v>9635.7000000000007</v>
      </c>
      <c r="Y29" s="305">
        <v>13933.9</v>
      </c>
      <c r="Z29" s="317" t="s">
        <v>154</v>
      </c>
      <c r="AA29" s="318">
        <v>23569.599999999999</v>
      </c>
      <c r="AB29" s="319">
        <v>41859.5</v>
      </c>
      <c r="AC29" s="314">
        <v>2387</v>
      </c>
      <c r="AD29" s="313">
        <v>32394</v>
      </c>
      <c r="AE29" s="316">
        <v>11655</v>
      </c>
      <c r="AF29" s="314">
        <v>257132</v>
      </c>
      <c r="AG29" s="315">
        <v>20065</v>
      </c>
      <c r="AH29" s="56"/>
      <c r="AI29" s="48" t="s">
        <v>43</v>
      </c>
      <c r="AJ29" s="837" t="s">
        <v>674</v>
      </c>
    </row>
    <row r="30" spans="1:36" ht="17.100000000000001" customHeight="1" x14ac:dyDescent="0.15">
      <c r="A30" s="56"/>
      <c r="B30" s="57"/>
      <c r="C30" s="48" t="s">
        <v>44</v>
      </c>
      <c r="D30" s="837" t="s">
        <v>630</v>
      </c>
      <c r="E30" s="304">
        <v>1945.2</v>
      </c>
      <c r="F30" s="305">
        <v>885.3</v>
      </c>
      <c r="G30" s="305">
        <v>3365.9</v>
      </c>
      <c r="H30" s="305">
        <v>223.7</v>
      </c>
      <c r="I30" s="305">
        <v>51.7</v>
      </c>
      <c r="J30" s="305">
        <v>15.2</v>
      </c>
      <c r="K30" s="305"/>
      <c r="L30" s="305"/>
      <c r="M30" s="305">
        <v>158.1</v>
      </c>
      <c r="N30" s="306">
        <v>6645.1</v>
      </c>
      <c r="O30" s="305">
        <v>5050.2</v>
      </c>
      <c r="P30" s="305">
        <v>1048.7</v>
      </c>
      <c r="Q30" s="305">
        <v>3755.5</v>
      </c>
      <c r="R30" s="307">
        <v>189</v>
      </c>
      <c r="S30" s="787"/>
      <c r="T30" s="305">
        <v>120.9</v>
      </c>
      <c r="U30" s="308">
        <v>355.3</v>
      </c>
      <c r="V30" s="301">
        <v>10519.6</v>
      </c>
      <c r="W30" s="302">
        <v>17164.7</v>
      </c>
      <c r="X30" s="305">
        <v>9671.2000000000007</v>
      </c>
      <c r="Y30" s="305">
        <v>13480.5</v>
      </c>
      <c r="Z30" s="317" t="s">
        <v>154</v>
      </c>
      <c r="AA30" s="318">
        <v>23151.7</v>
      </c>
      <c r="AB30" s="319">
        <v>40316.400000000001</v>
      </c>
      <c r="AC30" s="314">
        <v>2496</v>
      </c>
      <c r="AD30" s="313">
        <v>30521</v>
      </c>
      <c r="AE30" s="316">
        <v>11007</v>
      </c>
      <c r="AF30" s="314">
        <v>256131</v>
      </c>
      <c r="AG30" s="315">
        <v>20434</v>
      </c>
      <c r="AH30" s="56"/>
      <c r="AI30" s="48" t="s">
        <v>44</v>
      </c>
      <c r="AJ30" s="837" t="s">
        <v>675</v>
      </c>
    </row>
    <row r="31" spans="1:36" ht="17.100000000000001" customHeight="1" x14ac:dyDescent="0.15">
      <c r="A31" s="56"/>
      <c r="B31" s="57"/>
      <c r="C31" s="48" t="s">
        <v>45</v>
      </c>
      <c r="D31" s="837" t="s">
        <v>631</v>
      </c>
      <c r="E31" s="304">
        <v>1799.3</v>
      </c>
      <c r="F31" s="305">
        <v>642.20000000000005</v>
      </c>
      <c r="G31" s="305">
        <v>3167.7</v>
      </c>
      <c r="H31" s="305">
        <v>190.2</v>
      </c>
      <c r="I31" s="305">
        <v>37.5</v>
      </c>
      <c r="J31" s="305">
        <v>32.6</v>
      </c>
      <c r="K31" s="305"/>
      <c r="L31" s="305"/>
      <c r="M31" s="305">
        <v>175.6</v>
      </c>
      <c r="N31" s="306">
        <v>6045.1</v>
      </c>
      <c r="O31" s="305">
        <v>4448.6000000000004</v>
      </c>
      <c r="P31" s="305">
        <v>967.1</v>
      </c>
      <c r="Q31" s="305">
        <v>3605.6</v>
      </c>
      <c r="R31" s="307">
        <v>184</v>
      </c>
      <c r="S31" s="787"/>
      <c r="T31" s="305">
        <v>167.5</v>
      </c>
      <c r="U31" s="308">
        <v>427.4</v>
      </c>
      <c r="V31" s="301">
        <v>9800.2000000000007</v>
      </c>
      <c r="W31" s="302">
        <v>15845.3</v>
      </c>
      <c r="X31" s="305">
        <v>9703</v>
      </c>
      <c r="Y31" s="305">
        <v>13584.2</v>
      </c>
      <c r="Z31" s="317" t="s">
        <v>154</v>
      </c>
      <c r="AA31" s="318">
        <v>23287.200000000001</v>
      </c>
      <c r="AB31" s="319">
        <v>39132.5</v>
      </c>
      <c r="AC31" s="314">
        <v>2182</v>
      </c>
      <c r="AD31" s="313">
        <v>42668</v>
      </c>
      <c r="AE31" s="316">
        <v>10071</v>
      </c>
      <c r="AF31" s="314">
        <v>231426</v>
      </c>
      <c r="AG31" s="315">
        <v>15351</v>
      </c>
      <c r="AH31" s="56"/>
      <c r="AI31" s="48" t="s">
        <v>45</v>
      </c>
      <c r="AJ31" s="837" t="s">
        <v>676</v>
      </c>
    </row>
    <row r="32" spans="1:36" ht="17.100000000000001" customHeight="1" x14ac:dyDescent="0.15">
      <c r="A32" s="56"/>
      <c r="B32" s="57"/>
      <c r="C32" s="48" t="s">
        <v>46</v>
      </c>
      <c r="D32" s="837" t="s">
        <v>632</v>
      </c>
      <c r="E32" s="304">
        <v>1255.7</v>
      </c>
      <c r="F32" s="305">
        <v>506.5</v>
      </c>
      <c r="G32" s="305">
        <v>2999.4</v>
      </c>
      <c r="H32" s="305">
        <v>164.5</v>
      </c>
      <c r="I32" s="305">
        <v>28.1</v>
      </c>
      <c r="J32" s="305">
        <v>38.299999999999997</v>
      </c>
      <c r="K32" s="305"/>
      <c r="L32" s="305"/>
      <c r="M32" s="305">
        <v>128.1</v>
      </c>
      <c r="N32" s="306">
        <v>5120.6000000000004</v>
      </c>
      <c r="O32" s="305">
        <v>4251.6000000000004</v>
      </c>
      <c r="P32" s="305">
        <v>837.7</v>
      </c>
      <c r="Q32" s="305">
        <v>3468.8</v>
      </c>
      <c r="R32" s="307">
        <v>168.9</v>
      </c>
      <c r="S32" s="787"/>
      <c r="T32" s="305">
        <v>238.8</v>
      </c>
      <c r="U32" s="308">
        <v>377.5</v>
      </c>
      <c r="V32" s="301">
        <v>9343.2999999999993</v>
      </c>
      <c r="W32" s="302">
        <v>14463.9</v>
      </c>
      <c r="X32" s="305">
        <v>9933.7999999999993</v>
      </c>
      <c r="Y32" s="305">
        <v>15610.8</v>
      </c>
      <c r="Z32" s="317" t="s">
        <v>154</v>
      </c>
      <c r="AA32" s="318">
        <v>25544.6</v>
      </c>
      <c r="AB32" s="319">
        <v>40008.5</v>
      </c>
      <c r="AC32" s="314">
        <v>1982</v>
      </c>
      <c r="AD32" s="313">
        <v>29119</v>
      </c>
      <c r="AE32" s="316">
        <v>8710</v>
      </c>
      <c r="AF32" s="314">
        <v>193301</v>
      </c>
      <c r="AG32" s="315">
        <v>14813</v>
      </c>
      <c r="AH32" s="56"/>
      <c r="AI32" s="48" t="s">
        <v>46</v>
      </c>
      <c r="AJ32" s="837" t="s">
        <v>677</v>
      </c>
    </row>
    <row r="33" spans="1:36" ht="17.100000000000001" customHeight="1" x14ac:dyDescent="0.15">
      <c r="A33" s="56"/>
      <c r="B33" s="57"/>
      <c r="C33" s="48" t="s">
        <v>47</v>
      </c>
      <c r="D33" s="837" t="s">
        <v>633</v>
      </c>
      <c r="E33" s="304">
        <v>1273.5</v>
      </c>
      <c r="F33" s="305">
        <v>479.1</v>
      </c>
      <c r="G33" s="305">
        <v>2580.1</v>
      </c>
      <c r="H33" s="305">
        <v>132.9</v>
      </c>
      <c r="I33" s="305">
        <v>24.4</v>
      </c>
      <c r="J33" s="305">
        <v>32.4</v>
      </c>
      <c r="K33" s="305"/>
      <c r="L33" s="305"/>
      <c r="M33" s="305">
        <v>114.5</v>
      </c>
      <c r="N33" s="306">
        <v>4636.8999999999996</v>
      </c>
      <c r="O33" s="305">
        <v>3842.1</v>
      </c>
      <c r="P33" s="305">
        <v>734.5</v>
      </c>
      <c r="Q33" s="305">
        <v>3272.6</v>
      </c>
      <c r="R33" s="307">
        <v>131.19999999999999</v>
      </c>
      <c r="S33" s="787"/>
      <c r="T33" s="305">
        <v>133.1</v>
      </c>
      <c r="U33" s="308">
        <v>346.7</v>
      </c>
      <c r="V33" s="301">
        <v>8460.2000000000007</v>
      </c>
      <c r="W33" s="302">
        <v>13097.1</v>
      </c>
      <c r="X33" s="305">
        <v>9654.2000000000007</v>
      </c>
      <c r="Y33" s="305">
        <v>13122.7</v>
      </c>
      <c r="Z33" s="317" t="s">
        <v>154</v>
      </c>
      <c r="AA33" s="318">
        <v>22776.9</v>
      </c>
      <c r="AB33" s="319">
        <v>35874</v>
      </c>
      <c r="AC33" s="314">
        <v>1947</v>
      </c>
      <c r="AD33" s="313">
        <v>42047</v>
      </c>
      <c r="AE33" s="316">
        <v>7906</v>
      </c>
      <c r="AF33" s="314">
        <v>221946</v>
      </c>
      <c r="AG33" s="315">
        <v>11596</v>
      </c>
      <c r="AH33" s="56"/>
      <c r="AI33" s="48" t="s">
        <v>47</v>
      </c>
      <c r="AJ33" s="837" t="s">
        <v>678</v>
      </c>
    </row>
    <row r="34" spans="1:36" ht="17.100000000000001" customHeight="1" x14ac:dyDescent="0.15">
      <c r="A34" s="56"/>
      <c r="B34" s="57"/>
      <c r="C34" s="48" t="s">
        <v>48</v>
      </c>
      <c r="D34" s="837" t="s">
        <v>634</v>
      </c>
      <c r="E34" s="304">
        <v>1146.5</v>
      </c>
      <c r="F34" s="305">
        <v>491.4</v>
      </c>
      <c r="G34" s="305">
        <v>2502</v>
      </c>
      <c r="H34" s="305">
        <v>117.5</v>
      </c>
      <c r="I34" s="305">
        <v>28.8</v>
      </c>
      <c r="J34" s="305">
        <v>39.4</v>
      </c>
      <c r="K34" s="305"/>
      <c r="L34" s="305"/>
      <c r="M34" s="305">
        <v>137.80000000000001</v>
      </c>
      <c r="N34" s="306">
        <v>4463.3999999999996</v>
      </c>
      <c r="O34" s="305">
        <v>3740.1</v>
      </c>
      <c r="P34" s="305">
        <v>704.4</v>
      </c>
      <c r="Q34" s="305">
        <v>3098</v>
      </c>
      <c r="R34" s="307">
        <v>137.80000000000001</v>
      </c>
      <c r="S34" s="787"/>
      <c r="T34" s="305">
        <v>135.69999999999999</v>
      </c>
      <c r="U34" s="308">
        <v>382.8</v>
      </c>
      <c r="V34" s="301">
        <v>8198.7999999999993</v>
      </c>
      <c r="W34" s="302">
        <v>12662.2</v>
      </c>
      <c r="X34" s="305">
        <v>9229.2999999999993</v>
      </c>
      <c r="Y34" s="305">
        <v>12473.8</v>
      </c>
      <c r="Z34" s="317" t="s">
        <v>154</v>
      </c>
      <c r="AA34" s="318">
        <v>21703.1</v>
      </c>
      <c r="AB34" s="319">
        <v>34365.300000000003</v>
      </c>
      <c r="AC34" s="314">
        <v>2038</v>
      </c>
      <c r="AD34" s="313">
        <v>39049</v>
      </c>
      <c r="AE34" s="316">
        <v>7519</v>
      </c>
      <c r="AF34" s="314">
        <v>197304</v>
      </c>
      <c r="AG34" s="315">
        <v>10755</v>
      </c>
      <c r="AH34" s="56"/>
      <c r="AI34" s="48" t="s">
        <v>48</v>
      </c>
      <c r="AJ34" s="837" t="s">
        <v>679</v>
      </c>
    </row>
    <row r="35" spans="1:36" ht="17.100000000000001" customHeight="1" x14ac:dyDescent="0.15">
      <c r="A35" s="56"/>
      <c r="B35" s="57"/>
      <c r="C35" s="48" t="s">
        <v>49</v>
      </c>
      <c r="D35" s="837" t="s">
        <v>635</v>
      </c>
      <c r="E35" s="304">
        <v>1093.2</v>
      </c>
      <c r="F35" s="305">
        <v>451</v>
      </c>
      <c r="G35" s="305">
        <v>2608.4</v>
      </c>
      <c r="H35" s="305">
        <v>113.3</v>
      </c>
      <c r="I35" s="305">
        <v>37.299999999999997</v>
      </c>
      <c r="J35" s="305">
        <v>64.5</v>
      </c>
      <c r="K35" s="305"/>
      <c r="L35" s="305"/>
      <c r="M35" s="305">
        <v>146.80000000000001</v>
      </c>
      <c r="N35" s="306">
        <v>4514.5</v>
      </c>
      <c r="O35" s="305">
        <v>3617.9</v>
      </c>
      <c r="P35" s="305">
        <v>594</v>
      </c>
      <c r="Q35" s="305">
        <v>3353.9</v>
      </c>
      <c r="R35" s="307">
        <v>121.8</v>
      </c>
      <c r="S35" s="787"/>
      <c r="T35" s="305">
        <v>87.7</v>
      </c>
      <c r="U35" s="308">
        <v>426.5</v>
      </c>
      <c r="V35" s="301">
        <v>8201.7999999999993</v>
      </c>
      <c r="W35" s="302">
        <v>12716.3</v>
      </c>
      <c r="X35" s="305">
        <v>8249.1</v>
      </c>
      <c r="Y35" s="305">
        <v>12201.4</v>
      </c>
      <c r="Z35" s="317" t="s">
        <v>154</v>
      </c>
      <c r="AA35" s="318">
        <v>20450.5</v>
      </c>
      <c r="AB35" s="319">
        <v>33166.800000000003</v>
      </c>
      <c r="AC35" s="314">
        <v>2481</v>
      </c>
      <c r="AD35" s="313">
        <v>34592</v>
      </c>
      <c r="AE35" s="316">
        <v>6690</v>
      </c>
      <c r="AF35" s="314">
        <v>163831</v>
      </c>
      <c r="AG35" s="315">
        <v>11126</v>
      </c>
      <c r="AH35" s="56"/>
      <c r="AI35" s="48" t="s">
        <v>49</v>
      </c>
      <c r="AJ35" s="837" t="s">
        <v>680</v>
      </c>
    </row>
    <row r="36" spans="1:36" s="320" customFormat="1" ht="17.100000000000001" customHeight="1" x14ac:dyDescent="0.15">
      <c r="A36" s="56"/>
      <c r="B36" s="57"/>
      <c r="C36" s="58" t="s">
        <v>50</v>
      </c>
      <c r="D36" s="838" t="s">
        <v>636</v>
      </c>
      <c r="E36" s="304">
        <v>1076.26</v>
      </c>
      <c r="F36" s="305">
        <v>503.23</v>
      </c>
      <c r="G36" s="305">
        <v>2460.8649999999998</v>
      </c>
      <c r="H36" s="305">
        <v>102.45</v>
      </c>
      <c r="I36" s="305">
        <v>33.94</v>
      </c>
      <c r="J36" s="305">
        <v>54.28</v>
      </c>
      <c r="K36" s="305"/>
      <c r="L36" s="305"/>
      <c r="M36" s="305">
        <v>155.44999999999999</v>
      </c>
      <c r="N36" s="306">
        <v>4386.4749999999985</v>
      </c>
      <c r="O36" s="305">
        <v>3739.29</v>
      </c>
      <c r="P36" s="305">
        <v>643.15299999999991</v>
      </c>
      <c r="Q36" s="305">
        <v>3219.93</v>
      </c>
      <c r="R36" s="307">
        <v>109.59</v>
      </c>
      <c r="S36" s="787"/>
      <c r="T36" s="305">
        <v>84.82</v>
      </c>
      <c r="U36" s="308">
        <v>467.7</v>
      </c>
      <c r="V36" s="301">
        <v>8264.4830000000002</v>
      </c>
      <c r="W36" s="302">
        <v>12650.957999999999</v>
      </c>
      <c r="X36" s="305">
        <v>8216.89</v>
      </c>
      <c r="Y36" s="305">
        <v>11776.53</v>
      </c>
      <c r="Z36" s="317" t="s">
        <v>154</v>
      </c>
      <c r="AA36" s="318">
        <v>19993.419999999998</v>
      </c>
      <c r="AB36" s="319">
        <v>32644.377999999997</v>
      </c>
      <c r="AC36" s="314">
        <v>2331</v>
      </c>
      <c r="AD36" s="313">
        <v>31683</v>
      </c>
      <c r="AE36" s="316">
        <v>6503</v>
      </c>
      <c r="AF36" s="314">
        <v>186539</v>
      </c>
      <c r="AG36" s="315">
        <v>9245</v>
      </c>
      <c r="AH36" s="56"/>
      <c r="AI36" s="58" t="s">
        <v>50</v>
      </c>
      <c r="AJ36" s="838" t="s">
        <v>681</v>
      </c>
    </row>
    <row r="37" spans="1:36" s="320" customFormat="1" ht="17.100000000000001" customHeight="1" x14ac:dyDescent="0.15">
      <c r="A37" s="63"/>
      <c r="B37" s="64"/>
      <c r="C37" s="65" t="s">
        <v>0</v>
      </c>
      <c r="D37" s="839" t="s">
        <v>637</v>
      </c>
      <c r="E37" s="321">
        <v>1028.42</v>
      </c>
      <c r="F37" s="322">
        <v>438.45</v>
      </c>
      <c r="G37" s="322">
        <v>2615.0500000000002</v>
      </c>
      <c r="H37" s="322">
        <v>98.18</v>
      </c>
      <c r="I37" s="322">
        <v>42.8</v>
      </c>
      <c r="J37" s="322">
        <v>52.25</v>
      </c>
      <c r="K37" s="322"/>
      <c r="L37" s="322"/>
      <c r="M37" s="322">
        <v>150.9</v>
      </c>
      <c r="N37" s="306">
        <v>4426.05</v>
      </c>
      <c r="O37" s="322">
        <v>3556.24</v>
      </c>
      <c r="P37" s="322">
        <v>561.41</v>
      </c>
      <c r="Q37" s="322">
        <v>3207.84</v>
      </c>
      <c r="R37" s="783">
        <v>107.68</v>
      </c>
      <c r="S37" s="788"/>
      <c r="T37" s="322">
        <v>88.54</v>
      </c>
      <c r="U37" s="323">
        <v>487.25</v>
      </c>
      <c r="V37" s="301">
        <v>8008.96</v>
      </c>
      <c r="W37" s="302">
        <v>12435.01</v>
      </c>
      <c r="X37" s="322">
        <v>8212.67</v>
      </c>
      <c r="Y37" s="322">
        <v>11374.08</v>
      </c>
      <c r="Z37" s="317" t="s">
        <v>154</v>
      </c>
      <c r="AA37" s="318">
        <v>19586.75</v>
      </c>
      <c r="AB37" s="319">
        <v>32021.759999999998</v>
      </c>
      <c r="AC37" s="324">
        <v>2081</v>
      </c>
      <c r="AD37" s="325">
        <v>25890</v>
      </c>
      <c r="AE37" s="326">
        <v>6187</v>
      </c>
      <c r="AF37" s="324">
        <v>198206</v>
      </c>
      <c r="AG37" s="327">
        <v>8873</v>
      </c>
      <c r="AH37" s="63"/>
      <c r="AI37" s="65" t="s">
        <v>0</v>
      </c>
      <c r="AJ37" s="839" t="s">
        <v>682</v>
      </c>
    </row>
    <row r="38" spans="1:36" s="320" customFormat="1" ht="17.100000000000001" customHeight="1" x14ac:dyDescent="0.15">
      <c r="A38" s="63"/>
      <c r="B38" s="64"/>
      <c r="C38" s="65" t="s">
        <v>51</v>
      </c>
      <c r="D38" s="839" t="s">
        <v>638</v>
      </c>
      <c r="E38" s="321">
        <v>1079.364</v>
      </c>
      <c r="F38" s="322">
        <v>545.57500000000005</v>
      </c>
      <c r="G38" s="322">
        <v>2617.37</v>
      </c>
      <c r="H38" s="322">
        <v>121.345</v>
      </c>
      <c r="I38" s="322">
        <v>47.13</v>
      </c>
      <c r="J38" s="322">
        <v>47.82</v>
      </c>
      <c r="K38" s="322"/>
      <c r="L38" s="322"/>
      <c r="M38" s="322">
        <v>329.2</v>
      </c>
      <c r="N38" s="306">
        <v>4787.8040000000001</v>
      </c>
      <c r="O38" s="322">
        <v>3532.5519999999997</v>
      </c>
      <c r="P38" s="322">
        <v>557.74099999999999</v>
      </c>
      <c r="Q38" s="322">
        <v>3056.33</v>
      </c>
      <c r="R38" s="783">
        <v>143.57400000000001</v>
      </c>
      <c r="S38" s="788"/>
      <c r="T38" s="322">
        <v>102.96</v>
      </c>
      <c r="U38" s="323">
        <v>578.63</v>
      </c>
      <c r="V38" s="301">
        <v>7971.7869999999994</v>
      </c>
      <c r="W38" s="302">
        <v>12759.591</v>
      </c>
      <c r="X38" s="322">
        <v>8215.43</v>
      </c>
      <c r="Y38" s="322">
        <v>11276.67</v>
      </c>
      <c r="Z38" s="317" t="s">
        <v>154</v>
      </c>
      <c r="AA38" s="318">
        <v>19492.099999999999</v>
      </c>
      <c r="AB38" s="319">
        <v>32251.690999999999</v>
      </c>
      <c r="AC38" s="324">
        <v>2059</v>
      </c>
      <c r="AD38" s="325">
        <v>28634</v>
      </c>
      <c r="AE38" s="326">
        <v>5614</v>
      </c>
      <c r="AF38" s="324">
        <v>179828</v>
      </c>
      <c r="AG38" s="327">
        <v>8595</v>
      </c>
      <c r="AH38" s="63"/>
      <c r="AI38" s="65" t="s">
        <v>90</v>
      </c>
      <c r="AJ38" s="839" t="s">
        <v>683</v>
      </c>
    </row>
    <row r="39" spans="1:36" s="320" customFormat="1" ht="17.100000000000001" customHeight="1" x14ac:dyDescent="0.15">
      <c r="A39" s="63"/>
      <c r="B39" s="64"/>
      <c r="C39" s="65" t="s">
        <v>52</v>
      </c>
      <c r="D39" s="839" t="s">
        <v>639</v>
      </c>
      <c r="E39" s="321">
        <v>1065.5350000000001</v>
      </c>
      <c r="F39" s="322">
        <v>571.91999999999996</v>
      </c>
      <c r="G39" s="322">
        <v>3860.16</v>
      </c>
      <c r="H39" s="322">
        <v>124.895</v>
      </c>
      <c r="I39" s="322">
        <v>50.51</v>
      </c>
      <c r="J39" s="322">
        <v>42.295000000000002</v>
      </c>
      <c r="K39" s="322"/>
      <c r="L39" s="322"/>
      <c r="M39" s="322">
        <v>650.53</v>
      </c>
      <c r="N39" s="306">
        <v>6365.8450000000003</v>
      </c>
      <c r="O39" s="322">
        <v>2985.17</v>
      </c>
      <c r="P39" s="322">
        <v>492.36899999999991</v>
      </c>
      <c r="Q39" s="322">
        <v>2797.482</v>
      </c>
      <c r="R39" s="783">
        <v>115.803</v>
      </c>
      <c r="S39" s="788"/>
      <c r="T39" s="322">
        <v>51.17</v>
      </c>
      <c r="U39" s="323">
        <v>639.53</v>
      </c>
      <c r="V39" s="301">
        <v>7081.5239999999994</v>
      </c>
      <c r="W39" s="302">
        <v>13447.368999999999</v>
      </c>
      <c r="X39" s="322">
        <v>8160.32</v>
      </c>
      <c r="Y39" s="322">
        <v>10860.01</v>
      </c>
      <c r="Z39" s="317" t="s">
        <v>154</v>
      </c>
      <c r="AA39" s="318">
        <v>19020.330000000002</v>
      </c>
      <c r="AB39" s="319">
        <v>32467.699000000001</v>
      </c>
      <c r="AC39" s="324">
        <v>2037</v>
      </c>
      <c r="AD39" s="325">
        <v>30335.5</v>
      </c>
      <c r="AE39" s="326">
        <v>4854</v>
      </c>
      <c r="AF39" s="324">
        <v>240448</v>
      </c>
      <c r="AG39" s="327">
        <v>7814</v>
      </c>
      <c r="AH39" s="63"/>
      <c r="AI39" s="65" t="s">
        <v>53</v>
      </c>
      <c r="AJ39" s="839" t="s">
        <v>684</v>
      </c>
    </row>
    <row r="40" spans="1:36" s="320" customFormat="1" ht="17.100000000000001" customHeight="1" x14ac:dyDescent="0.15">
      <c r="A40" s="63"/>
      <c r="B40" s="64"/>
      <c r="C40" s="65" t="s">
        <v>54</v>
      </c>
      <c r="D40" s="839" t="s">
        <v>640</v>
      </c>
      <c r="E40" s="321">
        <v>1067.913</v>
      </c>
      <c r="F40" s="322">
        <v>449.85</v>
      </c>
      <c r="G40" s="322">
        <v>2754.6409999999996</v>
      </c>
      <c r="H40" s="322">
        <v>88.644999999999996</v>
      </c>
      <c r="I40" s="322">
        <v>50.725000000000001</v>
      </c>
      <c r="J40" s="322">
        <v>43.37</v>
      </c>
      <c r="K40" s="322">
        <v>660.51</v>
      </c>
      <c r="L40" s="322"/>
      <c r="M40" s="322">
        <v>387.78</v>
      </c>
      <c r="N40" s="306">
        <v>5503.4340000000002</v>
      </c>
      <c r="O40" s="322">
        <v>3352.7549999999997</v>
      </c>
      <c r="P40" s="322">
        <v>482.51499999999999</v>
      </c>
      <c r="Q40" s="322">
        <v>3014.145</v>
      </c>
      <c r="R40" s="783">
        <v>92.500999999999991</v>
      </c>
      <c r="S40" s="788"/>
      <c r="T40" s="322">
        <v>47.78</v>
      </c>
      <c r="U40" s="323">
        <v>655.45100000000002</v>
      </c>
      <c r="V40" s="301">
        <v>7645.146999999999</v>
      </c>
      <c r="W40" s="302">
        <v>13148.580999999998</v>
      </c>
      <c r="X40" s="322">
        <v>8913.9500000000007</v>
      </c>
      <c r="Y40" s="322">
        <v>10861.198</v>
      </c>
      <c r="Z40" s="317" t="s">
        <v>154</v>
      </c>
      <c r="AA40" s="318">
        <v>19775.148000000001</v>
      </c>
      <c r="AB40" s="319">
        <v>32923.728999999999</v>
      </c>
      <c r="AC40" s="324">
        <v>1666</v>
      </c>
      <c r="AD40" s="325">
        <v>25912.1</v>
      </c>
      <c r="AE40" s="326">
        <v>4807</v>
      </c>
      <c r="AF40" s="324">
        <v>260345</v>
      </c>
      <c r="AG40" s="327">
        <v>7777</v>
      </c>
      <c r="AH40" s="63"/>
      <c r="AI40" s="65" t="s">
        <v>55</v>
      </c>
      <c r="AJ40" s="839" t="s">
        <v>685</v>
      </c>
    </row>
    <row r="41" spans="1:36" s="320" customFormat="1" ht="17.100000000000001" customHeight="1" x14ac:dyDescent="0.15">
      <c r="A41" s="63"/>
      <c r="B41" s="64"/>
      <c r="C41" s="65" t="s">
        <v>56</v>
      </c>
      <c r="D41" s="839" t="s">
        <v>641</v>
      </c>
      <c r="E41" s="321">
        <v>1100</v>
      </c>
      <c r="F41" s="322">
        <v>459.7</v>
      </c>
      <c r="G41" s="322">
        <v>2676.4</v>
      </c>
      <c r="H41" s="322">
        <v>82.8</v>
      </c>
      <c r="I41" s="322">
        <v>66.599999999999994</v>
      </c>
      <c r="J41" s="322">
        <v>31.5</v>
      </c>
      <c r="K41" s="322">
        <v>1609.8</v>
      </c>
      <c r="L41" s="322"/>
      <c r="M41" s="322">
        <v>448.5</v>
      </c>
      <c r="N41" s="306">
        <v>6475.3</v>
      </c>
      <c r="O41" s="322">
        <v>3313.6</v>
      </c>
      <c r="P41" s="322">
        <v>474.1</v>
      </c>
      <c r="Q41" s="322">
        <v>3049.2</v>
      </c>
      <c r="R41" s="783">
        <v>82</v>
      </c>
      <c r="S41" s="788">
        <v>5.9</v>
      </c>
      <c r="T41" s="322">
        <v>86.4</v>
      </c>
      <c r="U41" s="323">
        <v>503.7</v>
      </c>
      <c r="V41" s="301">
        <v>7514.9</v>
      </c>
      <c r="W41" s="302">
        <v>13990.2</v>
      </c>
      <c r="X41" s="322">
        <v>7246.9</v>
      </c>
      <c r="Y41" s="322">
        <v>13539.9</v>
      </c>
      <c r="Z41" s="317" t="s">
        <v>154</v>
      </c>
      <c r="AA41" s="318">
        <v>20786.8</v>
      </c>
      <c r="AB41" s="319">
        <v>34777</v>
      </c>
      <c r="AC41" s="324">
        <v>1386</v>
      </c>
      <c r="AD41" s="325">
        <v>26341</v>
      </c>
      <c r="AE41" s="326">
        <v>4177</v>
      </c>
      <c r="AF41" s="324">
        <v>239343</v>
      </c>
      <c r="AG41" s="327">
        <v>6853</v>
      </c>
      <c r="AH41" s="63"/>
      <c r="AI41" s="65" t="s">
        <v>57</v>
      </c>
      <c r="AJ41" s="839" t="s">
        <v>686</v>
      </c>
    </row>
    <row r="42" spans="1:36" s="320" customFormat="1" ht="17.100000000000001" customHeight="1" x14ac:dyDescent="0.15">
      <c r="A42" s="63"/>
      <c r="B42" s="64"/>
      <c r="C42" s="65" t="s">
        <v>58</v>
      </c>
      <c r="D42" s="839" t="s">
        <v>642</v>
      </c>
      <c r="E42" s="321">
        <v>1101</v>
      </c>
      <c r="F42" s="322">
        <v>418.5</v>
      </c>
      <c r="G42" s="322">
        <v>2839.5</v>
      </c>
      <c r="H42" s="322">
        <v>72.400000000000006</v>
      </c>
      <c r="I42" s="322">
        <v>50.6</v>
      </c>
      <c r="J42" s="322">
        <v>51</v>
      </c>
      <c r="K42" s="322">
        <v>1139.2</v>
      </c>
      <c r="L42" s="322"/>
      <c r="M42" s="322">
        <v>396.4</v>
      </c>
      <c r="N42" s="306">
        <v>6068.6</v>
      </c>
      <c r="O42" s="322">
        <v>3341.8</v>
      </c>
      <c r="P42" s="322">
        <v>461.2</v>
      </c>
      <c r="Q42" s="322">
        <v>3072.4</v>
      </c>
      <c r="R42" s="783">
        <v>85.6</v>
      </c>
      <c r="S42" s="788">
        <v>5.9</v>
      </c>
      <c r="T42" s="322">
        <v>80</v>
      </c>
      <c r="U42" s="638">
        <v>583.70000000000005</v>
      </c>
      <c r="V42" s="301">
        <v>7630.6</v>
      </c>
      <c r="W42" s="302">
        <v>13699.2</v>
      </c>
      <c r="X42" s="322">
        <v>7263.9</v>
      </c>
      <c r="Y42" s="322">
        <v>13723.5</v>
      </c>
      <c r="Z42" s="317" t="s">
        <v>154</v>
      </c>
      <c r="AA42" s="318">
        <v>20987.4</v>
      </c>
      <c r="AB42" s="319">
        <v>34686.6</v>
      </c>
      <c r="AC42" s="324">
        <v>1357</v>
      </c>
      <c r="AD42" s="325">
        <v>95115</v>
      </c>
      <c r="AE42" s="326">
        <v>3121</v>
      </c>
      <c r="AF42" s="324">
        <v>208549</v>
      </c>
      <c r="AG42" s="327">
        <v>4220</v>
      </c>
      <c r="AH42" s="63"/>
      <c r="AI42" s="65" t="s">
        <v>58</v>
      </c>
      <c r="AJ42" s="839" t="s">
        <v>687</v>
      </c>
    </row>
    <row r="43" spans="1:36" s="320" customFormat="1" ht="17.100000000000001" customHeight="1" x14ac:dyDescent="0.15">
      <c r="A43" s="63"/>
      <c r="B43" s="64"/>
      <c r="C43" s="58" t="s">
        <v>59</v>
      </c>
      <c r="D43" s="838" t="s">
        <v>643</v>
      </c>
      <c r="E43" s="321">
        <v>1096.27</v>
      </c>
      <c r="F43" s="322">
        <v>376.36</v>
      </c>
      <c r="G43" s="322">
        <v>2809.54</v>
      </c>
      <c r="H43" s="322">
        <v>80.040000000000006</v>
      </c>
      <c r="I43" s="322">
        <v>50.86</v>
      </c>
      <c r="J43" s="322">
        <v>59.95</v>
      </c>
      <c r="K43" s="322">
        <v>1144.0999999999999</v>
      </c>
      <c r="L43" s="322"/>
      <c r="M43" s="322">
        <v>428.95</v>
      </c>
      <c r="N43" s="306">
        <v>6046.07</v>
      </c>
      <c r="O43" s="322">
        <v>3336.62</v>
      </c>
      <c r="P43" s="322">
        <v>469.75</v>
      </c>
      <c r="Q43" s="322">
        <v>3130.8</v>
      </c>
      <c r="R43" s="783">
        <v>89.28</v>
      </c>
      <c r="S43" s="788">
        <v>3.76</v>
      </c>
      <c r="T43" s="322">
        <v>71.08</v>
      </c>
      <c r="U43" s="639">
        <v>610.73</v>
      </c>
      <c r="V43" s="301">
        <v>7712.02</v>
      </c>
      <c r="W43" s="302">
        <v>13758.09</v>
      </c>
      <c r="X43" s="322">
        <v>7144.2</v>
      </c>
      <c r="Y43" s="322">
        <v>13815.01</v>
      </c>
      <c r="Z43" s="317" t="s">
        <v>154</v>
      </c>
      <c r="AA43" s="318">
        <v>20959.21</v>
      </c>
      <c r="AB43" s="319">
        <v>34717.300000000003</v>
      </c>
      <c r="AC43" s="324">
        <v>1273</v>
      </c>
      <c r="AD43" s="325">
        <v>93333</v>
      </c>
      <c r="AE43" s="326">
        <v>2879</v>
      </c>
      <c r="AF43" s="324">
        <v>200198</v>
      </c>
      <c r="AG43" s="327">
        <v>4196</v>
      </c>
      <c r="AH43" s="63"/>
      <c r="AI43" s="65" t="s">
        <v>59</v>
      </c>
      <c r="AJ43" s="839" t="s">
        <v>688</v>
      </c>
    </row>
    <row r="44" spans="1:36" s="320" customFormat="1" ht="17.100000000000001" customHeight="1" x14ac:dyDescent="0.15">
      <c r="A44" s="63"/>
      <c r="B44" s="64"/>
      <c r="C44" s="65" t="s">
        <v>116</v>
      </c>
      <c r="D44" s="839" t="s">
        <v>644</v>
      </c>
      <c r="E44" s="321">
        <v>1048.5999999999999</v>
      </c>
      <c r="F44" s="322">
        <v>371.2</v>
      </c>
      <c r="G44" s="322">
        <v>3182.6</v>
      </c>
      <c r="H44" s="322">
        <v>252.7</v>
      </c>
      <c r="I44" s="322">
        <v>56.2</v>
      </c>
      <c r="J44" s="322">
        <v>46.3</v>
      </c>
      <c r="K44" s="322">
        <v>1348.8</v>
      </c>
      <c r="L44" s="322"/>
      <c r="M44" s="322">
        <v>454.3</v>
      </c>
      <c r="N44" s="306">
        <v>6760.7</v>
      </c>
      <c r="O44" s="322">
        <v>3105.1</v>
      </c>
      <c r="P44" s="322">
        <v>463.4</v>
      </c>
      <c r="Q44" s="322">
        <v>2783.5</v>
      </c>
      <c r="R44" s="783">
        <v>172.7</v>
      </c>
      <c r="S44" s="788">
        <v>3.4</v>
      </c>
      <c r="T44" s="322">
        <v>49.5</v>
      </c>
      <c r="U44" s="323">
        <v>541.5</v>
      </c>
      <c r="V44" s="301">
        <v>7119.1</v>
      </c>
      <c r="W44" s="302">
        <v>13879.8</v>
      </c>
      <c r="X44" s="322">
        <v>6921.3</v>
      </c>
      <c r="Y44" s="322">
        <v>14001.2</v>
      </c>
      <c r="Z44" s="317" t="s">
        <v>154</v>
      </c>
      <c r="AA44" s="318">
        <v>20922.5</v>
      </c>
      <c r="AB44" s="319">
        <v>34802.300000000003</v>
      </c>
      <c r="AC44" s="324">
        <v>1173.5</v>
      </c>
      <c r="AD44" s="325">
        <v>34277</v>
      </c>
      <c r="AE44" s="326">
        <v>2385</v>
      </c>
      <c r="AF44" s="324">
        <v>173132.5</v>
      </c>
      <c r="AG44" s="327">
        <v>3763</v>
      </c>
      <c r="AH44" s="63"/>
      <c r="AI44" s="65" t="s">
        <v>128</v>
      </c>
      <c r="AJ44" s="839" t="s">
        <v>689</v>
      </c>
    </row>
    <row r="45" spans="1:36" s="320" customFormat="1" ht="17.100000000000001" customHeight="1" x14ac:dyDescent="0.15">
      <c r="A45" s="99"/>
      <c r="B45" s="100"/>
      <c r="C45" s="58" t="s">
        <v>129</v>
      </c>
      <c r="D45" s="838" t="s">
        <v>645</v>
      </c>
      <c r="E45" s="304">
        <v>805.6</v>
      </c>
      <c r="F45" s="305">
        <v>382.8</v>
      </c>
      <c r="G45" s="305">
        <v>3018.5</v>
      </c>
      <c r="H45" s="305">
        <v>78.7</v>
      </c>
      <c r="I45" s="305">
        <v>51.2</v>
      </c>
      <c r="J45" s="305">
        <v>48.2</v>
      </c>
      <c r="K45" s="305">
        <v>1193.5999999999999</v>
      </c>
      <c r="L45" s="305"/>
      <c r="M45" s="305">
        <v>429.2</v>
      </c>
      <c r="N45" s="306">
        <v>6007.8</v>
      </c>
      <c r="O45" s="305">
        <v>2715.5</v>
      </c>
      <c r="P45" s="305">
        <v>424.3</v>
      </c>
      <c r="Q45" s="305">
        <v>3021.6</v>
      </c>
      <c r="R45" s="307">
        <v>154.19999999999999</v>
      </c>
      <c r="S45" s="787">
        <v>3.7</v>
      </c>
      <c r="T45" s="322">
        <v>74.400000000000006</v>
      </c>
      <c r="U45" s="640">
        <v>605</v>
      </c>
      <c r="V45" s="301">
        <v>6998.7</v>
      </c>
      <c r="W45" s="302">
        <v>13006.5</v>
      </c>
      <c r="X45" s="305">
        <v>2411.8000000000002</v>
      </c>
      <c r="Y45" s="305">
        <v>3409.1</v>
      </c>
      <c r="Z45" s="317" t="s">
        <v>154</v>
      </c>
      <c r="AA45" s="318">
        <v>5820.9</v>
      </c>
      <c r="AB45" s="319">
        <v>18827.400000000001</v>
      </c>
      <c r="AC45" s="314">
        <v>935</v>
      </c>
      <c r="AD45" s="313">
        <v>23928</v>
      </c>
      <c r="AE45" s="316">
        <v>2105</v>
      </c>
      <c r="AF45" s="314">
        <v>160073</v>
      </c>
      <c r="AG45" s="315">
        <v>4027</v>
      </c>
      <c r="AH45" s="56"/>
      <c r="AI45" s="58" t="s">
        <v>117</v>
      </c>
      <c r="AJ45" s="838" t="s">
        <v>690</v>
      </c>
    </row>
    <row r="46" spans="1:36" s="320" customFormat="1" ht="17.100000000000001" customHeight="1" x14ac:dyDescent="0.15">
      <c r="A46" s="99"/>
      <c r="B46" s="100"/>
      <c r="C46" s="58" t="s">
        <v>144</v>
      </c>
      <c r="D46" s="838" t="s">
        <v>646</v>
      </c>
      <c r="E46" s="328">
        <v>846.2</v>
      </c>
      <c r="F46" s="329">
        <v>352.38</v>
      </c>
      <c r="G46" s="330">
        <v>2875.3</v>
      </c>
      <c r="H46" s="329">
        <v>130.1</v>
      </c>
      <c r="I46" s="330">
        <v>52.4</v>
      </c>
      <c r="J46" s="329">
        <v>62.5</v>
      </c>
      <c r="K46" s="329">
        <v>2110</v>
      </c>
      <c r="L46" s="329">
        <v>39.9</v>
      </c>
      <c r="M46" s="329">
        <v>392.1</v>
      </c>
      <c r="N46" s="306">
        <v>5548.71</v>
      </c>
      <c r="O46" s="329">
        <v>2549.1</v>
      </c>
      <c r="P46" s="329">
        <v>376.3</v>
      </c>
      <c r="Q46" s="329">
        <v>3000.5</v>
      </c>
      <c r="R46" s="330">
        <v>137.80000000000001</v>
      </c>
      <c r="S46" s="789">
        <v>2.72</v>
      </c>
      <c r="T46" s="622">
        <v>44.7</v>
      </c>
      <c r="U46" s="148">
        <v>514.20000000000005</v>
      </c>
      <c r="V46" s="301">
        <v>6625.32</v>
      </c>
      <c r="W46" s="302">
        <v>12174.03</v>
      </c>
      <c r="X46" s="331">
        <v>2429.1999999999998</v>
      </c>
      <c r="Y46" s="331">
        <v>3772.1</v>
      </c>
      <c r="Z46" s="332" t="s">
        <v>154</v>
      </c>
      <c r="AA46" s="318">
        <v>6201.3</v>
      </c>
      <c r="AB46" s="319">
        <v>18375.330000000002</v>
      </c>
      <c r="AC46" s="164">
        <v>944</v>
      </c>
      <c r="AD46" s="333">
        <v>23530</v>
      </c>
      <c r="AE46" s="164">
        <v>2074</v>
      </c>
      <c r="AF46" s="333">
        <v>144916</v>
      </c>
      <c r="AG46" s="165">
        <v>4149</v>
      </c>
      <c r="AH46" s="223"/>
      <c r="AI46" s="58" t="s">
        <v>144</v>
      </c>
      <c r="AJ46" s="838" t="s">
        <v>691</v>
      </c>
    </row>
    <row r="47" spans="1:36" s="320" customFormat="1" ht="17.100000000000001" customHeight="1" x14ac:dyDescent="0.15">
      <c r="A47" s="252"/>
      <c r="B47" s="199"/>
      <c r="C47" s="58" t="s">
        <v>181</v>
      </c>
      <c r="D47" s="838" t="s">
        <v>647</v>
      </c>
      <c r="E47" s="334">
        <v>790.19500000000005</v>
      </c>
      <c r="F47" s="192">
        <v>380.47500000000002</v>
      </c>
      <c r="G47" s="335">
        <v>3029.5720000000001</v>
      </c>
      <c r="H47" s="192">
        <v>122.06200000000001</v>
      </c>
      <c r="I47" s="335">
        <v>129.608</v>
      </c>
      <c r="J47" s="149">
        <v>69.3</v>
      </c>
      <c r="K47" s="149">
        <v>2112</v>
      </c>
      <c r="L47" s="149">
        <v>246.3</v>
      </c>
      <c r="M47" s="149">
        <v>425.5</v>
      </c>
      <c r="N47" s="306">
        <v>7058.7120000000004</v>
      </c>
      <c r="O47" s="149">
        <v>2557.6149999999998</v>
      </c>
      <c r="P47" s="149">
        <v>343.71</v>
      </c>
      <c r="Q47" s="149">
        <v>2975.4629999999997</v>
      </c>
      <c r="R47" s="148">
        <v>119.28100000000001</v>
      </c>
      <c r="S47" s="790">
        <v>2.6</v>
      </c>
      <c r="T47" s="622">
        <v>43.04</v>
      </c>
      <c r="U47" s="148">
        <v>653.28</v>
      </c>
      <c r="V47" s="301">
        <v>6694.9889999999996</v>
      </c>
      <c r="W47" s="149">
        <v>13753.701000000001</v>
      </c>
      <c r="X47" s="332" t="s">
        <v>154</v>
      </c>
      <c r="Y47" s="332" t="s">
        <v>154</v>
      </c>
      <c r="Z47" s="336">
        <v>5711.71</v>
      </c>
      <c r="AA47" s="318">
        <v>5711.71</v>
      </c>
      <c r="AB47" s="319">
        <v>19465.411</v>
      </c>
      <c r="AC47" s="152">
        <v>658</v>
      </c>
      <c r="AD47" s="337">
        <v>17093</v>
      </c>
      <c r="AE47" s="152">
        <v>1924</v>
      </c>
      <c r="AF47" s="337">
        <v>148858</v>
      </c>
      <c r="AG47" s="153">
        <v>2972</v>
      </c>
      <c r="AH47" s="256"/>
      <c r="AI47" s="58" t="s">
        <v>181</v>
      </c>
      <c r="AJ47" s="838" t="s">
        <v>692</v>
      </c>
    </row>
    <row r="48" spans="1:36" s="320" customFormat="1" ht="17.100000000000001" customHeight="1" x14ac:dyDescent="0.15">
      <c r="A48" s="99"/>
      <c r="B48" s="100"/>
      <c r="C48" s="58" t="s">
        <v>187</v>
      </c>
      <c r="D48" s="838" t="s">
        <v>648</v>
      </c>
      <c r="E48" s="338">
        <v>820.78309999999999</v>
      </c>
      <c r="F48" s="149">
        <v>354.29399999999998</v>
      </c>
      <c r="G48" s="149">
        <v>3162.0230000000001</v>
      </c>
      <c r="H48" s="149">
        <v>98.242999999999995</v>
      </c>
      <c r="I48" s="148">
        <v>23.145</v>
      </c>
      <c r="J48" s="149">
        <v>58.05</v>
      </c>
      <c r="K48" s="149">
        <v>3319</v>
      </c>
      <c r="L48" s="149">
        <v>653.9</v>
      </c>
      <c r="M48" s="149">
        <v>445.73699999999997</v>
      </c>
      <c r="N48" s="306">
        <v>8281.2751000000007</v>
      </c>
      <c r="O48" s="149">
        <v>2490.2010000000005</v>
      </c>
      <c r="P48" s="149">
        <v>330.48899999999998</v>
      </c>
      <c r="Q48" s="149">
        <v>3111.7429999999995</v>
      </c>
      <c r="R48" s="148">
        <v>133.042</v>
      </c>
      <c r="S48" s="790">
        <v>0.32</v>
      </c>
      <c r="T48" s="622">
        <v>35.270000000000003</v>
      </c>
      <c r="U48" s="151">
        <v>577.49</v>
      </c>
      <c r="V48" s="301">
        <v>6678.5550000000003</v>
      </c>
      <c r="W48" s="339">
        <v>14959.830100000001</v>
      </c>
      <c r="X48" s="332" t="s">
        <v>154</v>
      </c>
      <c r="Y48" s="332" t="s">
        <v>154</v>
      </c>
      <c r="Z48" s="149">
        <v>3894.6970000000001</v>
      </c>
      <c r="AA48" s="340">
        <v>3894.6970000000001</v>
      </c>
      <c r="AB48" s="319">
        <v>18854.527099999999</v>
      </c>
      <c r="AC48" s="147">
        <v>599</v>
      </c>
      <c r="AD48" s="147">
        <v>14519.9</v>
      </c>
      <c r="AE48" s="152">
        <v>1843</v>
      </c>
      <c r="AF48" s="147">
        <v>98317.25</v>
      </c>
      <c r="AG48" s="153">
        <v>4719</v>
      </c>
      <c r="AH48" s="223"/>
      <c r="AI48" s="245" t="s">
        <v>187</v>
      </c>
      <c r="AJ48" s="838" t="s">
        <v>693</v>
      </c>
    </row>
    <row r="49" spans="1:39" s="320" customFormat="1" ht="17.100000000000001" customHeight="1" x14ac:dyDescent="0.15">
      <c r="A49" s="99"/>
      <c r="B49" s="100"/>
      <c r="C49" s="58" t="s">
        <v>194</v>
      </c>
      <c r="D49" s="838" t="s">
        <v>649</v>
      </c>
      <c r="E49" s="338">
        <v>733.71469999999999</v>
      </c>
      <c r="F49" s="149">
        <v>402.75959999999998</v>
      </c>
      <c r="G49" s="149">
        <v>3562.3475999999996</v>
      </c>
      <c r="H49" s="149">
        <v>99.172600000000003</v>
      </c>
      <c r="I49" s="148">
        <v>28.675000000000001</v>
      </c>
      <c r="J49" s="149">
        <v>52.98</v>
      </c>
      <c r="K49" s="149">
        <v>6018</v>
      </c>
      <c r="L49" s="149">
        <v>1117.9000000000001</v>
      </c>
      <c r="M49" s="149">
        <v>687.46100000000013</v>
      </c>
      <c r="N49" s="718">
        <v>11585.110499999999</v>
      </c>
      <c r="O49" s="149">
        <v>2338.0065</v>
      </c>
      <c r="P49" s="149">
        <v>388.27699999999999</v>
      </c>
      <c r="Q49" s="149">
        <v>2946.2482999999997</v>
      </c>
      <c r="R49" s="148">
        <v>112.843</v>
      </c>
      <c r="S49" s="790">
        <v>2.7230000000000003</v>
      </c>
      <c r="T49" s="622">
        <v>13.57</v>
      </c>
      <c r="U49" s="151">
        <v>658.94640000000004</v>
      </c>
      <c r="V49" s="301">
        <v>6460.6142</v>
      </c>
      <c r="W49" s="339">
        <v>18045.724699999999</v>
      </c>
      <c r="X49" s="332" t="s">
        <v>154</v>
      </c>
      <c r="Y49" s="332" t="s">
        <v>154</v>
      </c>
      <c r="Z49" s="149">
        <v>3571.1353000000004</v>
      </c>
      <c r="AA49" s="340">
        <v>3571.1353000000004</v>
      </c>
      <c r="AB49" s="319">
        <v>21616.86</v>
      </c>
      <c r="AC49" s="341" t="s">
        <v>228</v>
      </c>
      <c r="AD49" s="342" t="s">
        <v>228</v>
      </c>
      <c r="AE49" s="152">
        <v>2010</v>
      </c>
      <c r="AF49" s="147">
        <v>141751.06</v>
      </c>
      <c r="AG49" s="343" t="s">
        <v>228</v>
      </c>
      <c r="AH49" s="223"/>
      <c r="AI49" s="245" t="s">
        <v>194</v>
      </c>
      <c r="AJ49" s="838" t="s">
        <v>694</v>
      </c>
    </row>
    <row r="50" spans="1:39" s="320" customFormat="1" ht="17.100000000000001" customHeight="1" x14ac:dyDescent="0.15">
      <c r="A50" s="99"/>
      <c r="B50" s="100"/>
      <c r="C50" s="58" t="s">
        <v>197</v>
      </c>
      <c r="D50" s="839" t="s">
        <v>650</v>
      </c>
      <c r="E50" s="338">
        <v>727.03560000000004</v>
      </c>
      <c r="F50" s="149">
        <v>386.54075</v>
      </c>
      <c r="G50" s="149">
        <v>3570.9411600000003</v>
      </c>
      <c r="H50" s="149">
        <v>98.05019999999999</v>
      </c>
      <c r="I50" s="148">
        <v>22.221499999999999</v>
      </c>
      <c r="J50" s="149">
        <v>41.48</v>
      </c>
      <c r="K50" s="149">
        <v>6135</v>
      </c>
      <c r="L50" s="149">
        <v>1100.5999999999999</v>
      </c>
      <c r="M50" s="149">
        <v>455.64731</v>
      </c>
      <c r="N50" s="719">
        <v>11436.916520000001</v>
      </c>
      <c r="O50" s="149">
        <v>2334.2240000000002</v>
      </c>
      <c r="P50" s="149">
        <v>292.88</v>
      </c>
      <c r="Q50" s="149">
        <v>3370.4513999999999</v>
      </c>
      <c r="R50" s="148">
        <v>107.878</v>
      </c>
      <c r="S50" s="790">
        <v>0.94500000000000006</v>
      </c>
      <c r="T50" s="622">
        <v>47.29</v>
      </c>
      <c r="U50" s="148">
        <v>680.22699999999998</v>
      </c>
      <c r="V50" s="148">
        <v>6833.8954000000003</v>
      </c>
      <c r="W50" s="149">
        <v>18270.811920000004</v>
      </c>
      <c r="X50" s="332" t="s">
        <v>154</v>
      </c>
      <c r="Y50" s="332" t="s">
        <v>154</v>
      </c>
      <c r="Z50" s="149">
        <v>1508.7173499999999</v>
      </c>
      <c r="AA50" s="340">
        <v>1508.7173499999999</v>
      </c>
      <c r="AB50" s="319">
        <v>19779.529269999999</v>
      </c>
      <c r="AC50" s="519" t="s">
        <v>228</v>
      </c>
      <c r="AD50" s="519" t="s">
        <v>228</v>
      </c>
      <c r="AE50" s="152">
        <v>1964</v>
      </c>
      <c r="AF50" s="147">
        <v>132937.85999999999</v>
      </c>
      <c r="AG50" s="343" t="s">
        <v>228</v>
      </c>
      <c r="AH50" s="223"/>
      <c r="AI50" s="245" t="s">
        <v>305</v>
      </c>
      <c r="AJ50" s="838" t="s">
        <v>695</v>
      </c>
    </row>
    <row r="51" spans="1:39" s="320" customFormat="1" ht="17.100000000000001" customHeight="1" x14ac:dyDescent="0.15">
      <c r="A51" s="99"/>
      <c r="B51" s="100"/>
      <c r="C51" s="58" t="s">
        <v>398</v>
      </c>
      <c r="D51" s="839" t="s">
        <v>651</v>
      </c>
      <c r="E51" s="562">
        <v>636.8328200000002</v>
      </c>
      <c r="F51" s="149">
        <v>312.93092999999999</v>
      </c>
      <c r="G51" s="149">
        <v>3859.9367499999998</v>
      </c>
      <c r="H51" s="149">
        <v>80.88300000000001</v>
      </c>
      <c r="I51" s="149">
        <v>17.850000000000001</v>
      </c>
      <c r="J51" s="149">
        <v>67.587999999999994</v>
      </c>
      <c r="K51" s="149">
        <v>5843.7</v>
      </c>
      <c r="L51" s="149">
        <v>766</v>
      </c>
      <c r="M51" s="149">
        <v>421.41219999999998</v>
      </c>
      <c r="N51" s="720">
        <v>11241.1337</v>
      </c>
      <c r="O51" s="149">
        <v>2157.3326000000002</v>
      </c>
      <c r="P51" s="149">
        <v>274</v>
      </c>
      <c r="Q51" s="149">
        <v>3078.4281000000001</v>
      </c>
      <c r="R51" s="149">
        <v>85.040999999999997</v>
      </c>
      <c r="S51" s="790">
        <v>0.34</v>
      </c>
      <c r="T51" s="622">
        <v>34.630000000000003</v>
      </c>
      <c r="U51" s="148">
        <v>661.23710000000005</v>
      </c>
      <c r="V51" s="149">
        <v>6291.0088000000005</v>
      </c>
      <c r="W51" s="149">
        <v>17532.142500000002</v>
      </c>
      <c r="X51" s="332" t="s">
        <v>154</v>
      </c>
      <c r="Y51" s="332" t="s">
        <v>154</v>
      </c>
      <c r="Z51" s="149">
        <v>1506.8196100000002</v>
      </c>
      <c r="AA51" s="340">
        <v>1506.8196100000002</v>
      </c>
      <c r="AB51" s="563">
        <v>19038.96211</v>
      </c>
      <c r="AC51" s="520" t="s">
        <v>228</v>
      </c>
      <c r="AD51" s="519" t="s">
        <v>228</v>
      </c>
      <c r="AE51" s="152">
        <v>1998</v>
      </c>
      <c r="AF51" s="147">
        <v>149206.39999999999</v>
      </c>
      <c r="AG51" s="343" t="s">
        <v>228</v>
      </c>
      <c r="AH51" s="223"/>
      <c r="AI51" s="257" t="s">
        <v>410</v>
      </c>
      <c r="AJ51" s="840" t="s">
        <v>696</v>
      </c>
    </row>
    <row r="52" spans="1:39" s="320" customFormat="1" ht="17.100000000000001" customHeight="1" x14ac:dyDescent="0.15">
      <c r="A52" s="99"/>
      <c r="B52" s="100"/>
      <c r="C52" s="58" t="s">
        <v>415</v>
      </c>
      <c r="D52" s="838" t="s">
        <v>652</v>
      </c>
      <c r="E52" s="621">
        <v>609.83078999999998</v>
      </c>
      <c r="F52" s="622">
        <v>245.55093999999997</v>
      </c>
      <c r="G52" s="622">
        <v>3980.23855</v>
      </c>
      <c r="H52" s="622">
        <v>76.427999999999997</v>
      </c>
      <c r="I52" s="622">
        <v>22.426000000000002</v>
      </c>
      <c r="J52" s="622">
        <v>98.95999999999998</v>
      </c>
      <c r="K52" s="622">
        <v>6871.9999999999991</v>
      </c>
      <c r="L52" s="622">
        <v>867.00000000000011</v>
      </c>
      <c r="M52" s="622">
        <v>297.62480000000005</v>
      </c>
      <c r="N52" s="721">
        <v>12203.059080000001</v>
      </c>
      <c r="O52" s="622">
        <v>2040.0743999999997</v>
      </c>
      <c r="P52" s="622">
        <v>212.19</v>
      </c>
      <c r="Q52" s="622">
        <v>2889.9894000000004</v>
      </c>
      <c r="R52" s="784">
        <v>67.037999999999997</v>
      </c>
      <c r="S52" s="790">
        <v>0.85</v>
      </c>
      <c r="T52" s="622">
        <v>55.11</v>
      </c>
      <c r="U52" s="641">
        <v>625.43000000000018</v>
      </c>
      <c r="V52" s="622">
        <v>5890.6818000000012</v>
      </c>
      <c r="W52" s="622">
        <v>18093.740879999998</v>
      </c>
      <c r="X52" s="332" t="s">
        <v>154</v>
      </c>
      <c r="Y52" s="332" t="s">
        <v>154</v>
      </c>
      <c r="Z52" s="622">
        <v>2495.4210000000003</v>
      </c>
      <c r="AA52" s="623">
        <v>2495.4210000000003</v>
      </c>
      <c r="AB52" s="624">
        <v>20589.16188</v>
      </c>
      <c r="AC52" s="520" t="s">
        <v>228</v>
      </c>
      <c r="AD52" s="519" t="s">
        <v>228</v>
      </c>
      <c r="AE52" s="152">
        <v>1797</v>
      </c>
      <c r="AF52" s="147">
        <v>120278.3</v>
      </c>
      <c r="AG52" s="343" t="s">
        <v>228</v>
      </c>
      <c r="AH52" s="223"/>
      <c r="AI52" s="245" t="s">
        <v>402</v>
      </c>
      <c r="AJ52" s="838" t="s">
        <v>697</v>
      </c>
    </row>
    <row r="53" spans="1:39" s="320" customFormat="1" ht="17.100000000000001" customHeight="1" x14ac:dyDescent="0.15">
      <c r="A53" s="46"/>
      <c r="B53" s="47"/>
      <c r="C53" s="58" t="s">
        <v>495</v>
      </c>
      <c r="D53" s="838" t="s">
        <v>653</v>
      </c>
      <c r="E53" s="562">
        <v>729.9</v>
      </c>
      <c r="F53" s="622">
        <v>251.80869999999999</v>
      </c>
      <c r="G53" s="622">
        <v>4200.9012000000002</v>
      </c>
      <c r="H53" s="622">
        <v>74.186800000000005</v>
      </c>
      <c r="I53" s="622">
        <v>14.122999999999999</v>
      </c>
      <c r="J53" s="622">
        <v>40.074000000000005</v>
      </c>
      <c r="K53" s="622">
        <v>8244.3869999999988</v>
      </c>
      <c r="L53" s="622">
        <v>1284.3267999999998</v>
      </c>
      <c r="M53" s="622">
        <v>325.52030000000002</v>
      </c>
      <c r="N53" s="721">
        <v>13880.887799999999</v>
      </c>
      <c r="O53" s="622">
        <v>2110.2224999999999</v>
      </c>
      <c r="P53" s="622">
        <v>232.685</v>
      </c>
      <c r="Q53" s="622">
        <v>2836.6369999999997</v>
      </c>
      <c r="R53" s="784">
        <v>64.09</v>
      </c>
      <c r="S53" s="790">
        <v>1.1880000000000002</v>
      </c>
      <c r="T53" s="622">
        <v>30.19</v>
      </c>
      <c r="U53" s="641">
        <v>727.55600000000015</v>
      </c>
      <c r="V53" s="622">
        <v>6002.5685000000003</v>
      </c>
      <c r="W53" s="622">
        <v>19882.598299999998</v>
      </c>
      <c r="X53" s="332" t="s">
        <v>154</v>
      </c>
      <c r="Y53" s="332" t="s">
        <v>154</v>
      </c>
      <c r="Z53" s="622">
        <v>2505.1709999999998</v>
      </c>
      <c r="AA53" s="623">
        <v>2505.1709999999998</v>
      </c>
      <c r="AB53" s="817">
        <v>22387.769299999996</v>
      </c>
      <c r="AC53" s="520" t="s">
        <v>228</v>
      </c>
      <c r="AD53" s="519" t="s">
        <v>228</v>
      </c>
      <c r="AE53" s="152">
        <v>2612.5</v>
      </c>
      <c r="AF53" s="147">
        <v>144418.47</v>
      </c>
      <c r="AG53" s="343" t="s">
        <v>228</v>
      </c>
      <c r="AH53" s="223"/>
      <c r="AI53" s="702" t="s">
        <v>416</v>
      </c>
      <c r="AJ53" s="839" t="s">
        <v>698</v>
      </c>
    </row>
    <row r="54" spans="1:39" s="320" customFormat="1" ht="17.100000000000001" customHeight="1" x14ac:dyDescent="0.15">
      <c r="A54" s="46"/>
      <c r="B54" s="47"/>
      <c r="C54" s="48" t="s">
        <v>494</v>
      </c>
      <c r="D54" s="837" t="s">
        <v>654</v>
      </c>
      <c r="E54" s="562">
        <v>650.57279999999992</v>
      </c>
      <c r="F54" s="622">
        <v>262.15089999999998</v>
      </c>
      <c r="G54" s="622">
        <v>3834.2749999999996</v>
      </c>
      <c r="H54" s="622">
        <v>47.305199999999999</v>
      </c>
      <c r="I54" s="622">
        <v>13.032</v>
      </c>
      <c r="J54" s="622">
        <v>25.89</v>
      </c>
      <c r="K54" s="622">
        <v>8586.6000000000022</v>
      </c>
      <c r="L54" s="622">
        <v>1325.5000000000002</v>
      </c>
      <c r="M54" s="622">
        <v>558.87260000000003</v>
      </c>
      <c r="N54" s="721">
        <v>13978.6985</v>
      </c>
      <c r="O54" s="622">
        <v>2153.875</v>
      </c>
      <c r="P54" s="622">
        <v>198.714</v>
      </c>
      <c r="Q54" s="622">
        <v>2735.663</v>
      </c>
      <c r="R54" s="784">
        <v>56.659999999999989</v>
      </c>
      <c r="S54" s="790">
        <v>31.61</v>
      </c>
      <c r="T54" s="622">
        <v>0.6</v>
      </c>
      <c r="U54" s="641">
        <v>384.71000000000004</v>
      </c>
      <c r="V54" s="622">
        <v>5561.8320000000003</v>
      </c>
      <c r="W54" s="622">
        <v>19540.530500000001</v>
      </c>
      <c r="X54" s="332" t="s">
        <v>154</v>
      </c>
      <c r="Y54" s="332" t="s">
        <v>154</v>
      </c>
      <c r="Z54" s="790">
        <v>2221.5300000000002</v>
      </c>
      <c r="AA54" s="816">
        <v>2221.5300000000002</v>
      </c>
      <c r="AB54" s="563">
        <v>21762.060500000003</v>
      </c>
      <c r="AC54" s="520" t="s">
        <v>228</v>
      </c>
      <c r="AD54" s="519" t="s">
        <v>228</v>
      </c>
      <c r="AE54" s="154">
        <v>1510.5</v>
      </c>
      <c r="AF54" s="144">
        <v>100811.56</v>
      </c>
      <c r="AG54" s="343" t="s">
        <v>228</v>
      </c>
      <c r="AH54" s="223"/>
      <c r="AI54" s="245" t="s">
        <v>494</v>
      </c>
      <c r="AJ54" s="837" t="s">
        <v>699</v>
      </c>
    </row>
    <row r="55" spans="1:39" s="320" customFormat="1" ht="17.100000000000001" customHeight="1" x14ac:dyDescent="0.15">
      <c r="A55" s="46"/>
      <c r="B55" s="47"/>
      <c r="C55" s="48" t="s">
        <v>497</v>
      </c>
      <c r="D55" s="837" t="s">
        <v>655</v>
      </c>
      <c r="E55" s="562">
        <v>615.31999999999994</v>
      </c>
      <c r="F55" s="622">
        <v>172.988</v>
      </c>
      <c r="G55" s="622">
        <v>3703.2743999999993</v>
      </c>
      <c r="H55" s="622">
        <v>43.2</v>
      </c>
      <c r="I55" s="622">
        <v>9.6000000000000014</v>
      </c>
      <c r="J55" s="622">
        <v>23.772000000000002</v>
      </c>
      <c r="K55" s="622">
        <v>9031</v>
      </c>
      <c r="L55" s="622">
        <v>1402.1000000000001</v>
      </c>
      <c r="M55" s="622">
        <v>498.9402</v>
      </c>
      <c r="N55" s="721">
        <v>14098.094599999997</v>
      </c>
      <c r="O55" s="622">
        <v>1839.8847999999998</v>
      </c>
      <c r="P55" s="622">
        <v>253.66699999999997</v>
      </c>
      <c r="Q55" s="622">
        <v>2795.3945999999996</v>
      </c>
      <c r="R55" s="784">
        <v>53.083999999999996</v>
      </c>
      <c r="S55" s="790">
        <v>0.1</v>
      </c>
      <c r="T55" s="622">
        <v>28.76</v>
      </c>
      <c r="U55" s="641">
        <v>483.55999999999995</v>
      </c>
      <c r="V55" s="622">
        <v>5454.4504000000006</v>
      </c>
      <c r="W55" s="622">
        <v>19552.544999999998</v>
      </c>
      <c r="X55" s="332" t="s">
        <v>154</v>
      </c>
      <c r="Y55" s="332" t="s">
        <v>154</v>
      </c>
      <c r="Z55" s="790">
        <v>2291.7966000000001</v>
      </c>
      <c r="AA55" s="816">
        <v>2291.7966000000001</v>
      </c>
      <c r="AB55" s="563">
        <v>21844.3416</v>
      </c>
      <c r="AC55" s="520" t="s">
        <v>228</v>
      </c>
      <c r="AD55" s="519" t="s">
        <v>228</v>
      </c>
      <c r="AE55" s="154">
        <v>1298</v>
      </c>
      <c r="AF55" s="144">
        <v>105870.36000000002</v>
      </c>
      <c r="AG55" s="343" t="s">
        <v>228</v>
      </c>
      <c r="AH55" s="223"/>
      <c r="AI55" s="245" t="s">
        <v>497</v>
      </c>
      <c r="AJ55" s="837" t="s">
        <v>700</v>
      </c>
    </row>
    <row r="56" spans="1:39" s="320" customFormat="1" ht="17.100000000000001" customHeight="1" x14ac:dyDescent="0.15">
      <c r="A56" s="99"/>
      <c r="B56" s="100"/>
      <c r="C56" s="48" t="s">
        <v>499</v>
      </c>
      <c r="D56" s="837" t="s">
        <v>656</v>
      </c>
      <c r="E56" s="562">
        <v>623.79999999999995</v>
      </c>
      <c r="F56" s="622">
        <v>171.2</v>
      </c>
      <c r="G56" s="622">
        <v>3850.5025000000005</v>
      </c>
      <c r="H56" s="622">
        <v>38.811300000000003</v>
      </c>
      <c r="I56" s="622">
        <v>6.5300000000000011</v>
      </c>
      <c r="J56" s="622">
        <v>17.82</v>
      </c>
      <c r="K56" s="622">
        <v>9017.7687999999998</v>
      </c>
      <c r="L56" s="622">
        <v>1269.4421</v>
      </c>
      <c r="M56" s="622">
        <v>431.43260000000004</v>
      </c>
      <c r="N56" s="622">
        <v>14157.756199999998</v>
      </c>
      <c r="O56" s="622">
        <v>2005.991</v>
      </c>
      <c r="P56" s="622">
        <v>170.59100000000001</v>
      </c>
      <c r="Q56" s="622">
        <v>2883.7078999999999</v>
      </c>
      <c r="R56" s="784">
        <v>48.063999999999993</v>
      </c>
      <c r="S56" s="790">
        <v>0.3</v>
      </c>
      <c r="T56" s="622">
        <v>18.57</v>
      </c>
      <c r="U56" s="622">
        <v>403.34000000000003</v>
      </c>
      <c r="V56" s="622">
        <v>5530.5638999999992</v>
      </c>
      <c r="W56" s="622">
        <v>19688.320100000001</v>
      </c>
      <c r="X56" s="902" t="s">
        <v>154</v>
      </c>
      <c r="Y56" s="902" t="s">
        <v>154</v>
      </c>
      <c r="Z56" s="790">
        <v>2516.1179999999999</v>
      </c>
      <c r="AA56" s="790">
        <v>2516.1179999999999</v>
      </c>
      <c r="AB56" s="790">
        <v>22204.438099999999</v>
      </c>
      <c r="AC56" s="903" t="s">
        <v>228</v>
      </c>
      <c r="AD56" s="722" t="s">
        <v>228</v>
      </c>
      <c r="AE56" s="804">
        <v>1368</v>
      </c>
      <c r="AF56" s="804">
        <v>125584.26</v>
      </c>
      <c r="AG56" s="343" t="s">
        <v>228</v>
      </c>
      <c r="AH56" s="223"/>
      <c r="AI56" s="245" t="s">
        <v>499</v>
      </c>
      <c r="AJ56" s="837" t="s">
        <v>701</v>
      </c>
      <c r="AK56" s="345"/>
    </row>
    <row r="57" spans="1:39" s="320" customFormat="1" ht="17.100000000000001" customHeight="1" x14ac:dyDescent="0.15">
      <c r="A57" s="894" t="s">
        <v>741</v>
      </c>
      <c r="B57" s="100"/>
      <c r="C57" s="48" t="s">
        <v>742</v>
      </c>
      <c r="D57" s="968" t="s">
        <v>740</v>
      </c>
      <c r="E57" s="905">
        <v>618.17700000000002</v>
      </c>
      <c r="F57" s="149">
        <v>166.3449</v>
      </c>
      <c r="G57" s="149">
        <v>3967.7768000000001</v>
      </c>
      <c r="H57" s="149">
        <v>36.660600000000002</v>
      </c>
      <c r="I57" s="149">
        <v>3.9499999999999997</v>
      </c>
      <c r="J57" s="149">
        <v>21.95</v>
      </c>
      <c r="K57" s="149">
        <v>8498.1938000000009</v>
      </c>
      <c r="L57" s="149">
        <v>1175.4515999999996</v>
      </c>
      <c r="M57" s="149">
        <v>276.47199999999998</v>
      </c>
      <c r="N57" s="149">
        <v>13589.525100000004</v>
      </c>
      <c r="O57" s="149">
        <v>2049.7940000000003</v>
      </c>
      <c r="P57" s="149">
        <v>194.48100000000002</v>
      </c>
      <c r="Q57" s="149">
        <v>2738.9897000000001</v>
      </c>
      <c r="R57" s="148">
        <v>28.045500000000001</v>
      </c>
      <c r="S57" s="149">
        <v>0</v>
      </c>
      <c r="T57" s="149">
        <v>41.650000000000006</v>
      </c>
      <c r="U57" s="149">
        <v>401.78000000000003</v>
      </c>
      <c r="V57" s="149">
        <v>5454.7402000000002</v>
      </c>
      <c r="W57" s="149">
        <v>19044.265300000003</v>
      </c>
      <c r="X57" s="965" t="s">
        <v>154</v>
      </c>
      <c r="Y57" s="902" t="s">
        <v>154</v>
      </c>
      <c r="Z57" s="964">
        <v>2221.0486999999998</v>
      </c>
      <c r="AA57" s="964">
        <v>2221.0486999999998</v>
      </c>
      <c r="AB57" s="904">
        <v>21265.313999999998</v>
      </c>
      <c r="AC57" s="969" t="s">
        <v>154</v>
      </c>
      <c r="AD57" s="969" t="s">
        <v>154</v>
      </c>
      <c r="AE57" s="144">
        <v>1314</v>
      </c>
      <c r="AF57" s="144">
        <v>194634.66</v>
      </c>
      <c r="AG57" s="343" t="s">
        <v>154</v>
      </c>
      <c r="AH57" s="212"/>
      <c r="AI57" s="245" t="s">
        <v>742</v>
      </c>
      <c r="AJ57" s="837" t="s">
        <v>740</v>
      </c>
      <c r="AK57" s="345"/>
    </row>
    <row r="58" spans="1:39" s="320" customFormat="1" ht="17.100000000000001" customHeight="1" x14ac:dyDescent="0.15">
      <c r="A58" s="894"/>
      <c r="B58" s="100"/>
      <c r="C58" s="48" t="s">
        <v>42</v>
      </c>
      <c r="D58" s="968" t="s">
        <v>748</v>
      </c>
      <c r="E58" s="905">
        <v>644.65300000000002</v>
      </c>
      <c r="F58" s="149">
        <v>170.90499999999997</v>
      </c>
      <c r="G58" s="149">
        <v>4245.5769999999993</v>
      </c>
      <c r="H58" s="149">
        <v>50.220000000000006</v>
      </c>
      <c r="I58" s="149">
        <v>3.88</v>
      </c>
      <c r="J58" s="149">
        <v>14.05</v>
      </c>
      <c r="K58" s="149">
        <v>8986.758200000002</v>
      </c>
      <c r="L58" s="149">
        <v>1134.7</v>
      </c>
      <c r="M58" s="149">
        <v>317.64999999999998</v>
      </c>
      <c r="N58" s="149">
        <v>14433.6932</v>
      </c>
      <c r="O58" s="149">
        <v>1967.1079999999995</v>
      </c>
      <c r="P58" s="149">
        <v>248.59000000000006</v>
      </c>
      <c r="Q58" s="149">
        <v>3110.9059999999995</v>
      </c>
      <c r="R58" s="148">
        <v>54.774999999999999</v>
      </c>
      <c r="S58" s="149">
        <v>0</v>
      </c>
      <c r="T58" s="149">
        <v>31.47</v>
      </c>
      <c r="U58" s="149">
        <v>379.99</v>
      </c>
      <c r="V58" s="149">
        <v>5792.347999999999</v>
      </c>
      <c r="W58" s="149">
        <v>20226.0412</v>
      </c>
      <c r="X58" s="965" t="s">
        <v>154</v>
      </c>
      <c r="Y58" s="902" t="s">
        <v>154</v>
      </c>
      <c r="Z58" s="964">
        <v>2321.1620000000003</v>
      </c>
      <c r="AA58" s="964">
        <v>2321.1620000000003</v>
      </c>
      <c r="AB58" s="904">
        <v>22547.2032</v>
      </c>
      <c r="AC58" s="969" t="s">
        <v>154</v>
      </c>
      <c r="AD58" s="969" t="s">
        <v>154</v>
      </c>
      <c r="AE58" s="144">
        <v>1226</v>
      </c>
      <c r="AF58" s="144">
        <v>130298.36</v>
      </c>
      <c r="AG58" s="343" t="s">
        <v>154</v>
      </c>
      <c r="AH58" s="212"/>
      <c r="AI58" s="245" t="s">
        <v>42</v>
      </c>
      <c r="AJ58" s="837" t="s">
        <v>748</v>
      </c>
      <c r="AK58" s="345"/>
    </row>
    <row r="59" spans="1:39" s="320" customFormat="1" ht="17.100000000000001" customHeight="1" x14ac:dyDescent="0.15">
      <c r="A59" s="894"/>
      <c r="B59" s="100"/>
      <c r="C59" s="48" t="s">
        <v>757</v>
      </c>
      <c r="D59" s="1083" t="s">
        <v>781</v>
      </c>
      <c r="E59" s="966">
        <v>606.5</v>
      </c>
      <c r="F59" s="192">
        <v>158.1</v>
      </c>
      <c r="G59" s="192">
        <v>4485.6000000000004</v>
      </c>
      <c r="H59" s="192">
        <v>33.799999999999997</v>
      </c>
      <c r="I59" s="192">
        <v>0.8</v>
      </c>
      <c r="J59" s="149">
        <v>3.7</v>
      </c>
      <c r="K59" s="149">
        <v>9292</v>
      </c>
      <c r="L59" s="149">
        <v>1298</v>
      </c>
      <c r="M59" s="149">
        <v>389.6</v>
      </c>
      <c r="N59" s="149">
        <v>14970</v>
      </c>
      <c r="O59" s="149">
        <v>2082.3000000000002</v>
      </c>
      <c r="P59" s="149">
        <v>168.7</v>
      </c>
      <c r="Q59" s="149">
        <v>3260.9</v>
      </c>
      <c r="R59" s="148">
        <v>67</v>
      </c>
      <c r="S59" s="149">
        <v>4</v>
      </c>
      <c r="T59" s="149">
        <v>2.2999999999999998</v>
      </c>
      <c r="U59" s="149">
        <v>458.5</v>
      </c>
      <c r="V59" s="149">
        <v>6043.8</v>
      </c>
      <c r="W59" s="149">
        <v>21013.7</v>
      </c>
      <c r="X59" s="965" t="s">
        <v>154</v>
      </c>
      <c r="Y59" s="1059" t="s">
        <v>154</v>
      </c>
      <c r="Z59" s="964">
        <v>2751.5</v>
      </c>
      <c r="AA59" s="149">
        <v>2751.5</v>
      </c>
      <c r="AB59" s="904">
        <v>23765.200000000001</v>
      </c>
      <c r="AC59" s="1060" t="s">
        <v>154</v>
      </c>
      <c r="AD59" s="1060" t="s">
        <v>154</v>
      </c>
      <c r="AE59" s="147">
        <v>1315</v>
      </c>
      <c r="AF59" s="147">
        <v>129640</v>
      </c>
      <c r="AG59" s="1061" t="s">
        <v>154</v>
      </c>
      <c r="AH59" s="861"/>
      <c r="AI59" s="176" t="s">
        <v>758</v>
      </c>
      <c r="AJ59" s="837" t="s">
        <v>781</v>
      </c>
      <c r="AK59" s="345"/>
    </row>
    <row r="60" spans="1:39" s="320" customFormat="1" ht="17.100000000000001" customHeight="1" x14ac:dyDescent="0.15">
      <c r="A60" s="891"/>
      <c r="B60" s="101"/>
      <c r="C60" s="176" t="s">
        <v>759</v>
      </c>
      <c r="D60" s="837" t="s">
        <v>782</v>
      </c>
      <c r="E60" s="905">
        <v>613</v>
      </c>
      <c r="F60" s="149">
        <v>152</v>
      </c>
      <c r="G60" s="149">
        <v>4638</v>
      </c>
      <c r="H60" s="149">
        <v>32</v>
      </c>
      <c r="I60" s="149">
        <v>0</v>
      </c>
      <c r="J60" s="192">
        <v>2</v>
      </c>
      <c r="K60" s="192">
        <v>10191</v>
      </c>
      <c r="L60" s="192">
        <v>1674</v>
      </c>
      <c r="M60" s="192">
        <v>376</v>
      </c>
      <c r="N60" s="192">
        <v>16004</v>
      </c>
      <c r="O60" s="192">
        <v>2128</v>
      </c>
      <c r="P60" s="192">
        <v>278</v>
      </c>
      <c r="Q60" s="192">
        <v>3254</v>
      </c>
      <c r="R60" s="335">
        <v>60</v>
      </c>
      <c r="S60" s="192">
        <v>0</v>
      </c>
      <c r="T60" s="192">
        <v>50</v>
      </c>
      <c r="U60" s="192">
        <v>437</v>
      </c>
      <c r="V60" s="192">
        <v>6807</v>
      </c>
      <c r="W60" s="192">
        <v>22811</v>
      </c>
      <c r="X60" s="1079" t="s">
        <v>154</v>
      </c>
      <c r="Y60" s="1080" t="s">
        <v>154</v>
      </c>
      <c r="Z60" s="901">
        <v>1952.7</v>
      </c>
      <c r="AA60" s="901">
        <v>1952.7</v>
      </c>
      <c r="AB60" s="967">
        <v>24763.7</v>
      </c>
      <c r="AC60" s="1081" t="s">
        <v>154</v>
      </c>
      <c r="AD60" s="1081" t="s">
        <v>154</v>
      </c>
      <c r="AE60" s="570">
        <v>1117</v>
      </c>
      <c r="AF60" s="570">
        <v>128342.5</v>
      </c>
      <c r="AG60" s="1082" t="s">
        <v>154</v>
      </c>
      <c r="AH60" s="861"/>
      <c r="AI60" s="48" t="s">
        <v>759</v>
      </c>
      <c r="AJ60" s="837" t="s">
        <v>782</v>
      </c>
      <c r="AK60" s="345"/>
    </row>
    <row r="61" spans="1:39" s="320" customFormat="1" ht="17.100000000000001" customHeight="1" x14ac:dyDescent="0.15">
      <c r="A61" s="46"/>
      <c r="B61" s="47"/>
      <c r="C61" s="48" t="s">
        <v>801</v>
      </c>
      <c r="D61" s="968" t="s">
        <v>796</v>
      </c>
      <c r="E61" s="905">
        <v>594.1</v>
      </c>
      <c r="F61" s="149">
        <v>140.5</v>
      </c>
      <c r="G61" s="149">
        <v>4814.7</v>
      </c>
      <c r="H61" s="149">
        <v>54.8</v>
      </c>
      <c r="I61" s="149">
        <v>0.8</v>
      </c>
      <c r="J61" s="149">
        <v>1.2</v>
      </c>
      <c r="K61" s="149">
        <v>10813</v>
      </c>
      <c r="L61" s="149">
        <v>1645</v>
      </c>
      <c r="M61" s="149">
        <v>373.1</v>
      </c>
      <c r="N61" s="149">
        <v>16792.2</v>
      </c>
      <c r="O61" s="149">
        <v>2046.6</v>
      </c>
      <c r="P61" s="149">
        <v>170.7</v>
      </c>
      <c r="Q61" s="149">
        <v>3061.2</v>
      </c>
      <c r="R61" s="149">
        <v>71.5</v>
      </c>
      <c r="S61" s="149">
        <v>0</v>
      </c>
      <c r="T61" s="149">
        <v>0</v>
      </c>
      <c r="U61" s="149">
        <v>407.5</v>
      </c>
      <c r="V61" s="149">
        <v>5757.1</v>
      </c>
      <c r="W61" s="149">
        <v>22549.3</v>
      </c>
      <c r="X61" s="1151" t="s">
        <v>154</v>
      </c>
      <c r="Y61" s="902" t="s">
        <v>154</v>
      </c>
      <c r="Z61" s="964">
        <v>1709.6</v>
      </c>
      <c r="AA61" s="964">
        <v>1709.6</v>
      </c>
      <c r="AB61" s="904">
        <v>24258.9</v>
      </c>
      <c r="AC61" s="965" t="s">
        <v>154</v>
      </c>
      <c r="AD61" s="902" t="s">
        <v>154</v>
      </c>
      <c r="AE61" s="144">
        <v>1111</v>
      </c>
      <c r="AF61" s="144">
        <v>133817</v>
      </c>
      <c r="AG61" s="907" t="s">
        <v>154</v>
      </c>
      <c r="AH61" s="212"/>
      <c r="AI61" s="48" t="s">
        <v>801</v>
      </c>
      <c r="AJ61" s="837" t="s">
        <v>796</v>
      </c>
      <c r="AK61" s="345"/>
      <c r="AL61" s="1202"/>
      <c r="AM61" s="1202"/>
    </row>
    <row r="62" spans="1:39" s="320" customFormat="1" ht="17.100000000000001" customHeight="1" thickBot="1" x14ac:dyDescent="0.2">
      <c r="A62" s="957"/>
      <c r="B62" s="194"/>
      <c r="C62" s="895" t="s">
        <v>813</v>
      </c>
      <c r="D62" s="1144" t="s">
        <v>809</v>
      </c>
      <c r="E62" s="1152">
        <f>SUM(E63:E73)</f>
        <v>606.26</v>
      </c>
      <c r="F62" s="717">
        <f>SUM(F63:F73)</f>
        <v>101.69250000000001</v>
      </c>
      <c r="G62" s="717">
        <f>SUM(G63:G73)</f>
        <v>5032.1779999999999</v>
      </c>
      <c r="H62" s="1154">
        <f>SUM(H63:H73)</f>
        <v>41.395000000000003</v>
      </c>
      <c r="I62" s="1168" t="s">
        <v>817</v>
      </c>
      <c r="J62" s="1169" t="s">
        <v>817</v>
      </c>
      <c r="K62" s="723">
        <f t="shared" ref="K62:W62" si="0">SUM(K63:K73)</f>
        <v>9386</v>
      </c>
      <c r="L62" s="723">
        <f t="shared" si="0"/>
        <v>1392</v>
      </c>
      <c r="M62" s="717">
        <f t="shared" si="0"/>
        <v>303.404</v>
      </c>
      <c r="N62" s="1154">
        <f t="shared" si="0"/>
        <v>15470.929500000002</v>
      </c>
      <c r="O62" s="717">
        <f t="shared" si="0"/>
        <v>2002.3900000000003</v>
      </c>
      <c r="P62" s="1154">
        <f t="shared" si="0"/>
        <v>141.48000000000002</v>
      </c>
      <c r="Q62" s="717">
        <f t="shared" si="0"/>
        <v>3782.6489999999999</v>
      </c>
      <c r="R62" s="717">
        <f t="shared" si="0"/>
        <v>71.105000000000004</v>
      </c>
      <c r="S62" s="1197" t="s">
        <v>817</v>
      </c>
      <c r="T62" s="1168" t="s">
        <v>817</v>
      </c>
      <c r="U62" s="723">
        <f t="shared" si="0"/>
        <v>577.38</v>
      </c>
      <c r="V62" s="717">
        <f t="shared" si="0"/>
        <v>6870.1140000000014</v>
      </c>
      <c r="W62" s="1153">
        <f t="shared" si="0"/>
        <v>22341.043500000003</v>
      </c>
      <c r="X62" s="1146" t="s">
        <v>154</v>
      </c>
      <c r="Y62" s="1147" t="s">
        <v>154</v>
      </c>
      <c r="Z62" s="950">
        <f>SUM(Z63:Z73)</f>
        <v>2249.6</v>
      </c>
      <c r="AA62" s="950">
        <f>SUM(AA63:AA73)</f>
        <v>2249.6</v>
      </c>
      <c r="AB62" s="1071">
        <f>SUM(AB63:AB73)</f>
        <v>24590.643500000002</v>
      </c>
      <c r="AC62" s="1148" t="s">
        <v>154</v>
      </c>
      <c r="AD62" s="1147" t="s">
        <v>154</v>
      </c>
      <c r="AE62" s="1149">
        <f>SUM(AE63:AE73)</f>
        <v>1148</v>
      </c>
      <c r="AF62" s="1149">
        <f>SUM(AF63:AF73)</f>
        <v>109488</v>
      </c>
      <c r="AG62" s="1150" t="s">
        <v>154</v>
      </c>
      <c r="AH62" s="861"/>
      <c r="AI62" s="895" t="s">
        <v>813</v>
      </c>
      <c r="AJ62" s="836" t="s">
        <v>809</v>
      </c>
      <c r="AK62" s="345"/>
      <c r="AL62" s="345"/>
      <c r="AM62" s="345"/>
    </row>
    <row r="63" spans="1:39" s="320" customFormat="1" ht="17.100000000000001" customHeight="1" x14ac:dyDescent="0.15">
      <c r="A63" s="1522" t="s">
        <v>496</v>
      </c>
      <c r="B63" s="1451" t="s">
        <v>60</v>
      </c>
      <c r="C63" s="1452"/>
      <c r="D63" s="1453"/>
      <c r="E63" s="1012">
        <v>25.73</v>
      </c>
      <c r="F63" s="1013">
        <v>4.0699999999999994</v>
      </c>
      <c r="G63" s="1013">
        <v>128.11999999999998</v>
      </c>
      <c r="H63" s="1013">
        <v>0</v>
      </c>
      <c r="I63" s="1165" t="s">
        <v>817</v>
      </c>
      <c r="J63" s="1165" t="s">
        <v>817</v>
      </c>
      <c r="K63" s="1013">
        <v>535</v>
      </c>
      <c r="L63" s="1013">
        <v>111</v>
      </c>
      <c r="M63" s="1013">
        <v>5</v>
      </c>
      <c r="N63" s="1014">
        <f>SUM(E63:K63)+M63</f>
        <v>697.92</v>
      </c>
      <c r="O63" s="1014">
        <v>148.79999999999998</v>
      </c>
      <c r="P63" s="1014">
        <v>18.399999999999999</v>
      </c>
      <c r="Q63" s="1014">
        <v>159.30999999999995</v>
      </c>
      <c r="R63" s="1014">
        <v>4.5</v>
      </c>
      <c r="S63" s="1165" t="s">
        <v>817</v>
      </c>
      <c r="T63" s="1165" t="s">
        <v>817</v>
      </c>
      <c r="U63" s="1014">
        <v>26.8</v>
      </c>
      <c r="V63" s="1014">
        <f>SUM(O63:U63)</f>
        <v>357.80999999999995</v>
      </c>
      <c r="W63" s="1014">
        <f>N63+V63</f>
        <v>1055.73</v>
      </c>
      <c r="X63" s="1015" t="s">
        <v>154</v>
      </c>
      <c r="Y63" s="1015" t="s">
        <v>154</v>
      </c>
      <c r="Z63" s="1013">
        <v>20.6</v>
      </c>
      <c r="AA63" s="1014">
        <f>Z63</f>
        <v>20.6</v>
      </c>
      <c r="AB63" s="1016">
        <f>N63+V63+AA63</f>
        <v>1076.33</v>
      </c>
      <c r="AC63" s="1017" t="s">
        <v>154</v>
      </c>
      <c r="AD63" s="1018" t="s">
        <v>154</v>
      </c>
      <c r="AE63" s="982">
        <v>63</v>
      </c>
      <c r="AF63" s="982">
        <v>3468</v>
      </c>
      <c r="AG63" s="1019" t="s">
        <v>154</v>
      </c>
      <c r="AH63" s="1451" t="s">
        <v>60</v>
      </c>
      <c r="AI63" s="1452"/>
      <c r="AJ63" s="1453"/>
      <c r="AK63" s="345"/>
      <c r="AL63" s="345"/>
      <c r="AM63" s="345"/>
    </row>
    <row r="64" spans="1:39" s="320" customFormat="1" ht="16.5" customHeight="1" x14ac:dyDescent="0.15">
      <c r="A64" s="1523"/>
      <c r="B64" s="1445" t="s">
        <v>61</v>
      </c>
      <c r="C64" s="1446"/>
      <c r="D64" s="1447"/>
      <c r="E64" s="1027">
        <v>1.9000000000000001</v>
      </c>
      <c r="F64" s="1028">
        <v>3.8875000000000006</v>
      </c>
      <c r="G64" s="1028">
        <v>126.57</v>
      </c>
      <c r="H64" s="1028">
        <v>0.2</v>
      </c>
      <c r="I64" s="1166" t="s">
        <v>817</v>
      </c>
      <c r="J64" s="1166" t="s">
        <v>817</v>
      </c>
      <c r="K64" s="1028">
        <v>625</v>
      </c>
      <c r="L64" s="1028">
        <v>169</v>
      </c>
      <c r="M64" s="1028">
        <v>13.1</v>
      </c>
      <c r="N64" s="149">
        <f t="shared" ref="N64:N73" si="1">SUM(E64:K64)+M64</f>
        <v>770.65750000000003</v>
      </c>
      <c r="O64" s="149">
        <v>10.68</v>
      </c>
      <c r="P64" s="149">
        <v>5.0500000000000007</v>
      </c>
      <c r="Q64" s="149">
        <v>31.509999999999998</v>
      </c>
      <c r="R64" s="149">
        <v>0.5</v>
      </c>
      <c r="S64" s="1166" t="s">
        <v>817</v>
      </c>
      <c r="T64" s="1166" t="s">
        <v>817</v>
      </c>
      <c r="U64" s="149">
        <v>1.2</v>
      </c>
      <c r="V64" s="149">
        <f t="shared" ref="V64:V73" si="2">SUM(O64:U64)</f>
        <v>48.94</v>
      </c>
      <c r="W64" s="339">
        <f>N64+V64</f>
        <v>819.59750000000008</v>
      </c>
      <c r="X64" s="722" t="s">
        <v>154</v>
      </c>
      <c r="Y64" s="722" t="s">
        <v>154</v>
      </c>
      <c r="Z64" s="149">
        <v>3.5999999999999996</v>
      </c>
      <c r="AA64" s="149">
        <f t="shared" ref="AA64:AA73" si="3">Z64</f>
        <v>3.5999999999999996</v>
      </c>
      <c r="AB64" s="862">
        <f t="shared" ref="AB64:AB73" si="4">N64+V64+AA64</f>
        <v>823.1975000000001</v>
      </c>
      <c r="AC64" s="727" t="s">
        <v>154</v>
      </c>
      <c r="AD64" s="342" t="s">
        <v>154</v>
      </c>
      <c r="AE64" s="147">
        <v>0</v>
      </c>
      <c r="AF64" s="147">
        <v>0</v>
      </c>
      <c r="AG64" s="343" t="s">
        <v>154</v>
      </c>
      <c r="AH64" s="1445" t="s">
        <v>61</v>
      </c>
      <c r="AI64" s="1446"/>
      <c r="AJ64" s="1447"/>
      <c r="AK64" s="345"/>
      <c r="AL64" s="345"/>
      <c r="AM64" s="345"/>
    </row>
    <row r="65" spans="1:39" s="320" customFormat="1" ht="17.100000000000001" customHeight="1" x14ac:dyDescent="0.15">
      <c r="A65" s="1523"/>
      <c r="B65" s="1445" t="s">
        <v>62</v>
      </c>
      <c r="C65" s="1446"/>
      <c r="D65" s="1447"/>
      <c r="E65" s="1027">
        <v>0</v>
      </c>
      <c r="F65" s="1028">
        <v>1.5</v>
      </c>
      <c r="G65" s="1028">
        <v>35.6</v>
      </c>
      <c r="H65" s="1028">
        <v>0</v>
      </c>
      <c r="I65" s="1166" t="s">
        <v>817</v>
      </c>
      <c r="J65" s="1166" t="s">
        <v>817</v>
      </c>
      <c r="K65" s="1028">
        <v>319</v>
      </c>
      <c r="L65" s="1028">
        <v>217</v>
      </c>
      <c r="M65" s="1028">
        <v>3</v>
      </c>
      <c r="N65" s="149">
        <f t="shared" si="1"/>
        <v>359.1</v>
      </c>
      <c r="O65" s="149">
        <v>0</v>
      </c>
      <c r="P65" s="149">
        <v>10.8</v>
      </c>
      <c r="Q65" s="149">
        <v>801.12000000000012</v>
      </c>
      <c r="R65" s="149">
        <v>1.2</v>
      </c>
      <c r="S65" s="1166" t="s">
        <v>817</v>
      </c>
      <c r="T65" s="1166" t="s">
        <v>817</v>
      </c>
      <c r="U65" s="149">
        <v>34.5</v>
      </c>
      <c r="V65" s="149">
        <f t="shared" si="2"/>
        <v>847.62000000000012</v>
      </c>
      <c r="W65" s="339">
        <f>N65+V65</f>
        <v>1206.7200000000003</v>
      </c>
      <c r="X65" s="722" t="s">
        <v>154</v>
      </c>
      <c r="Y65" s="722" t="s">
        <v>154</v>
      </c>
      <c r="Z65" s="149">
        <v>8.6000000000000014</v>
      </c>
      <c r="AA65" s="149">
        <f t="shared" si="3"/>
        <v>8.6000000000000014</v>
      </c>
      <c r="AB65" s="862">
        <f>N65+V65+AA65</f>
        <v>1215.3200000000002</v>
      </c>
      <c r="AC65" s="727" t="s">
        <v>154</v>
      </c>
      <c r="AD65" s="342" t="s">
        <v>154</v>
      </c>
      <c r="AE65" s="147">
        <v>0</v>
      </c>
      <c r="AF65" s="147">
        <v>0</v>
      </c>
      <c r="AG65" s="343" t="s">
        <v>154</v>
      </c>
      <c r="AH65" s="1445" t="s">
        <v>62</v>
      </c>
      <c r="AI65" s="1446"/>
      <c r="AJ65" s="1447"/>
      <c r="AK65" s="345"/>
      <c r="AL65" s="345"/>
      <c r="AM65" s="345"/>
    </row>
    <row r="66" spans="1:39" s="320" customFormat="1" ht="17.100000000000001" customHeight="1" x14ac:dyDescent="0.15">
      <c r="A66" s="1523"/>
      <c r="B66" s="1445" t="s">
        <v>63</v>
      </c>
      <c r="C66" s="1446"/>
      <c r="D66" s="1447"/>
      <c r="E66" s="1027">
        <v>19.729999999999997</v>
      </c>
      <c r="F66" s="1028">
        <v>6</v>
      </c>
      <c r="G66" s="1028">
        <v>218.01999999999995</v>
      </c>
      <c r="H66" s="1028">
        <v>0.3</v>
      </c>
      <c r="I66" s="1166" t="s">
        <v>817</v>
      </c>
      <c r="J66" s="1166" t="s">
        <v>817</v>
      </c>
      <c r="K66" s="1028">
        <v>641</v>
      </c>
      <c r="L66" s="1028">
        <v>73</v>
      </c>
      <c r="M66" s="1028">
        <v>2.1</v>
      </c>
      <c r="N66" s="149">
        <f t="shared" si="1"/>
        <v>887.15</v>
      </c>
      <c r="O66" s="149">
        <v>70</v>
      </c>
      <c r="P66" s="149">
        <v>7</v>
      </c>
      <c r="Q66" s="149">
        <v>34.829000000000001</v>
      </c>
      <c r="R66" s="149">
        <v>0</v>
      </c>
      <c r="S66" s="1166" t="s">
        <v>817</v>
      </c>
      <c r="T66" s="1166" t="s">
        <v>817</v>
      </c>
      <c r="U66" s="149">
        <v>0</v>
      </c>
      <c r="V66" s="149">
        <f t="shared" si="2"/>
        <v>111.82900000000001</v>
      </c>
      <c r="W66" s="339">
        <f t="shared" ref="W66:W73" si="5">N66+V66</f>
        <v>998.97900000000004</v>
      </c>
      <c r="X66" s="722" t="s">
        <v>154</v>
      </c>
      <c r="Y66" s="722" t="s">
        <v>154</v>
      </c>
      <c r="Z66" s="149">
        <v>103</v>
      </c>
      <c r="AA66" s="149">
        <f t="shared" si="3"/>
        <v>103</v>
      </c>
      <c r="AB66" s="862">
        <f t="shared" si="4"/>
        <v>1101.979</v>
      </c>
      <c r="AC66" s="727" t="s">
        <v>154</v>
      </c>
      <c r="AD66" s="342" t="s">
        <v>154</v>
      </c>
      <c r="AE66" s="147">
        <v>18</v>
      </c>
      <c r="AF66" s="147">
        <v>3337</v>
      </c>
      <c r="AG66" s="343" t="s">
        <v>154</v>
      </c>
      <c r="AH66" s="1445" t="s">
        <v>63</v>
      </c>
      <c r="AI66" s="1446"/>
      <c r="AJ66" s="1447"/>
      <c r="AK66" s="345"/>
      <c r="AL66" s="345"/>
      <c r="AM66" s="345"/>
    </row>
    <row r="67" spans="1:39" s="320" customFormat="1" ht="16.5" customHeight="1" x14ac:dyDescent="0.15">
      <c r="A67" s="1523"/>
      <c r="B67" s="1454" t="s">
        <v>64</v>
      </c>
      <c r="C67" s="1455"/>
      <c r="D67" s="1456"/>
      <c r="E67" s="1027">
        <v>429.36</v>
      </c>
      <c r="F67" s="1028">
        <v>21.9</v>
      </c>
      <c r="G67" s="1028">
        <v>1316.7300000000002</v>
      </c>
      <c r="H67" s="1028">
        <v>19.7</v>
      </c>
      <c r="I67" s="1166" t="s">
        <v>817</v>
      </c>
      <c r="J67" s="1166" t="s">
        <v>817</v>
      </c>
      <c r="K67" s="1028">
        <v>1418</v>
      </c>
      <c r="L67" s="1028">
        <v>264</v>
      </c>
      <c r="M67" s="1028">
        <v>59.27000000000001</v>
      </c>
      <c r="N67" s="149">
        <f t="shared" si="1"/>
        <v>3264.9600000000005</v>
      </c>
      <c r="O67" s="149">
        <v>1517.7200000000003</v>
      </c>
      <c r="P67" s="149">
        <v>25.210000000000004</v>
      </c>
      <c r="Q67" s="149">
        <v>984.95000000000016</v>
      </c>
      <c r="R67" s="149">
        <v>17.399999999999999</v>
      </c>
      <c r="S67" s="1166" t="s">
        <v>817</v>
      </c>
      <c r="T67" s="1166" t="s">
        <v>817</v>
      </c>
      <c r="U67" s="149">
        <v>100.96</v>
      </c>
      <c r="V67" s="149">
        <f t="shared" si="2"/>
        <v>2646.2400000000007</v>
      </c>
      <c r="W67" s="339">
        <f t="shared" si="5"/>
        <v>5911.2000000000007</v>
      </c>
      <c r="X67" s="722" t="s">
        <v>154</v>
      </c>
      <c r="Y67" s="722" t="s">
        <v>154</v>
      </c>
      <c r="Z67" s="149">
        <v>233.78</v>
      </c>
      <c r="AA67" s="149">
        <f t="shared" si="3"/>
        <v>233.78</v>
      </c>
      <c r="AB67" s="862">
        <f t="shared" si="4"/>
        <v>6144.9800000000005</v>
      </c>
      <c r="AC67" s="727" t="s">
        <v>154</v>
      </c>
      <c r="AD67" s="342" t="s">
        <v>154</v>
      </c>
      <c r="AE67" s="147">
        <v>629</v>
      </c>
      <c r="AF67" s="147">
        <v>92799</v>
      </c>
      <c r="AG67" s="343" t="s">
        <v>154</v>
      </c>
      <c r="AH67" s="1454" t="s">
        <v>64</v>
      </c>
      <c r="AI67" s="1455"/>
      <c r="AJ67" s="1456"/>
      <c r="AK67" s="345"/>
      <c r="AL67" s="345"/>
      <c r="AM67" s="345"/>
    </row>
    <row r="68" spans="1:39" s="1040" customFormat="1" ht="17.100000000000001" customHeight="1" x14ac:dyDescent="0.15">
      <c r="A68" s="1523"/>
      <c r="B68" s="1843" t="s">
        <v>65</v>
      </c>
      <c r="C68" s="1844"/>
      <c r="D68" s="1845"/>
      <c r="E68" s="1200">
        <v>4.9800000000000004</v>
      </c>
      <c r="F68" s="944">
        <v>8</v>
      </c>
      <c r="G68" s="944">
        <v>1446.192</v>
      </c>
      <c r="H68" s="944">
        <v>3.8</v>
      </c>
      <c r="I68" s="1167" t="s">
        <v>817</v>
      </c>
      <c r="J68" s="1167" t="s">
        <v>817</v>
      </c>
      <c r="K68" s="944">
        <v>1814</v>
      </c>
      <c r="L68" s="944">
        <v>38</v>
      </c>
      <c r="M68" s="944">
        <v>58.073999999999998</v>
      </c>
      <c r="N68" s="149">
        <f t="shared" si="1"/>
        <v>3335.0459999999998</v>
      </c>
      <c r="O68" s="944">
        <v>51.150000000000006</v>
      </c>
      <c r="P68" s="944">
        <v>3.9000000000000008</v>
      </c>
      <c r="Q68" s="944">
        <v>712.06000000000006</v>
      </c>
      <c r="R68" s="944">
        <v>34</v>
      </c>
      <c r="S68" s="1167" t="s">
        <v>817</v>
      </c>
      <c r="T68" s="1167" t="s">
        <v>817</v>
      </c>
      <c r="U68" s="944">
        <v>184.18</v>
      </c>
      <c r="V68" s="149">
        <v>1280.4000000000001</v>
      </c>
      <c r="W68" s="1072">
        <f t="shared" si="5"/>
        <v>4615.4459999999999</v>
      </c>
      <c r="X68" s="1035" t="s">
        <v>154</v>
      </c>
      <c r="Y68" s="1035" t="s">
        <v>154</v>
      </c>
      <c r="Z68" s="320">
        <v>1534.1</v>
      </c>
      <c r="AA68" s="944">
        <f t="shared" si="3"/>
        <v>1534.1</v>
      </c>
      <c r="AB68" s="1073">
        <f t="shared" si="4"/>
        <v>6149.5460000000003</v>
      </c>
      <c r="AC68" s="1036" t="s">
        <v>154</v>
      </c>
      <c r="AD68" s="1037" t="s">
        <v>154</v>
      </c>
      <c r="AE68" s="943">
        <v>31</v>
      </c>
      <c r="AF68" s="943">
        <v>2321</v>
      </c>
      <c r="AG68" s="1038" t="s">
        <v>154</v>
      </c>
      <c r="AH68" s="1843" t="s">
        <v>65</v>
      </c>
      <c r="AI68" s="1844"/>
      <c r="AJ68" s="1845"/>
      <c r="AK68" s="1039"/>
      <c r="AL68" s="1198"/>
      <c r="AM68" s="345"/>
    </row>
    <row r="69" spans="1:39" s="320" customFormat="1" ht="17.100000000000001" customHeight="1" x14ac:dyDescent="0.15">
      <c r="A69" s="1523"/>
      <c r="B69" s="1445" t="s">
        <v>66</v>
      </c>
      <c r="C69" s="1446"/>
      <c r="D69" s="1447"/>
      <c r="E69" s="1027">
        <v>7.9600000000000009</v>
      </c>
      <c r="F69" s="1028">
        <v>2.71</v>
      </c>
      <c r="G69" s="1028">
        <v>143.39000000000001</v>
      </c>
      <c r="H69" s="1028">
        <v>0.7</v>
      </c>
      <c r="I69" s="1166" t="s">
        <v>817</v>
      </c>
      <c r="J69" s="1166" t="s">
        <v>817</v>
      </c>
      <c r="K69" s="1028">
        <v>174</v>
      </c>
      <c r="L69" s="1028">
        <v>11</v>
      </c>
      <c r="M69" s="1028">
        <v>44.28</v>
      </c>
      <c r="N69" s="149">
        <f t="shared" si="1"/>
        <v>373.03999999999996</v>
      </c>
      <c r="O69" s="149">
        <v>27.95</v>
      </c>
      <c r="P69" s="149">
        <v>7.1</v>
      </c>
      <c r="Q69" s="149">
        <v>298.68000000000006</v>
      </c>
      <c r="R69" s="149">
        <v>0.45</v>
      </c>
      <c r="S69" s="1166" t="s">
        <v>817</v>
      </c>
      <c r="T69" s="1166" t="s">
        <v>817</v>
      </c>
      <c r="U69" s="149">
        <v>64.400000000000006</v>
      </c>
      <c r="V69" s="149">
        <f t="shared" si="2"/>
        <v>398.58000000000004</v>
      </c>
      <c r="W69" s="339">
        <f t="shared" si="5"/>
        <v>771.62</v>
      </c>
      <c r="X69" s="722" t="s">
        <v>154</v>
      </c>
      <c r="Y69" s="722" t="s">
        <v>154</v>
      </c>
      <c r="Z69" s="149">
        <v>174.2</v>
      </c>
      <c r="AA69" s="149">
        <f t="shared" si="3"/>
        <v>174.2</v>
      </c>
      <c r="AB69" s="862">
        <f t="shared" si="4"/>
        <v>945.81999999999994</v>
      </c>
      <c r="AC69" s="727" t="s">
        <v>154</v>
      </c>
      <c r="AD69" s="342" t="s">
        <v>154</v>
      </c>
      <c r="AE69" s="147">
        <v>50</v>
      </c>
      <c r="AF69" s="147">
        <v>1085</v>
      </c>
      <c r="AG69" s="343" t="s">
        <v>154</v>
      </c>
      <c r="AH69" s="1445" t="s">
        <v>66</v>
      </c>
      <c r="AI69" s="1446"/>
      <c r="AJ69" s="1447"/>
      <c r="AK69" s="345"/>
      <c r="AL69" s="345"/>
      <c r="AM69" s="345"/>
    </row>
    <row r="70" spans="1:39" s="320" customFormat="1" ht="17.100000000000001" customHeight="1" x14ac:dyDescent="0.15">
      <c r="A70" s="1523"/>
      <c r="B70" s="1445" t="s">
        <v>67</v>
      </c>
      <c r="C70" s="1446"/>
      <c r="D70" s="1447"/>
      <c r="E70" s="1027">
        <v>0</v>
      </c>
      <c r="F70" s="1028">
        <v>0.5</v>
      </c>
      <c r="G70" s="1028">
        <v>160</v>
      </c>
      <c r="H70" s="1028">
        <v>0</v>
      </c>
      <c r="I70" s="1166" t="s">
        <v>817</v>
      </c>
      <c r="J70" s="1166" t="s">
        <v>817</v>
      </c>
      <c r="K70" s="1028">
        <v>903</v>
      </c>
      <c r="L70" s="1028">
        <v>391</v>
      </c>
      <c r="M70" s="1028">
        <v>0</v>
      </c>
      <c r="N70" s="149">
        <f t="shared" si="1"/>
        <v>1063.5</v>
      </c>
      <c r="O70" s="149">
        <v>0</v>
      </c>
      <c r="P70" s="149">
        <v>0</v>
      </c>
      <c r="Q70" s="149">
        <v>1</v>
      </c>
      <c r="R70" s="149">
        <v>0</v>
      </c>
      <c r="S70" s="1166" t="s">
        <v>817</v>
      </c>
      <c r="T70" s="1166" t="s">
        <v>817</v>
      </c>
      <c r="U70" s="149">
        <v>0</v>
      </c>
      <c r="V70" s="149">
        <f t="shared" si="2"/>
        <v>1</v>
      </c>
      <c r="W70" s="339">
        <f t="shared" si="5"/>
        <v>1064.5</v>
      </c>
      <c r="X70" s="722" t="s">
        <v>154</v>
      </c>
      <c r="Y70" s="722" t="s">
        <v>154</v>
      </c>
      <c r="Z70" s="149">
        <v>5</v>
      </c>
      <c r="AA70" s="149">
        <f t="shared" si="3"/>
        <v>5</v>
      </c>
      <c r="AB70" s="862">
        <f t="shared" si="4"/>
        <v>1069.5</v>
      </c>
      <c r="AC70" s="727" t="s">
        <v>154</v>
      </c>
      <c r="AD70" s="342" t="s">
        <v>154</v>
      </c>
      <c r="AE70" s="147">
        <v>0</v>
      </c>
      <c r="AF70" s="147">
        <v>0</v>
      </c>
      <c r="AG70" s="343" t="s">
        <v>154</v>
      </c>
      <c r="AH70" s="1445" t="s">
        <v>67</v>
      </c>
      <c r="AI70" s="1446"/>
      <c r="AJ70" s="1447"/>
      <c r="AK70" s="345"/>
      <c r="AL70" s="345"/>
      <c r="AM70" s="345"/>
    </row>
    <row r="71" spans="1:39" s="320" customFormat="1" ht="17.100000000000001" customHeight="1" x14ac:dyDescent="0.15">
      <c r="A71" s="1523"/>
      <c r="B71" s="1445" t="s">
        <v>68</v>
      </c>
      <c r="C71" s="1446"/>
      <c r="D71" s="1447"/>
      <c r="E71" s="1027">
        <v>0.88</v>
      </c>
      <c r="F71" s="1028">
        <v>1.03</v>
      </c>
      <c r="G71" s="1028">
        <v>4.9800000000000004</v>
      </c>
      <c r="H71" s="1028">
        <v>0</v>
      </c>
      <c r="I71" s="1166" t="s">
        <v>817</v>
      </c>
      <c r="J71" s="1166" t="s">
        <v>817</v>
      </c>
      <c r="K71" s="1028">
        <v>37</v>
      </c>
      <c r="L71" s="1028">
        <v>9</v>
      </c>
      <c r="M71" s="1028">
        <v>0</v>
      </c>
      <c r="N71" s="149">
        <f t="shared" si="1"/>
        <v>43.89</v>
      </c>
      <c r="O71" s="149">
        <v>0.3</v>
      </c>
      <c r="P71" s="149">
        <v>1</v>
      </c>
      <c r="Q71" s="149">
        <v>6</v>
      </c>
      <c r="R71" s="149">
        <v>0</v>
      </c>
      <c r="S71" s="1166" t="s">
        <v>817</v>
      </c>
      <c r="T71" s="1166" t="s">
        <v>817</v>
      </c>
      <c r="U71" s="149">
        <v>0</v>
      </c>
      <c r="V71" s="149">
        <f t="shared" si="2"/>
        <v>7.3</v>
      </c>
      <c r="W71" s="339">
        <f t="shared" si="5"/>
        <v>51.19</v>
      </c>
      <c r="X71" s="722" t="s">
        <v>154</v>
      </c>
      <c r="Y71" s="722" t="s">
        <v>154</v>
      </c>
      <c r="Z71" s="149">
        <v>0.5</v>
      </c>
      <c r="AA71" s="149">
        <f t="shared" si="3"/>
        <v>0.5</v>
      </c>
      <c r="AB71" s="862">
        <f t="shared" si="4"/>
        <v>51.69</v>
      </c>
      <c r="AC71" s="727" t="s">
        <v>154</v>
      </c>
      <c r="AD71" s="342" t="s">
        <v>154</v>
      </c>
      <c r="AE71" s="147">
        <v>2</v>
      </c>
      <c r="AF71" s="147">
        <v>2</v>
      </c>
      <c r="AG71" s="343" t="s">
        <v>154</v>
      </c>
      <c r="AH71" s="1445" t="s">
        <v>68</v>
      </c>
      <c r="AI71" s="1446"/>
      <c r="AJ71" s="1447"/>
      <c r="AK71" s="345"/>
      <c r="AL71" s="345"/>
      <c r="AM71" s="345"/>
    </row>
    <row r="72" spans="1:39" s="1057" customFormat="1" ht="17.100000000000001" customHeight="1" x14ac:dyDescent="0.15">
      <c r="A72" s="1523"/>
      <c r="B72" s="1417" t="s">
        <v>69</v>
      </c>
      <c r="C72" s="1399"/>
      <c r="D72" s="1418"/>
      <c r="E72" s="1027">
        <v>115.72</v>
      </c>
      <c r="F72" s="1028">
        <v>33.045000000000002</v>
      </c>
      <c r="G72" s="1028">
        <v>1319.07</v>
      </c>
      <c r="H72" s="1028">
        <v>4.0950000000000006</v>
      </c>
      <c r="I72" s="1166" t="s">
        <v>817</v>
      </c>
      <c r="J72" s="1166" t="s">
        <v>817</v>
      </c>
      <c r="K72" s="1028">
        <v>2454</v>
      </c>
      <c r="L72" s="1028">
        <v>80</v>
      </c>
      <c r="M72" s="1028">
        <v>74.009999999999991</v>
      </c>
      <c r="N72" s="149">
        <f t="shared" si="1"/>
        <v>3999.9400000000005</v>
      </c>
      <c r="O72" s="1028">
        <v>175.29000000000002</v>
      </c>
      <c r="P72" s="1028">
        <v>48.250000000000007</v>
      </c>
      <c r="Q72" s="1028">
        <v>666.16</v>
      </c>
      <c r="R72" s="1028">
        <v>9.1199999999999992</v>
      </c>
      <c r="S72" s="1166" t="s">
        <v>817</v>
      </c>
      <c r="T72" s="1166" t="s">
        <v>817</v>
      </c>
      <c r="U72" s="1028">
        <v>146.9</v>
      </c>
      <c r="V72" s="149">
        <f t="shared" si="2"/>
        <v>1045.72</v>
      </c>
      <c r="W72" s="1051">
        <f t="shared" si="5"/>
        <v>5045.6600000000008</v>
      </c>
      <c r="X72" s="1052" t="s">
        <v>154</v>
      </c>
      <c r="Y72" s="1052" t="s">
        <v>154</v>
      </c>
      <c r="Z72" s="1028">
        <v>109.4</v>
      </c>
      <c r="AA72" s="1028">
        <f t="shared" si="3"/>
        <v>109.4</v>
      </c>
      <c r="AB72" s="1053">
        <f t="shared" si="4"/>
        <v>5155.0600000000004</v>
      </c>
      <c r="AC72" s="1054" t="s">
        <v>154</v>
      </c>
      <c r="AD72" s="1055" t="s">
        <v>154</v>
      </c>
      <c r="AE72" s="943">
        <v>343</v>
      </c>
      <c r="AF72" s="943">
        <v>6455</v>
      </c>
      <c r="AG72" s="907" t="s">
        <v>154</v>
      </c>
      <c r="AH72" s="1417" t="s">
        <v>69</v>
      </c>
      <c r="AI72" s="1399"/>
      <c r="AJ72" s="1418"/>
      <c r="AK72" s="1056"/>
      <c r="AL72" s="1199"/>
      <c r="AM72" s="345"/>
    </row>
    <row r="73" spans="1:39" s="320" customFormat="1" ht="17.100000000000001" customHeight="1" thickBot="1" x14ac:dyDescent="0.2">
      <c r="A73" s="1524"/>
      <c r="B73" s="1448" t="s">
        <v>70</v>
      </c>
      <c r="C73" s="1449"/>
      <c r="D73" s="1450"/>
      <c r="E73" s="1029">
        <v>0</v>
      </c>
      <c r="F73" s="1030">
        <v>19.049999999999997</v>
      </c>
      <c r="G73" s="1030">
        <v>133.50600000000003</v>
      </c>
      <c r="H73" s="1030">
        <v>12.600000000000001</v>
      </c>
      <c r="I73" s="1168" t="s">
        <v>817</v>
      </c>
      <c r="J73" s="1168" t="s">
        <v>817</v>
      </c>
      <c r="K73" s="1030">
        <v>466</v>
      </c>
      <c r="L73" s="1030">
        <v>29</v>
      </c>
      <c r="M73" s="1030">
        <v>44.57</v>
      </c>
      <c r="N73" s="717">
        <f t="shared" si="1"/>
        <v>675.72600000000011</v>
      </c>
      <c r="O73" s="717">
        <v>0.5</v>
      </c>
      <c r="P73" s="717">
        <v>14.77</v>
      </c>
      <c r="Q73" s="717">
        <v>87.03</v>
      </c>
      <c r="R73" s="717">
        <v>3.9349999999999996</v>
      </c>
      <c r="S73" s="1168" t="s">
        <v>817</v>
      </c>
      <c r="T73" s="1168" t="s">
        <v>817</v>
      </c>
      <c r="U73" s="717">
        <v>18.440000000000001</v>
      </c>
      <c r="V73" s="339">
        <f t="shared" si="2"/>
        <v>124.675</v>
      </c>
      <c r="W73" s="949">
        <f t="shared" si="5"/>
        <v>800.40100000000007</v>
      </c>
      <c r="X73" s="344" t="s">
        <v>154</v>
      </c>
      <c r="Y73" s="344" t="s">
        <v>154</v>
      </c>
      <c r="Z73" s="717">
        <v>56.82</v>
      </c>
      <c r="AA73" s="717">
        <f t="shared" si="3"/>
        <v>56.82</v>
      </c>
      <c r="AB73" s="950">
        <f t="shared" si="4"/>
        <v>857.22100000000012</v>
      </c>
      <c r="AC73" s="724" t="s">
        <v>154</v>
      </c>
      <c r="AD73" s="344" t="s">
        <v>154</v>
      </c>
      <c r="AE73" s="725">
        <v>12</v>
      </c>
      <c r="AF73" s="725">
        <v>21</v>
      </c>
      <c r="AG73" s="726" t="s">
        <v>154</v>
      </c>
      <c r="AH73" s="1448" t="s">
        <v>70</v>
      </c>
      <c r="AI73" s="1449"/>
      <c r="AJ73" s="1450"/>
      <c r="AK73" s="345"/>
      <c r="AL73" s="345"/>
      <c r="AM73" s="345"/>
    </row>
    <row r="74" spans="1:39" x14ac:dyDescent="0.15">
      <c r="N74" s="507"/>
      <c r="O74" s="507"/>
    </row>
  </sheetData>
  <mergeCells count="59">
    <mergeCell ref="AH63:AJ63"/>
    <mergeCell ref="AH69:AJ69"/>
    <mergeCell ref="AH70:AJ70"/>
    <mergeCell ref="AH71:AJ71"/>
    <mergeCell ref="AH72:AJ72"/>
    <mergeCell ref="AH73:AJ73"/>
    <mergeCell ref="AH64:AJ64"/>
    <mergeCell ref="AH65:AJ65"/>
    <mergeCell ref="AH66:AJ66"/>
    <mergeCell ref="AH67:AJ67"/>
    <mergeCell ref="AH68:AJ68"/>
    <mergeCell ref="A63:A73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A27:B27"/>
    <mergeCell ref="Q5:Q10"/>
    <mergeCell ref="R5:R10"/>
    <mergeCell ref="I5:I10"/>
    <mergeCell ref="T5:T10"/>
    <mergeCell ref="A12:B12"/>
    <mergeCell ref="S5:S10"/>
    <mergeCell ref="J5:J10"/>
    <mergeCell ref="N5:N10"/>
    <mergeCell ref="M5:M10"/>
    <mergeCell ref="A3:D10"/>
    <mergeCell ref="E4:N4"/>
    <mergeCell ref="K5:K10"/>
    <mergeCell ref="L6:L10"/>
    <mergeCell ref="Y5:Y10"/>
    <mergeCell ref="Z5:Z10"/>
    <mergeCell ref="W4:W10"/>
    <mergeCell ref="O5:O10"/>
    <mergeCell ref="U5:U10"/>
    <mergeCell ref="P5:P10"/>
    <mergeCell ref="AE4:AF9"/>
    <mergeCell ref="X4:AA4"/>
    <mergeCell ref="AA5:AA10"/>
    <mergeCell ref="X5:X10"/>
    <mergeCell ref="AH3:AJ10"/>
    <mergeCell ref="AG4:AG10"/>
    <mergeCell ref="AC3:AG3"/>
    <mergeCell ref="AB4:AB10"/>
    <mergeCell ref="E3:AB3"/>
    <mergeCell ref="G5:G10"/>
    <mergeCell ref="H5:H10"/>
    <mergeCell ref="E5:E10"/>
    <mergeCell ref="F5:F10"/>
    <mergeCell ref="AC4:AD9"/>
    <mergeCell ref="V5:V10"/>
    <mergeCell ref="O4:V4"/>
  </mergeCells>
  <phoneticPr fontId="30"/>
  <printOptions horizontalCentered="1"/>
  <pageMargins left="0.35433070866141736" right="0.35433070866141736" top="0.39370078740157483" bottom="0.31496062992125984" header="0.43307086614173229" footer="0.39370078740157483"/>
  <pageSetup paperSize="8" scale="71" orientation="landscape" r:id="rId1"/>
  <headerFooter alignWithMargins="0"/>
  <colBreaks count="1" manualBreakCount="1">
    <brk id="19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BD73"/>
  <sheetViews>
    <sheetView zoomScale="80" zoomScaleNormal="80" zoomScaleSheetLayoutView="100" workbookViewId="0">
      <pane xSplit="4" ySplit="10" topLeftCell="S51" activePane="bottomRight" state="frozen"/>
      <selection pane="topRight" activeCell="E1" sqref="E1"/>
      <selection pane="bottomLeft" activeCell="A11" sqref="A11"/>
      <selection pane="bottomRight" activeCell="W61" sqref="W61"/>
    </sheetView>
  </sheetViews>
  <sheetFormatPr defaultColWidth="9" defaultRowHeight="13.5" x14ac:dyDescent="0.15"/>
  <cols>
    <col min="1" max="1" width="3.25" style="2" customWidth="1"/>
    <col min="2" max="2" width="0.875" style="2" customWidth="1"/>
    <col min="3" max="3" width="4" style="2" customWidth="1"/>
    <col min="4" max="4" width="6.75" style="2" customWidth="1"/>
    <col min="5" max="5" width="5.625" style="1223" hidden="1" customWidth="1"/>
    <col min="6" max="10" width="4.625" style="1223" hidden="1" customWidth="1"/>
    <col min="11" max="13" width="5.625" style="1223" hidden="1" customWidth="1"/>
    <col min="14" max="18" width="4.625" style="1223" hidden="1" customWidth="1"/>
    <col min="19" max="20" width="6.625" style="1223" customWidth="1"/>
    <col min="21" max="21" width="6.25" style="1223" customWidth="1"/>
    <col min="22" max="34" width="5.625" style="1223" customWidth="1"/>
    <col min="35" max="35" width="6.625" style="1223" customWidth="1"/>
    <col min="36" max="53" width="5.625" style="1223" customWidth="1"/>
    <col min="54" max="54" width="0.875" style="2" customWidth="1"/>
    <col min="55" max="55" width="3.5" style="2" customWidth="1"/>
    <col min="56" max="56" width="7.125" style="2" customWidth="1"/>
    <col min="57" max="16384" width="9" style="2"/>
  </cols>
  <sheetData>
    <row r="1" spans="1:56" ht="14.25" x14ac:dyDescent="0.15">
      <c r="A1" s="4" t="s">
        <v>330</v>
      </c>
    </row>
    <row r="2" spans="1:56" ht="4.5" customHeight="1" thickBot="1" x14ac:dyDescent="0.2">
      <c r="A2" s="194"/>
    </row>
    <row r="3" spans="1:56" ht="24" customHeight="1" x14ac:dyDescent="0.15">
      <c r="A3" s="1380" t="s">
        <v>230</v>
      </c>
      <c r="B3" s="1381"/>
      <c r="C3" s="1381"/>
      <c r="D3" s="1382"/>
      <c r="E3" s="1377" t="s">
        <v>360</v>
      </c>
      <c r="F3" s="1327" t="s">
        <v>306</v>
      </c>
      <c r="G3" s="1328"/>
      <c r="H3" s="1328"/>
      <c r="I3" s="1328"/>
      <c r="J3" s="1329"/>
      <c r="K3" s="1324" t="s">
        <v>397</v>
      </c>
      <c r="L3" s="1306" t="s">
        <v>283</v>
      </c>
      <c r="M3" s="1330" t="s">
        <v>284</v>
      </c>
      <c r="N3" s="1397" t="s">
        <v>285</v>
      </c>
      <c r="O3" s="1397"/>
      <c r="P3" s="1397"/>
      <c r="Q3" s="1397"/>
      <c r="R3" s="1398"/>
      <c r="S3" s="1344" t="s">
        <v>286</v>
      </c>
      <c r="T3" s="1345"/>
      <c r="U3" s="1345"/>
      <c r="V3" s="1345"/>
      <c r="W3" s="1345"/>
      <c r="X3" s="1345"/>
      <c r="Y3" s="1345"/>
      <c r="Z3" s="1345"/>
      <c r="AA3" s="1345"/>
      <c r="AB3" s="1345"/>
      <c r="AC3" s="1345"/>
      <c r="AD3" s="1345"/>
      <c r="AE3" s="1345"/>
      <c r="AF3" s="1345"/>
      <c r="AG3" s="1346"/>
      <c r="AH3" s="1372" t="s">
        <v>307</v>
      </c>
      <c r="AI3" s="1224"/>
      <c r="AJ3" s="1224"/>
      <c r="AK3" s="1224"/>
      <c r="AL3" s="1224"/>
      <c r="AM3" s="1359" t="s">
        <v>287</v>
      </c>
      <c r="AN3" s="1360"/>
      <c r="AO3" s="1360"/>
      <c r="AP3" s="1360"/>
      <c r="AQ3" s="1360"/>
      <c r="AR3" s="1360"/>
      <c r="AS3" s="1360"/>
      <c r="AT3" s="1224"/>
      <c r="AU3" s="1224"/>
      <c r="AV3" s="1224"/>
      <c r="AW3" s="1224"/>
      <c r="AX3" s="1224"/>
      <c r="AY3" s="1225" t="s">
        <v>361</v>
      </c>
      <c r="AZ3" s="1207"/>
      <c r="BA3" s="1226"/>
      <c r="BB3" s="1335" t="s">
        <v>11</v>
      </c>
      <c r="BC3" s="1336"/>
      <c r="BD3" s="1337"/>
    </row>
    <row r="4" spans="1:56" ht="24" customHeight="1" x14ac:dyDescent="0.15">
      <c r="A4" s="1383"/>
      <c r="B4" s="1384"/>
      <c r="C4" s="1384"/>
      <c r="D4" s="1385"/>
      <c r="E4" s="1378"/>
      <c r="F4" s="1404" t="s">
        <v>396</v>
      </c>
      <c r="G4" s="1304" t="s">
        <v>362</v>
      </c>
      <c r="H4" s="1304" t="s">
        <v>363</v>
      </c>
      <c r="I4" s="1304" t="s">
        <v>364</v>
      </c>
      <c r="J4" s="1406" t="s">
        <v>288</v>
      </c>
      <c r="K4" s="1325"/>
      <c r="L4" s="1307"/>
      <c r="M4" s="1331"/>
      <c r="N4" s="1399" t="s">
        <v>289</v>
      </c>
      <c r="O4" s="1399"/>
      <c r="P4" s="1400"/>
      <c r="Q4" s="1389" t="s">
        <v>365</v>
      </c>
      <c r="R4" s="1392" t="s">
        <v>366</v>
      </c>
      <c r="S4" s="1347" t="s">
        <v>367</v>
      </c>
      <c r="T4" s="1309" t="s">
        <v>368</v>
      </c>
      <c r="U4" s="1309" t="s">
        <v>369</v>
      </c>
      <c r="V4" s="1309" t="s">
        <v>290</v>
      </c>
      <c r="W4" s="1309" t="s">
        <v>291</v>
      </c>
      <c r="X4" s="1350" t="s">
        <v>370</v>
      </c>
      <c r="Y4" s="1309" t="s">
        <v>371</v>
      </c>
      <c r="Z4" s="1309" t="s">
        <v>372</v>
      </c>
      <c r="AA4" s="1309" t="s">
        <v>373</v>
      </c>
      <c r="AB4" s="1320" t="s">
        <v>374</v>
      </c>
      <c r="AC4" s="1312" t="s">
        <v>375</v>
      </c>
      <c r="AD4" s="1320" t="s">
        <v>376</v>
      </c>
      <c r="AE4" s="1312" t="s">
        <v>377</v>
      </c>
      <c r="AF4" s="1309" t="s">
        <v>292</v>
      </c>
      <c r="AG4" s="1309" t="s">
        <v>293</v>
      </c>
      <c r="AH4" s="1373"/>
      <c r="AI4" s="1227"/>
      <c r="AJ4" s="1315" t="s">
        <v>378</v>
      </c>
      <c r="AK4" s="1315"/>
      <c r="AL4" s="1227"/>
      <c r="AM4" s="1321" t="s">
        <v>379</v>
      </c>
      <c r="AN4" s="1298" t="s">
        <v>380</v>
      </c>
      <c r="AO4" s="1298" t="s">
        <v>381</v>
      </c>
      <c r="AP4" s="1298" t="s">
        <v>382</v>
      </c>
      <c r="AQ4" s="1362" t="s">
        <v>383</v>
      </c>
      <c r="AR4" s="1361" t="s">
        <v>384</v>
      </c>
      <c r="AS4" s="1316" t="s">
        <v>385</v>
      </c>
      <c r="AT4" s="1304" t="s">
        <v>386</v>
      </c>
      <c r="AU4" s="1304" t="s">
        <v>387</v>
      </c>
      <c r="AV4" s="1298" t="s">
        <v>294</v>
      </c>
      <c r="AW4" s="1301" t="s">
        <v>295</v>
      </c>
      <c r="AX4" s="1356" t="s">
        <v>341</v>
      </c>
      <c r="AY4" s="1365" t="s">
        <v>296</v>
      </c>
      <c r="AZ4" s="1356" t="s">
        <v>297</v>
      </c>
      <c r="BA4" s="1353" t="s">
        <v>298</v>
      </c>
      <c r="BB4" s="1338"/>
      <c r="BC4" s="1339"/>
      <c r="BD4" s="1340"/>
    </row>
    <row r="5" spans="1:56" ht="24" customHeight="1" x14ac:dyDescent="0.15">
      <c r="A5" s="1383"/>
      <c r="B5" s="1384"/>
      <c r="C5" s="1384"/>
      <c r="D5" s="1385"/>
      <c r="E5" s="1378"/>
      <c r="F5" s="1404"/>
      <c r="G5" s="1304"/>
      <c r="H5" s="1304"/>
      <c r="I5" s="1395"/>
      <c r="J5" s="1406"/>
      <c r="K5" s="1325"/>
      <c r="L5" s="1307"/>
      <c r="M5" s="1331"/>
      <c r="N5" s="1401" t="s">
        <v>299</v>
      </c>
      <c r="O5" s="1356" t="s">
        <v>388</v>
      </c>
      <c r="P5" s="1361" t="s">
        <v>300</v>
      </c>
      <c r="Q5" s="1390"/>
      <c r="R5" s="1393"/>
      <c r="S5" s="1348"/>
      <c r="T5" s="1310"/>
      <c r="U5" s="1310"/>
      <c r="V5" s="1310"/>
      <c r="W5" s="1310"/>
      <c r="X5" s="1351"/>
      <c r="Y5" s="1310"/>
      <c r="Z5" s="1310"/>
      <c r="AA5" s="1310"/>
      <c r="AB5" s="1304"/>
      <c r="AC5" s="1313"/>
      <c r="AD5" s="1304"/>
      <c r="AE5" s="1313"/>
      <c r="AF5" s="1310"/>
      <c r="AG5" s="1310"/>
      <c r="AH5" s="1373"/>
      <c r="AI5" s="1228" t="s">
        <v>301</v>
      </c>
      <c r="AJ5" s="1229" t="s">
        <v>389</v>
      </c>
      <c r="AK5" s="1229" t="s">
        <v>390</v>
      </c>
      <c r="AL5" s="1230" t="s">
        <v>391</v>
      </c>
      <c r="AM5" s="1322"/>
      <c r="AN5" s="1299"/>
      <c r="AO5" s="1299"/>
      <c r="AP5" s="1313"/>
      <c r="AQ5" s="1363"/>
      <c r="AR5" s="1331"/>
      <c r="AS5" s="1316"/>
      <c r="AT5" s="1304"/>
      <c r="AU5" s="1304"/>
      <c r="AV5" s="1299"/>
      <c r="AW5" s="1302"/>
      <c r="AX5" s="1357"/>
      <c r="AY5" s="1366"/>
      <c r="AZ5" s="1368"/>
      <c r="BA5" s="1354"/>
      <c r="BB5" s="1338"/>
      <c r="BC5" s="1339"/>
      <c r="BD5" s="1340"/>
    </row>
    <row r="6" spans="1:56" ht="24" customHeight="1" x14ac:dyDescent="0.15">
      <c r="A6" s="1383"/>
      <c r="B6" s="1384"/>
      <c r="C6" s="1384"/>
      <c r="D6" s="1385"/>
      <c r="E6" s="1378"/>
      <c r="F6" s="1404"/>
      <c r="G6" s="1304"/>
      <c r="H6" s="1304"/>
      <c r="I6" s="1395"/>
      <c r="J6" s="1406"/>
      <c r="K6" s="1325"/>
      <c r="L6" s="1307"/>
      <c r="M6" s="1331"/>
      <c r="N6" s="1402"/>
      <c r="O6" s="1368"/>
      <c r="P6" s="1331"/>
      <c r="Q6" s="1390"/>
      <c r="R6" s="1393"/>
      <c r="S6" s="1348"/>
      <c r="T6" s="1310"/>
      <c r="U6" s="1310"/>
      <c r="V6" s="1310"/>
      <c r="W6" s="1310"/>
      <c r="X6" s="1351"/>
      <c r="Y6" s="1310"/>
      <c r="Z6" s="1310"/>
      <c r="AA6" s="1310"/>
      <c r="AB6" s="1304"/>
      <c r="AC6" s="1313"/>
      <c r="AD6" s="1304"/>
      <c r="AE6" s="1313"/>
      <c r="AF6" s="1310"/>
      <c r="AG6" s="1310"/>
      <c r="AH6" s="1373"/>
      <c r="AI6" s="1231" t="s">
        <v>392</v>
      </c>
      <c r="AJ6" s="1232" t="s">
        <v>392</v>
      </c>
      <c r="AK6" s="1232" t="s">
        <v>392</v>
      </c>
      <c r="AL6" s="1296" t="s">
        <v>308</v>
      </c>
      <c r="AM6" s="1322"/>
      <c r="AN6" s="1299"/>
      <c r="AO6" s="1299"/>
      <c r="AP6" s="1313"/>
      <c r="AQ6" s="1363"/>
      <c r="AR6" s="1331"/>
      <c r="AS6" s="1316"/>
      <c r="AT6" s="1304"/>
      <c r="AU6" s="1304"/>
      <c r="AV6" s="1299"/>
      <c r="AW6" s="1302"/>
      <c r="AX6" s="1357"/>
      <c r="AY6" s="1366"/>
      <c r="AZ6" s="1368"/>
      <c r="BA6" s="1354"/>
      <c r="BB6" s="1338"/>
      <c r="BC6" s="1339"/>
      <c r="BD6" s="1340"/>
    </row>
    <row r="7" spans="1:56" ht="24" customHeight="1" x14ac:dyDescent="0.15">
      <c r="A7" s="1383"/>
      <c r="B7" s="1384"/>
      <c r="C7" s="1384"/>
      <c r="D7" s="1385"/>
      <c r="E7" s="1378"/>
      <c r="F7" s="1404"/>
      <c r="G7" s="1304"/>
      <c r="H7" s="1304"/>
      <c r="I7" s="1395"/>
      <c r="J7" s="1406"/>
      <c r="K7" s="1325"/>
      <c r="L7" s="1307"/>
      <c r="M7" s="1331"/>
      <c r="N7" s="1402"/>
      <c r="O7" s="1368"/>
      <c r="P7" s="1331"/>
      <c r="Q7" s="1390"/>
      <c r="R7" s="1393"/>
      <c r="S7" s="1348"/>
      <c r="T7" s="1310"/>
      <c r="U7" s="1310"/>
      <c r="V7" s="1310"/>
      <c r="W7" s="1310"/>
      <c r="X7" s="1351"/>
      <c r="Y7" s="1310"/>
      <c r="Z7" s="1310"/>
      <c r="AA7" s="1310"/>
      <c r="AB7" s="1304"/>
      <c r="AC7" s="1313"/>
      <c r="AD7" s="1304"/>
      <c r="AE7" s="1313"/>
      <c r="AF7" s="1310"/>
      <c r="AG7" s="1310"/>
      <c r="AH7" s="1373"/>
      <c r="AI7" s="1233" t="s">
        <v>393</v>
      </c>
      <c r="AJ7" s="1230" t="s">
        <v>394</v>
      </c>
      <c r="AK7" s="1230" t="s">
        <v>395</v>
      </c>
      <c r="AL7" s="1296"/>
      <c r="AM7" s="1322"/>
      <c r="AN7" s="1299"/>
      <c r="AO7" s="1299"/>
      <c r="AP7" s="1313"/>
      <c r="AQ7" s="1363"/>
      <c r="AR7" s="1331"/>
      <c r="AS7" s="1316"/>
      <c r="AT7" s="1304"/>
      <c r="AU7" s="1304"/>
      <c r="AV7" s="1299"/>
      <c r="AW7" s="1302"/>
      <c r="AX7" s="1357"/>
      <c r="AY7" s="1366"/>
      <c r="AZ7" s="1368"/>
      <c r="BA7" s="1354"/>
      <c r="BB7" s="1338"/>
      <c r="BC7" s="1339"/>
      <c r="BD7" s="1340"/>
    </row>
    <row r="8" spans="1:56" ht="6" customHeight="1" x14ac:dyDescent="0.15">
      <c r="A8" s="1383"/>
      <c r="B8" s="1384"/>
      <c r="C8" s="1384"/>
      <c r="D8" s="1385"/>
      <c r="E8" s="1378"/>
      <c r="F8" s="1404"/>
      <c r="G8" s="1304"/>
      <c r="H8" s="1304"/>
      <c r="I8" s="1395"/>
      <c r="J8" s="1406"/>
      <c r="K8" s="1325"/>
      <c r="L8" s="1307"/>
      <c r="M8" s="1331"/>
      <c r="N8" s="1402"/>
      <c r="O8" s="1368"/>
      <c r="P8" s="1331"/>
      <c r="Q8" s="1390"/>
      <c r="R8" s="1393"/>
      <c r="S8" s="1348"/>
      <c r="T8" s="1310"/>
      <c r="U8" s="1310"/>
      <c r="V8" s="1310"/>
      <c r="W8" s="1310"/>
      <c r="X8" s="1351"/>
      <c r="Y8" s="1310"/>
      <c r="Z8" s="1310"/>
      <c r="AA8" s="1310"/>
      <c r="AB8" s="1304"/>
      <c r="AC8" s="1313"/>
      <c r="AD8" s="1304"/>
      <c r="AE8" s="1313"/>
      <c r="AF8" s="1310"/>
      <c r="AG8" s="1310"/>
      <c r="AH8" s="1373"/>
      <c r="AI8" s="1318" t="s">
        <v>309</v>
      </c>
      <c r="AJ8" s="1370" t="s">
        <v>309</v>
      </c>
      <c r="AK8" s="1370" t="s">
        <v>309</v>
      </c>
      <c r="AL8" s="1296"/>
      <c r="AM8" s="1322"/>
      <c r="AN8" s="1299"/>
      <c r="AO8" s="1299"/>
      <c r="AP8" s="1313"/>
      <c r="AQ8" s="1363"/>
      <c r="AR8" s="1331"/>
      <c r="AS8" s="1316"/>
      <c r="AT8" s="1304"/>
      <c r="AU8" s="1304"/>
      <c r="AV8" s="1299"/>
      <c r="AW8" s="1302"/>
      <c r="AX8" s="1357"/>
      <c r="AY8" s="1366"/>
      <c r="AZ8" s="1368"/>
      <c r="BA8" s="1354"/>
      <c r="BB8" s="1338"/>
      <c r="BC8" s="1339"/>
      <c r="BD8" s="1340"/>
    </row>
    <row r="9" spans="1:56" ht="24" customHeight="1" x14ac:dyDescent="0.15">
      <c r="A9" s="1386"/>
      <c r="B9" s="1387"/>
      <c r="C9" s="1387"/>
      <c r="D9" s="1388"/>
      <c r="E9" s="1379"/>
      <c r="F9" s="1405"/>
      <c r="G9" s="1305"/>
      <c r="H9" s="1305"/>
      <c r="I9" s="1396"/>
      <c r="J9" s="1407"/>
      <c r="K9" s="1326"/>
      <c r="L9" s="1308"/>
      <c r="M9" s="1332"/>
      <c r="N9" s="1403"/>
      <c r="O9" s="1369"/>
      <c r="P9" s="1332"/>
      <c r="Q9" s="1391"/>
      <c r="R9" s="1394"/>
      <c r="S9" s="1349"/>
      <c r="T9" s="1311"/>
      <c r="U9" s="1311"/>
      <c r="V9" s="1311"/>
      <c r="W9" s="1311"/>
      <c r="X9" s="1352"/>
      <c r="Y9" s="1311"/>
      <c r="Z9" s="1311"/>
      <c r="AA9" s="1311"/>
      <c r="AB9" s="1305"/>
      <c r="AC9" s="1314"/>
      <c r="AD9" s="1305"/>
      <c r="AE9" s="1314"/>
      <c r="AF9" s="1311"/>
      <c r="AG9" s="1311"/>
      <c r="AH9" s="1374"/>
      <c r="AI9" s="1319"/>
      <c r="AJ9" s="1371"/>
      <c r="AK9" s="1371"/>
      <c r="AL9" s="1297"/>
      <c r="AM9" s="1323"/>
      <c r="AN9" s="1300"/>
      <c r="AO9" s="1300"/>
      <c r="AP9" s="1314"/>
      <c r="AQ9" s="1364"/>
      <c r="AR9" s="1332"/>
      <c r="AS9" s="1317"/>
      <c r="AT9" s="1305"/>
      <c r="AU9" s="1305"/>
      <c r="AV9" s="1300"/>
      <c r="AW9" s="1303"/>
      <c r="AX9" s="1358"/>
      <c r="AY9" s="1367"/>
      <c r="AZ9" s="1369"/>
      <c r="BA9" s="1355"/>
      <c r="BB9" s="1341"/>
      <c r="BC9" s="1342"/>
      <c r="BD9" s="1343"/>
    </row>
    <row r="10" spans="1:56" ht="20.100000000000001" customHeight="1" x14ac:dyDescent="0.15">
      <c r="A10" s="32"/>
      <c r="B10" s="33"/>
      <c r="C10" s="33"/>
      <c r="D10" s="33"/>
      <c r="E10" s="1234" t="s">
        <v>302</v>
      </c>
      <c r="F10" s="1235" t="s">
        <v>302</v>
      </c>
      <c r="G10" s="1235" t="s">
        <v>302</v>
      </c>
      <c r="H10" s="1235" t="s">
        <v>302</v>
      </c>
      <c r="I10" s="1236" t="s">
        <v>302</v>
      </c>
      <c r="J10" s="1235" t="s">
        <v>302</v>
      </c>
      <c r="K10" s="1237" t="s">
        <v>302</v>
      </c>
      <c r="L10" s="1235"/>
      <c r="M10" s="1235"/>
      <c r="N10" s="1237"/>
      <c r="O10" s="1235"/>
      <c r="P10" s="1235"/>
      <c r="Q10" s="1235"/>
      <c r="R10" s="1238"/>
      <c r="S10" s="1239"/>
      <c r="T10" s="1240"/>
      <c r="U10" s="1240"/>
      <c r="V10" s="1241"/>
      <c r="W10" s="1241"/>
      <c r="X10" s="1241"/>
      <c r="Y10" s="1241"/>
      <c r="Z10" s="1241"/>
      <c r="AA10" s="1241"/>
      <c r="AB10" s="1240"/>
      <c r="AC10" s="1240"/>
      <c r="AD10" s="1240"/>
      <c r="AE10" s="1240"/>
      <c r="AF10" s="1241"/>
      <c r="AG10" s="1241"/>
      <c r="AH10" s="1242" t="s">
        <v>303</v>
      </c>
      <c r="AI10" s="1237" t="s">
        <v>303</v>
      </c>
      <c r="AJ10" s="1235" t="s">
        <v>303</v>
      </c>
      <c r="AK10" s="1235" t="s">
        <v>303</v>
      </c>
      <c r="AL10" s="1235" t="s">
        <v>303</v>
      </c>
      <c r="AM10" s="1235" t="s">
        <v>303</v>
      </c>
      <c r="AN10" s="1235" t="s">
        <v>303</v>
      </c>
      <c r="AO10" s="1235" t="s">
        <v>303</v>
      </c>
      <c r="AP10" s="1235" t="s">
        <v>303</v>
      </c>
      <c r="AQ10" s="1235" t="s">
        <v>303</v>
      </c>
      <c r="AR10" s="1235" t="s">
        <v>303</v>
      </c>
      <c r="AS10" s="1237" t="s">
        <v>303</v>
      </c>
      <c r="AT10" s="1235" t="s">
        <v>303</v>
      </c>
      <c r="AU10" s="1235" t="s">
        <v>303</v>
      </c>
      <c r="AV10" s="1235" t="s">
        <v>303</v>
      </c>
      <c r="AW10" s="1235" t="s">
        <v>303</v>
      </c>
      <c r="AX10" s="1235" t="s">
        <v>303</v>
      </c>
      <c r="AY10" s="1234" t="s">
        <v>304</v>
      </c>
      <c r="AZ10" s="1235" t="s">
        <v>304</v>
      </c>
      <c r="BA10" s="1238" t="s">
        <v>304</v>
      </c>
      <c r="BB10" s="32"/>
      <c r="BC10" s="33"/>
      <c r="BD10" s="40"/>
    </row>
    <row r="11" spans="1:56" ht="20.100000000000001" customHeight="1" x14ac:dyDescent="0.15">
      <c r="A11" s="1333" t="s">
        <v>23</v>
      </c>
      <c r="B11" s="1334"/>
      <c r="C11" s="1208" t="s">
        <v>25</v>
      </c>
      <c r="D11" s="1209" t="s">
        <v>612</v>
      </c>
      <c r="E11" s="1243"/>
      <c r="F11" s="1244"/>
      <c r="G11" s="1244"/>
      <c r="H11" s="1244"/>
      <c r="I11" s="1245"/>
      <c r="J11" s="1244"/>
      <c r="K11" s="1246"/>
      <c r="L11" s="1244"/>
      <c r="M11" s="1244"/>
      <c r="N11" s="1246"/>
      <c r="O11" s="1244"/>
      <c r="P11" s="1244"/>
      <c r="Q11" s="1244"/>
      <c r="R11" s="1247"/>
      <c r="S11" s="1243"/>
      <c r="T11" s="1244"/>
      <c r="U11" s="1244"/>
      <c r="V11" s="1245"/>
      <c r="W11" s="1245"/>
      <c r="X11" s="1245"/>
      <c r="Y11" s="1245"/>
      <c r="Z11" s="1245"/>
      <c r="AA11" s="1245"/>
      <c r="AB11" s="1244"/>
      <c r="AC11" s="1244"/>
      <c r="AD11" s="1244"/>
      <c r="AE11" s="1244"/>
      <c r="AF11" s="1245"/>
      <c r="AG11" s="1245"/>
      <c r="AH11" s="1248"/>
      <c r="AI11" s="1246"/>
      <c r="AJ11" s="1244"/>
      <c r="AK11" s="1244"/>
      <c r="AL11" s="1244"/>
      <c r="AM11" s="1244"/>
      <c r="AN11" s="1244"/>
      <c r="AO11" s="1244"/>
      <c r="AP11" s="1244"/>
      <c r="AQ11" s="1244"/>
      <c r="AR11" s="1244"/>
      <c r="AS11" s="1246"/>
      <c r="AT11" s="1244"/>
      <c r="AU11" s="1244"/>
      <c r="AV11" s="1245"/>
      <c r="AW11" s="1244"/>
      <c r="AX11" s="1244"/>
      <c r="AY11" s="1243"/>
      <c r="AZ11" s="1244"/>
      <c r="BA11" s="1247"/>
      <c r="BB11" s="181"/>
      <c r="BC11" s="1208" t="s">
        <v>25</v>
      </c>
      <c r="BD11" s="1209" t="s">
        <v>657</v>
      </c>
    </row>
    <row r="12" spans="1:56" ht="20.100000000000001" customHeight="1" x14ac:dyDescent="0.15">
      <c r="A12" s="1210"/>
      <c r="B12" s="850"/>
      <c r="C12" s="1211" t="s">
        <v>26</v>
      </c>
      <c r="D12" s="1212" t="s">
        <v>613</v>
      </c>
      <c r="E12" s="798"/>
      <c r="F12" s="561"/>
      <c r="G12" s="561"/>
      <c r="H12" s="561"/>
      <c r="I12" s="1249"/>
      <c r="J12" s="561"/>
      <c r="K12" s="799"/>
      <c r="L12" s="561"/>
      <c r="M12" s="561"/>
      <c r="N12" s="799"/>
      <c r="O12" s="561"/>
      <c r="P12" s="561"/>
      <c r="Q12" s="561"/>
      <c r="R12" s="801"/>
      <c r="S12" s="798"/>
      <c r="T12" s="561"/>
      <c r="U12" s="561"/>
      <c r="V12" s="1249"/>
      <c r="W12" s="1249"/>
      <c r="X12" s="1249"/>
      <c r="Y12" s="1249"/>
      <c r="Z12" s="1249"/>
      <c r="AA12" s="1249"/>
      <c r="AB12" s="561"/>
      <c r="AC12" s="561"/>
      <c r="AD12" s="561"/>
      <c r="AE12" s="561"/>
      <c r="AF12" s="1249"/>
      <c r="AG12" s="1249"/>
      <c r="AH12" s="1250"/>
      <c r="AI12" s="799"/>
      <c r="AJ12" s="561"/>
      <c r="AK12" s="561"/>
      <c r="AL12" s="561"/>
      <c r="AM12" s="561"/>
      <c r="AN12" s="561"/>
      <c r="AO12" s="561"/>
      <c r="AP12" s="561"/>
      <c r="AQ12" s="561"/>
      <c r="AR12" s="561"/>
      <c r="AS12" s="799"/>
      <c r="AT12" s="561"/>
      <c r="AU12" s="561"/>
      <c r="AV12" s="1249"/>
      <c r="AW12" s="561"/>
      <c r="AX12" s="561"/>
      <c r="AY12" s="798"/>
      <c r="AZ12" s="561"/>
      <c r="BA12" s="801"/>
      <c r="BB12" s="46"/>
      <c r="BC12" s="1211" t="s">
        <v>26</v>
      </c>
      <c r="BD12" s="1212" t="s">
        <v>658</v>
      </c>
    </row>
    <row r="13" spans="1:56" ht="20.100000000000001" customHeight="1" x14ac:dyDescent="0.15">
      <c r="A13" s="1210"/>
      <c r="B13" s="850"/>
      <c r="C13" s="1211" t="s">
        <v>27</v>
      </c>
      <c r="D13" s="1212" t="s">
        <v>614</v>
      </c>
      <c r="E13" s="798"/>
      <c r="F13" s="561"/>
      <c r="G13" s="561"/>
      <c r="H13" s="561"/>
      <c r="I13" s="1249"/>
      <c r="J13" s="561"/>
      <c r="K13" s="799"/>
      <c r="L13" s="561"/>
      <c r="M13" s="561"/>
      <c r="N13" s="799"/>
      <c r="O13" s="561"/>
      <c r="P13" s="561"/>
      <c r="Q13" s="561"/>
      <c r="R13" s="801"/>
      <c r="S13" s="798"/>
      <c r="T13" s="561"/>
      <c r="U13" s="561"/>
      <c r="V13" s="1249"/>
      <c r="W13" s="1249"/>
      <c r="X13" s="1249"/>
      <c r="Y13" s="1249"/>
      <c r="Z13" s="1249"/>
      <c r="AA13" s="1249"/>
      <c r="AB13" s="561"/>
      <c r="AC13" s="561"/>
      <c r="AD13" s="561"/>
      <c r="AE13" s="561"/>
      <c r="AF13" s="1249"/>
      <c r="AG13" s="1249"/>
      <c r="AH13" s="1250"/>
      <c r="AI13" s="799"/>
      <c r="AJ13" s="561"/>
      <c r="AK13" s="561"/>
      <c r="AL13" s="561"/>
      <c r="AM13" s="561"/>
      <c r="AN13" s="561"/>
      <c r="AO13" s="561"/>
      <c r="AP13" s="561"/>
      <c r="AQ13" s="561"/>
      <c r="AR13" s="561"/>
      <c r="AS13" s="799"/>
      <c r="AT13" s="561"/>
      <c r="AU13" s="561"/>
      <c r="AV13" s="1249"/>
      <c r="AW13" s="561"/>
      <c r="AX13" s="561"/>
      <c r="AY13" s="798"/>
      <c r="AZ13" s="561"/>
      <c r="BA13" s="801"/>
      <c r="BB13" s="46"/>
      <c r="BC13" s="1211" t="s">
        <v>27</v>
      </c>
      <c r="BD13" s="1212" t="s">
        <v>659</v>
      </c>
    </row>
    <row r="14" spans="1:56" ht="20.100000000000001" customHeight="1" x14ac:dyDescent="0.15">
      <c r="A14" s="1210"/>
      <c r="B14" s="850"/>
      <c r="C14" s="1211" t="s">
        <v>28</v>
      </c>
      <c r="D14" s="1212" t="s">
        <v>615</v>
      </c>
      <c r="E14" s="798"/>
      <c r="F14" s="561"/>
      <c r="G14" s="561"/>
      <c r="H14" s="561"/>
      <c r="I14" s="1249"/>
      <c r="J14" s="561"/>
      <c r="K14" s="799"/>
      <c r="L14" s="561"/>
      <c r="M14" s="561"/>
      <c r="N14" s="799"/>
      <c r="O14" s="561"/>
      <c r="P14" s="561"/>
      <c r="Q14" s="561"/>
      <c r="R14" s="801"/>
      <c r="S14" s="798"/>
      <c r="T14" s="561"/>
      <c r="U14" s="561"/>
      <c r="V14" s="1249"/>
      <c r="W14" s="1249"/>
      <c r="X14" s="1249"/>
      <c r="Y14" s="1249"/>
      <c r="Z14" s="1249"/>
      <c r="AA14" s="1249"/>
      <c r="AB14" s="561"/>
      <c r="AC14" s="561"/>
      <c r="AD14" s="561"/>
      <c r="AE14" s="561"/>
      <c r="AF14" s="1249"/>
      <c r="AG14" s="1249"/>
      <c r="AH14" s="1250"/>
      <c r="AI14" s="799"/>
      <c r="AJ14" s="561"/>
      <c r="AK14" s="561"/>
      <c r="AL14" s="561"/>
      <c r="AM14" s="561"/>
      <c r="AN14" s="561"/>
      <c r="AO14" s="561"/>
      <c r="AP14" s="561"/>
      <c r="AQ14" s="561"/>
      <c r="AR14" s="561"/>
      <c r="AS14" s="799"/>
      <c r="AT14" s="561"/>
      <c r="AU14" s="561"/>
      <c r="AV14" s="1249"/>
      <c r="AW14" s="561"/>
      <c r="AX14" s="561"/>
      <c r="AY14" s="798"/>
      <c r="AZ14" s="561"/>
      <c r="BA14" s="801"/>
      <c r="BB14" s="46"/>
      <c r="BC14" s="1211" t="s">
        <v>28</v>
      </c>
      <c r="BD14" s="1212" t="s">
        <v>660</v>
      </c>
    </row>
    <row r="15" spans="1:56" ht="20.100000000000001" customHeight="1" x14ac:dyDescent="0.15">
      <c r="A15" s="1210"/>
      <c r="B15" s="850"/>
      <c r="C15" s="1211" t="s">
        <v>29</v>
      </c>
      <c r="D15" s="1212" t="s">
        <v>616</v>
      </c>
      <c r="E15" s="798"/>
      <c r="F15" s="561"/>
      <c r="G15" s="561"/>
      <c r="H15" s="561"/>
      <c r="I15" s="1249"/>
      <c r="J15" s="561"/>
      <c r="K15" s="799"/>
      <c r="L15" s="561"/>
      <c r="M15" s="561"/>
      <c r="N15" s="799"/>
      <c r="O15" s="561"/>
      <c r="P15" s="561"/>
      <c r="Q15" s="561"/>
      <c r="R15" s="801"/>
      <c r="S15" s="798"/>
      <c r="T15" s="561"/>
      <c r="U15" s="561"/>
      <c r="V15" s="1249"/>
      <c r="W15" s="1249"/>
      <c r="X15" s="1249"/>
      <c r="Y15" s="1249"/>
      <c r="Z15" s="1249"/>
      <c r="AA15" s="1249"/>
      <c r="AB15" s="561"/>
      <c r="AC15" s="561"/>
      <c r="AD15" s="561"/>
      <c r="AE15" s="561"/>
      <c r="AF15" s="1249"/>
      <c r="AG15" s="1249"/>
      <c r="AH15" s="1250"/>
      <c r="AI15" s="799"/>
      <c r="AJ15" s="561"/>
      <c r="AK15" s="561"/>
      <c r="AL15" s="561"/>
      <c r="AM15" s="561"/>
      <c r="AN15" s="561"/>
      <c r="AO15" s="561"/>
      <c r="AP15" s="561"/>
      <c r="AQ15" s="561"/>
      <c r="AR15" s="561"/>
      <c r="AS15" s="799"/>
      <c r="AT15" s="561"/>
      <c r="AU15" s="561"/>
      <c r="AV15" s="1249"/>
      <c r="AW15" s="561"/>
      <c r="AX15" s="561"/>
      <c r="AY15" s="798"/>
      <c r="AZ15" s="561"/>
      <c r="BA15" s="801"/>
      <c r="BB15" s="46"/>
      <c r="BC15" s="1211" t="s">
        <v>29</v>
      </c>
      <c r="BD15" s="1212" t="s">
        <v>661</v>
      </c>
    </row>
    <row r="16" spans="1:56" ht="20.100000000000001" customHeight="1" x14ac:dyDescent="0.15">
      <c r="A16" s="1210"/>
      <c r="B16" s="850"/>
      <c r="C16" s="1211" t="s">
        <v>30</v>
      </c>
      <c r="D16" s="1212" t="s">
        <v>617</v>
      </c>
      <c r="E16" s="798"/>
      <c r="F16" s="561"/>
      <c r="G16" s="561"/>
      <c r="H16" s="561"/>
      <c r="I16" s="1249"/>
      <c r="J16" s="561"/>
      <c r="K16" s="799"/>
      <c r="L16" s="561"/>
      <c r="M16" s="561"/>
      <c r="N16" s="799"/>
      <c r="O16" s="561"/>
      <c r="P16" s="561"/>
      <c r="Q16" s="561"/>
      <c r="R16" s="801"/>
      <c r="S16" s="798"/>
      <c r="T16" s="561"/>
      <c r="U16" s="561"/>
      <c r="V16" s="1249"/>
      <c r="W16" s="1249"/>
      <c r="X16" s="1249"/>
      <c r="Y16" s="1249"/>
      <c r="Z16" s="1249"/>
      <c r="AA16" s="1249"/>
      <c r="AB16" s="561"/>
      <c r="AC16" s="561"/>
      <c r="AD16" s="561"/>
      <c r="AE16" s="561"/>
      <c r="AF16" s="1249"/>
      <c r="AG16" s="1249"/>
      <c r="AH16" s="1250"/>
      <c r="AI16" s="799"/>
      <c r="AJ16" s="561"/>
      <c r="AK16" s="561"/>
      <c r="AL16" s="561"/>
      <c r="AM16" s="561"/>
      <c r="AN16" s="561"/>
      <c r="AO16" s="561"/>
      <c r="AP16" s="561"/>
      <c r="AQ16" s="561"/>
      <c r="AR16" s="561"/>
      <c r="AS16" s="799"/>
      <c r="AT16" s="561"/>
      <c r="AU16" s="561"/>
      <c r="AV16" s="1249"/>
      <c r="AW16" s="561"/>
      <c r="AX16" s="561"/>
      <c r="AY16" s="798"/>
      <c r="AZ16" s="561"/>
      <c r="BA16" s="801"/>
      <c r="BB16" s="46"/>
      <c r="BC16" s="1211" t="s">
        <v>30</v>
      </c>
      <c r="BD16" s="1212" t="s">
        <v>662</v>
      </c>
    </row>
    <row r="17" spans="1:56" ht="20.100000000000001" customHeight="1" x14ac:dyDescent="0.15">
      <c r="A17" s="1210"/>
      <c r="B17" s="850"/>
      <c r="C17" s="1211" t="s">
        <v>31</v>
      </c>
      <c r="D17" s="1212" t="s">
        <v>618</v>
      </c>
      <c r="E17" s="798"/>
      <c r="F17" s="561"/>
      <c r="G17" s="561"/>
      <c r="H17" s="561"/>
      <c r="I17" s="1249"/>
      <c r="J17" s="561"/>
      <c r="K17" s="799"/>
      <c r="L17" s="561"/>
      <c r="M17" s="561"/>
      <c r="N17" s="799"/>
      <c r="O17" s="561"/>
      <c r="P17" s="561"/>
      <c r="Q17" s="561"/>
      <c r="R17" s="801"/>
      <c r="S17" s="798"/>
      <c r="T17" s="561"/>
      <c r="U17" s="561"/>
      <c r="V17" s="1249"/>
      <c r="W17" s="1249"/>
      <c r="X17" s="1249"/>
      <c r="Y17" s="1249"/>
      <c r="Z17" s="1249"/>
      <c r="AA17" s="1249"/>
      <c r="AB17" s="561"/>
      <c r="AC17" s="561"/>
      <c r="AD17" s="561"/>
      <c r="AE17" s="561"/>
      <c r="AF17" s="1249"/>
      <c r="AG17" s="1249"/>
      <c r="AH17" s="1250"/>
      <c r="AI17" s="799"/>
      <c r="AJ17" s="561"/>
      <c r="AK17" s="561"/>
      <c r="AL17" s="561"/>
      <c r="AM17" s="561"/>
      <c r="AN17" s="561"/>
      <c r="AO17" s="561"/>
      <c r="AP17" s="561"/>
      <c r="AQ17" s="561"/>
      <c r="AR17" s="561"/>
      <c r="AS17" s="799"/>
      <c r="AT17" s="561"/>
      <c r="AU17" s="561"/>
      <c r="AV17" s="1249"/>
      <c r="AW17" s="561"/>
      <c r="AX17" s="561"/>
      <c r="AY17" s="798"/>
      <c r="AZ17" s="561"/>
      <c r="BA17" s="801"/>
      <c r="BB17" s="46"/>
      <c r="BC17" s="1211" t="s">
        <v>31</v>
      </c>
      <c r="BD17" s="1212" t="s">
        <v>663</v>
      </c>
    </row>
    <row r="18" spans="1:56" ht="20.100000000000001" customHeight="1" x14ac:dyDescent="0.15">
      <c r="A18" s="1210"/>
      <c r="B18" s="850"/>
      <c r="C18" s="1211" t="s">
        <v>32</v>
      </c>
      <c r="D18" s="1212" t="s">
        <v>619</v>
      </c>
      <c r="E18" s="798"/>
      <c r="F18" s="561"/>
      <c r="G18" s="561"/>
      <c r="H18" s="561"/>
      <c r="I18" s="1249"/>
      <c r="J18" s="561"/>
      <c r="K18" s="799"/>
      <c r="L18" s="561"/>
      <c r="M18" s="561"/>
      <c r="N18" s="799"/>
      <c r="O18" s="561"/>
      <c r="P18" s="561"/>
      <c r="Q18" s="561"/>
      <c r="R18" s="801"/>
      <c r="S18" s="798"/>
      <c r="T18" s="561"/>
      <c r="U18" s="561"/>
      <c r="V18" s="1249"/>
      <c r="W18" s="1249"/>
      <c r="X18" s="1249"/>
      <c r="Y18" s="1249"/>
      <c r="Z18" s="1249"/>
      <c r="AA18" s="1249"/>
      <c r="AB18" s="561"/>
      <c r="AC18" s="561"/>
      <c r="AD18" s="561"/>
      <c r="AE18" s="561"/>
      <c r="AF18" s="1249"/>
      <c r="AG18" s="1249"/>
      <c r="AH18" s="1250"/>
      <c r="AI18" s="799"/>
      <c r="AJ18" s="561"/>
      <c r="AK18" s="561"/>
      <c r="AL18" s="561"/>
      <c r="AM18" s="561"/>
      <c r="AN18" s="561"/>
      <c r="AO18" s="561"/>
      <c r="AP18" s="561"/>
      <c r="AQ18" s="561"/>
      <c r="AR18" s="561"/>
      <c r="AS18" s="799"/>
      <c r="AT18" s="561"/>
      <c r="AU18" s="561"/>
      <c r="AV18" s="1249"/>
      <c r="AW18" s="561"/>
      <c r="AX18" s="561"/>
      <c r="AY18" s="798"/>
      <c r="AZ18" s="561"/>
      <c r="BA18" s="801"/>
      <c r="BB18" s="46"/>
      <c r="BC18" s="1211" t="s">
        <v>32</v>
      </c>
      <c r="BD18" s="1212" t="s">
        <v>664</v>
      </c>
    </row>
    <row r="19" spans="1:56" ht="20.100000000000001" customHeight="1" x14ac:dyDescent="0.15">
      <c r="A19" s="1210"/>
      <c r="B19" s="850"/>
      <c r="C19" s="1211" t="s">
        <v>33</v>
      </c>
      <c r="D19" s="1212" t="s">
        <v>620</v>
      </c>
      <c r="E19" s="798"/>
      <c r="F19" s="561"/>
      <c r="G19" s="561"/>
      <c r="H19" s="561"/>
      <c r="I19" s="1249"/>
      <c r="J19" s="561"/>
      <c r="K19" s="799"/>
      <c r="L19" s="561"/>
      <c r="M19" s="1249"/>
      <c r="N19" s="561"/>
      <c r="O19" s="561"/>
      <c r="P19" s="561"/>
      <c r="Q19" s="561"/>
      <c r="R19" s="801"/>
      <c r="S19" s="798"/>
      <c r="T19" s="561"/>
      <c r="U19" s="561"/>
      <c r="V19" s="1249"/>
      <c r="W19" s="1249"/>
      <c r="X19" s="1249"/>
      <c r="Y19" s="1249"/>
      <c r="Z19" s="1249"/>
      <c r="AA19" s="1249"/>
      <c r="AB19" s="561"/>
      <c r="AC19" s="561"/>
      <c r="AD19" s="561"/>
      <c r="AE19" s="561"/>
      <c r="AF19" s="1249"/>
      <c r="AG19" s="1249"/>
      <c r="AH19" s="1250"/>
      <c r="AI19" s="799"/>
      <c r="AJ19" s="561"/>
      <c r="AK19" s="561"/>
      <c r="AL19" s="561"/>
      <c r="AM19" s="561"/>
      <c r="AN19" s="561"/>
      <c r="AO19" s="561"/>
      <c r="AP19" s="561"/>
      <c r="AQ19" s="561"/>
      <c r="AR19" s="561"/>
      <c r="AS19" s="799"/>
      <c r="AT19" s="561"/>
      <c r="AU19" s="561"/>
      <c r="AV19" s="1249"/>
      <c r="AW19" s="561"/>
      <c r="AX19" s="561"/>
      <c r="AY19" s="798"/>
      <c r="AZ19" s="561"/>
      <c r="BA19" s="801"/>
      <c r="BB19" s="46"/>
      <c r="BC19" s="1211" t="s">
        <v>33</v>
      </c>
      <c r="BD19" s="1212" t="s">
        <v>665</v>
      </c>
    </row>
    <row r="20" spans="1:56" ht="20.100000000000001" customHeight="1" x14ac:dyDescent="0.15">
      <c r="A20" s="1210"/>
      <c r="B20" s="850"/>
      <c r="C20" s="1211" t="s">
        <v>34</v>
      </c>
      <c r="D20" s="1212" t="s">
        <v>621</v>
      </c>
      <c r="E20" s="798"/>
      <c r="F20" s="561"/>
      <c r="G20" s="561"/>
      <c r="H20" s="561"/>
      <c r="I20" s="1249"/>
      <c r="J20" s="561"/>
      <c r="K20" s="799"/>
      <c r="L20" s="561"/>
      <c r="M20" s="1249"/>
      <c r="N20" s="561"/>
      <c r="O20" s="561"/>
      <c r="P20" s="561"/>
      <c r="Q20" s="561"/>
      <c r="R20" s="801"/>
      <c r="S20" s="798"/>
      <c r="T20" s="561"/>
      <c r="U20" s="561"/>
      <c r="V20" s="1249"/>
      <c r="W20" s="1249"/>
      <c r="X20" s="1249"/>
      <c r="Y20" s="1249"/>
      <c r="Z20" s="1249"/>
      <c r="AA20" s="1249"/>
      <c r="AB20" s="561"/>
      <c r="AC20" s="561"/>
      <c r="AD20" s="561"/>
      <c r="AE20" s="561"/>
      <c r="AF20" s="1249"/>
      <c r="AG20" s="1249"/>
      <c r="AH20" s="1250"/>
      <c r="AI20" s="799"/>
      <c r="AJ20" s="561"/>
      <c r="AK20" s="1251"/>
      <c r="AL20" s="1251"/>
      <c r="AM20" s="561"/>
      <c r="AN20" s="1251"/>
      <c r="AO20" s="1251"/>
      <c r="AP20" s="561"/>
      <c r="AQ20" s="561"/>
      <c r="AR20" s="561"/>
      <c r="AS20" s="799"/>
      <c r="AT20" s="561"/>
      <c r="AU20" s="561"/>
      <c r="AV20" s="1249"/>
      <c r="AW20" s="561"/>
      <c r="AX20" s="561"/>
      <c r="AY20" s="798"/>
      <c r="AZ20" s="561"/>
      <c r="BA20" s="801"/>
      <c r="BB20" s="46"/>
      <c r="BC20" s="1211" t="s">
        <v>34</v>
      </c>
      <c r="BD20" s="1212" t="s">
        <v>666</v>
      </c>
    </row>
    <row r="21" spans="1:56" ht="20.100000000000001" customHeight="1" x14ac:dyDescent="0.15">
      <c r="A21" s="1210"/>
      <c r="B21" s="850"/>
      <c r="C21" s="1211" t="s">
        <v>35</v>
      </c>
      <c r="D21" s="1212" t="s">
        <v>622</v>
      </c>
      <c r="E21" s="798">
        <v>750</v>
      </c>
      <c r="F21" s="561"/>
      <c r="G21" s="561"/>
      <c r="H21" s="561"/>
      <c r="I21" s="1249"/>
      <c r="J21" s="561"/>
      <c r="K21" s="799"/>
      <c r="L21" s="561"/>
      <c r="M21" s="1249"/>
      <c r="N21" s="561"/>
      <c r="O21" s="561"/>
      <c r="P21" s="561"/>
      <c r="Q21" s="561"/>
      <c r="R21" s="801"/>
      <c r="S21" s="798">
        <v>5989</v>
      </c>
      <c r="T21" s="561">
        <v>146</v>
      </c>
      <c r="U21" s="561">
        <v>335</v>
      </c>
      <c r="V21" s="1249"/>
      <c r="W21" s="1249"/>
      <c r="X21" s="1249"/>
      <c r="Y21" s="1249"/>
      <c r="Z21" s="1249"/>
      <c r="AA21" s="1249"/>
      <c r="AB21" s="561">
        <v>792</v>
      </c>
      <c r="AC21" s="561">
        <v>404</v>
      </c>
      <c r="AD21" s="561">
        <v>1094</v>
      </c>
      <c r="AE21" s="561"/>
      <c r="AF21" s="1249"/>
      <c r="AG21" s="1249"/>
      <c r="AH21" s="1250">
        <v>126</v>
      </c>
      <c r="AI21" s="799">
        <v>10410</v>
      </c>
      <c r="AJ21" s="1249">
        <v>1381</v>
      </c>
      <c r="AK21" s="1284">
        <v>877</v>
      </c>
      <c r="AL21" s="1286"/>
      <c r="AM21" s="800">
        <v>473</v>
      </c>
      <c r="AN21" s="1284">
        <v>1433</v>
      </c>
      <c r="AO21" s="1286"/>
      <c r="AP21" s="799">
        <v>1407</v>
      </c>
      <c r="AQ21" s="561">
        <v>737</v>
      </c>
      <c r="AR21" s="561">
        <v>965</v>
      </c>
      <c r="AS21" s="799">
        <v>644</v>
      </c>
      <c r="AT21" s="561"/>
      <c r="AU21" s="561"/>
      <c r="AV21" s="1249"/>
      <c r="AW21" s="561"/>
      <c r="AX21" s="561"/>
      <c r="AY21" s="798"/>
      <c r="AZ21" s="561"/>
      <c r="BA21" s="801"/>
      <c r="BB21" s="46"/>
      <c r="BC21" s="1211" t="s">
        <v>35</v>
      </c>
      <c r="BD21" s="1212" t="s">
        <v>667</v>
      </c>
    </row>
    <row r="22" spans="1:56" ht="20.100000000000001" customHeight="1" x14ac:dyDescent="0.15">
      <c r="A22" s="1210"/>
      <c r="B22" s="850"/>
      <c r="C22" s="1211" t="s">
        <v>36</v>
      </c>
      <c r="D22" s="1212" t="s">
        <v>623</v>
      </c>
      <c r="E22" s="798">
        <v>788</v>
      </c>
      <c r="F22" s="561"/>
      <c r="G22" s="561"/>
      <c r="H22" s="561"/>
      <c r="I22" s="1249"/>
      <c r="J22" s="561"/>
      <c r="K22" s="799"/>
      <c r="L22" s="561"/>
      <c r="M22" s="1249"/>
      <c r="N22" s="561"/>
      <c r="O22" s="561"/>
      <c r="P22" s="561"/>
      <c r="Q22" s="561"/>
      <c r="R22" s="801"/>
      <c r="S22" s="798">
        <v>6069</v>
      </c>
      <c r="T22" s="561">
        <v>160</v>
      </c>
      <c r="U22" s="561">
        <v>321</v>
      </c>
      <c r="V22" s="1249"/>
      <c r="W22" s="1249"/>
      <c r="X22" s="1249"/>
      <c r="Y22" s="1249"/>
      <c r="Z22" s="1249"/>
      <c r="AA22" s="1249"/>
      <c r="AB22" s="561">
        <v>904</v>
      </c>
      <c r="AC22" s="561">
        <v>426</v>
      </c>
      <c r="AD22" s="561">
        <v>1082</v>
      </c>
      <c r="AE22" s="561"/>
      <c r="AF22" s="1249"/>
      <c r="AG22" s="1249"/>
      <c r="AH22" s="1250">
        <v>122</v>
      </c>
      <c r="AI22" s="799">
        <v>11080</v>
      </c>
      <c r="AJ22" s="1249">
        <v>1542</v>
      </c>
      <c r="AK22" s="1284">
        <v>958</v>
      </c>
      <c r="AL22" s="1286"/>
      <c r="AM22" s="800">
        <v>546</v>
      </c>
      <c r="AN22" s="1284">
        <v>1467</v>
      </c>
      <c r="AO22" s="1286"/>
      <c r="AP22" s="799">
        <v>1347</v>
      </c>
      <c r="AQ22" s="561">
        <v>789</v>
      </c>
      <c r="AR22" s="561">
        <v>960</v>
      </c>
      <c r="AS22" s="799">
        <v>680</v>
      </c>
      <c r="AT22" s="561"/>
      <c r="AU22" s="561"/>
      <c r="AV22" s="1249"/>
      <c r="AW22" s="561"/>
      <c r="AX22" s="561"/>
      <c r="AY22" s="798"/>
      <c r="AZ22" s="561"/>
      <c r="BA22" s="801"/>
      <c r="BB22" s="46"/>
      <c r="BC22" s="1211" t="s">
        <v>36</v>
      </c>
      <c r="BD22" s="1212" t="s">
        <v>668</v>
      </c>
    </row>
    <row r="23" spans="1:56" ht="20.100000000000001" customHeight="1" x14ac:dyDescent="0.15">
      <c r="A23" s="1210"/>
      <c r="B23" s="850"/>
      <c r="C23" s="1211" t="s">
        <v>37</v>
      </c>
      <c r="D23" s="1212" t="s">
        <v>624</v>
      </c>
      <c r="E23" s="798">
        <v>887</v>
      </c>
      <c r="F23" s="561"/>
      <c r="G23" s="561"/>
      <c r="H23" s="561"/>
      <c r="I23" s="1249"/>
      <c r="J23" s="561"/>
      <c r="K23" s="799"/>
      <c r="L23" s="561"/>
      <c r="M23" s="1249"/>
      <c r="N23" s="561"/>
      <c r="O23" s="561"/>
      <c r="P23" s="561"/>
      <c r="Q23" s="561"/>
      <c r="R23" s="801"/>
      <c r="S23" s="798">
        <v>6017</v>
      </c>
      <c r="T23" s="561">
        <v>159</v>
      </c>
      <c r="U23" s="561">
        <v>282</v>
      </c>
      <c r="V23" s="1249"/>
      <c r="W23" s="1249"/>
      <c r="X23" s="1249"/>
      <c r="Y23" s="1249"/>
      <c r="Z23" s="1249"/>
      <c r="AA23" s="1249"/>
      <c r="AB23" s="561">
        <v>1003</v>
      </c>
      <c r="AC23" s="561">
        <v>559</v>
      </c>
      <c r="AD23" s="561">
        <v>1162</v>
      </c>
      <c r="AE23" s="561">
        <v>70</v>
      </c>
      <c r="AF23" s="1249"/>
      <c r="AG23" s="1249"/>
      <c r="AH23" s="1250">
        <v>102</v>
      </c>
      <c r="AI23" s="799">
        <v>11016</v>
      </c>
      <c r="AJ23" s="1249">
        <v>1500</v>
      </c>
      <c r="AK23" s="1284">
        <v>1007</v>
      </c>
      <c r="AL23" s="1286"/>
      <c r="AM23" s="800">
        <v>633</v>
      </c>
      <c r="AN23" s="1284">
        <v>1494</v>
      </c>
      <c r="AO23" s="1286"/>
      <c r="AP23" s="799">
        <v>1351</v>
      </c>
      <c r="AQ23" s="561">
        <v>881</v>
      </c>
      <c r="AR23" s="561">
        <v>1049</v>
      </c>
      <c r="AS23" s="799">
        <v>793</v>
      </c>
      <c r="AT23" s="561"/>
      <c r="AU23" s="561"/>
      <c r="AV23" s="1249"/>
      <c r="AW23" s="561"/>
      <c r="AX23" s="561"/>
      <c r="AY23" s="798"/>
      <c r="AZ23" s="561"/>
      <c r="BA23" s="801"/>
      <c r="BB23" s="46"/>
      <c r="BC23" s="1211" t="s">
        <v>37</v>
      </c>
      <c r="BD23" s="1212" t="s">
        <v>669</v>
      </c>
    </row>
    <row r="24" spans="1:56" ht="20.100000000000001" customHeight="1" x14ac:dyDescent="0.15">
      <c r="A24" s="1210"/>
      <c r="B24" s="850"/>
      <c r="C24" s="1211" t="s">
        <v>38</v>
      </c>
      <c r="D24" s="1212" t="s">
        <v>625</v>
      </c>
      <c r="E24" s="798">
        <v>835</v>
      </c>
      <c r="F24" s="561"/>
      <c r="G24" s="561"/>
      <c r="H24" s="561"/>
      <c r="I24" s="1249"/>
      <c r="J24" s="561"/>
      <c r="K24" s="799"/>
      <c r="L24" s="561"/>
      <c r="M24" s="1249"/>
      <c r="N24" s="561"/>
      <c r="O24" s="561"/>
      <c r="P24" s="561"/>
      <c r="Q24" s="561"/>
      <c r="R24" s="801"/>
      <c r="S24" s="798">
        <v>6178</v>
      </c>
      <c r="T24" s="561">
        <v>132</v>
      </c>
      <c r="U24" s="561">
        <v>247</v>
      </c>
      <c r="V24" s="1249"/>
      <c r="W24" s="1249"/>
      <c r="X24" s="1249"/>
      <c r="Y24" s="1249"/>
      <c r="Z24" s="1249"/>
      <c r="AA24" s="1249"/>
      <c r="AB24" s="561">
        <v>1088</v>
      </c>
      <c r="AC24" s="561">
        <v>578</v>
      </c>
      <c r="AD24" s="561">
        <v>1187</v>
      </c>
      <c r="AE24" s="561">
        <v>88</v>
      </c>
      <c r="AF24" s="1249"/>
      <c r="AG24" s="1249"/>
      <c r="AH24" s="1250">
        <v>99</v>
      </c>
      <c r="AI24" s="799">
        <v>11320</v>
      </c>
      <c r="AJ24" s="1249">
        <v>1449</v>
      </c>
      <c r="AK24" s="1284">
        <v>976</v>
      </c>
      <c r="AL24" s="1286"/>
      <c r="AM24" s="800">
        <v>645</v>
      </c>
      <c r="AN24" s="1284">
        <v>1611</v>
      </c>
      <c r="AO24" s="1286"/>
      <c r="AP24" s="799">
        <v>1320</v>
      </c>
      <c r="AQ24" s="561">
        <v>944</v>
      </c>
      <c r="AR24" s="561">
        <v>1104</v>
      </c>
      <c r="AS24" s="799">
        <v>798</v>
      </c>
      <c r="AT24" s="561"/>
      <c r="AU24" s="561"/>
      <c r="AV24" s="1249"/>
      <c r="AW24" s="561"/>
      <c r="AX24" s="561"/>
      <c r="AY24" s="798"/>
      <c r="AZ24" s="561"/>
      <c r="BA24" s="801"/>
      <c r="BB24" s="46"/>
      <c r="BC24" s="1211" t="s">
        <v>38</v>
      </c>
      <c r="BD24" s="1212" t="s">
        <v>670</v>
      </c>
    </row>
    <row r="25" spans="1:56" ht="20.100000000000001" customHeight="1" x14ac:dyDescent="0.15">
      <c r="A25" s="1210"/>
      <c r="B25" s="850"/>
      <c r="C25" s="1211" t="s">
        <v>39</v>
      </c>
      <c r="D25" s="1212" t="s">
        <v>626</v>
      </c>
      <c r="E25" s="798">
        <v>878</v>
      </c>
      <c r="F25" s="561"/>
      <c r="G25" s="561"/>
      <c r="H25" s="561"/>
      <c r="I25" s="1249"/>
      <c r="J25" s="561"/>
      <c r="K25" s="799"/>
      <c r="L25" s="561"/>
      <c r="M25" s="1249"/>
      <c r="N25" s="561"/>
      <c r="O25" s="561"/>
      <c r="P25" s="561"/>
      <c r="Q25" s="561"/>
      <c r="R25" s="801"/>
      <c r="S25" s="798">
        <v>6405</v>
      </c>
      <c r="T25" s="561">
        <v>111</v>
      </c>
      <c r="U25" s="561">
        <v>193</v>
      </c>
      <c r="V25" s="1249"/>
      <c r="W25" s="1249"/>
      <c r="X25" s="1249"/>
      <c r="Y25" s="1249"/>
      <c r="Z25" s="1249"/>
      <c r="AA25" s="1249"/>
      <c r="AB25" s="561">
        <v>1189</v>
      </c>
      <c r="AC25" s="561">
        <v>713</v>
      </c>
      <c r="AD25" s="561">
        <v>1161</v>
      </c>
      <c r="AE25" s="561">
        <v>137</v>
      </c>
      <c r="AF25" s="1249"/>
      <c r="AG25" s="1249"/>
      <c r="AH25" s="1250">
        <v>78</v>
      </c>
      <c r="AI25" s="799">
        <v>10698</v>
      </c>
      <c r="AJ25" s="1249">
        <v>1431</v>
      </c>
      <c r="AK25" s="1284">
        <v>1036</v>
      </c>
      <c r="AL25" s="1286"/>
      <c r="AM25" s="800">
        <v>664</v>
      </c>
      <c r="AN25" s="1284">
        <v>1664</v>
      </c>
      <c r="AO25" s="1286"/>
      <c r="AP25" s="799">
        <v>1264</v>
      </c>
      <c r="AQ25" s="561">
        <v>999</v>
      </c>
      <c r="AR25" s="561">
        <v>1111</v>
      </c>
      <c r="AS25" s="799">
        <v>834</v>
      </c>
      <c r="AT25" s="561"/>
      <c r="AU25" s="561"/>
      <c r="AV25" s="1249"/>
      <c r="AW25" s="561"/>
      <c r="AX25" s="561"/>
      <c r="AY25" s="798"/>
      <c r="AZ25" s="561"/>
      <c r="BA25" s="801"/>
      <c r="BB25" s="46"/>
      <c r="BC25" s="1211" t="s">
        <v>39</v>
      </c>
      <c r="BD25" s="1212" t="s">
        <v>671</v>
      </c>
    </row>
    <row r="26" spans="1:56" ht="20.100000000000001" customHeight="1" x14ac:dyDescent="0.15">
      <c r="A26" s="1375" t="s">
        <v>40</v>
      </c>
      <c r="B26" s="1376"/>
      <c r="C26" s="1211" t="s">
        <v>41</v>
      </c>
      <c r="D26" s="1212" t="s">
        <v>627</v>
      </c>
      <c r="E26" s="798">
        <v>1056</v>
      </c>
      <c r="F26" s="561"/>
      <c r="G26" s="561"/>
      <c r="H26" s="561"/>
      <c r="I26" s="1249"/>
      <c r="J26" s="561"/>
      <c r="K26" s="799"/>
      <c r="L26" s="561"/>
      <c r="M26" s="1249"/>
      <c r="N26" s="561"/>
      <c r="O26" s="561"/>
      <c r="P26" s="561"/>
      <c r="Q26" s="561"/>
      <c r="R26" s="801"/>
      <c r="S26" s="798">
        <v>5457</v>
      </c>
      <c r="T26" s="561">
        <v>121</v>
      </c>
      <c r="U26" s="561">
        <v>213</v>
      </c>
      <c r="V26" s="1249"/>
      <c r="W26" s="1249"/>
      <c r="X26" s="1249"/>
      <c r="Y26" s="1249"/>
      <c r="Z26" s="1249"/>
      <c r="AA26" s="1249"/>
      <c r="AB26" s="561">
        <v>1264</v>
      </c>
      <c r="AC26" s="561">
        <v>722</v>
      </c>
      <c r="AD26" s="561">
        <v>1157</v>
      </c>
      <c r="AE26" s="561">
        <v>133</v>
      </c>
      <c r="AF26" s="1249"/>
      <c r="AG26" s="1249"/>
      <c r="AH26" s="1250">
        <v>86</v>
      </c>
      <c r="AI26" s="799">
        <v>10591</v>
      </c>
      <c r="AJ26" s="1249">
        <v>1637</v>
      </c>
      <c r="AK26" s="1284">
        <v>1104</v>
      </c>
      <c r="AL26" s="1286"/>
      <c r="AM26" s="800">
        <v>703</v>
      </c>
      <c r="AN26" s="1284">
        <v>1758</v>
      </c>
      <c r="AO26" s="1286"/>
      <c r="AP26" s="799">
        <v>1204</v>
      </c>
      <c r="AQ26" s="561">
        <v>1047</v>
      </c>
      <c r="AR26" s="561">
        <v>1220</v>
      </c>
      <c r="AS26" s="799">
        <v>887</v>
      </c>
      <c r="AT26" s="561">
        <v>99</v>
      </c>
      <c r="AU26" s="561"/>
      <c r="AV26" s="1249"/>
      <c r="AW26" s="561"/>
      <c r="AX26" s="561"/>
      <c r="AY26" s="798"/>
      <c r="AZ26" s="561"/>
      <c r="BA26" s="801"/>
      <c r="BB26" s="529"/>
      <c r="BC26" s="1211" t="s">
        <v>41</v>
      </c>
      <c r="BD26" s="1212" t="s">
        <v>672</v>
      </c>
    </row>
    <row r="27" spans="1:56" ht="20.100000000000001" customHeight="1" x14ac:dyDescent="0.15">
      <c r="A27" s="1210"/>
      <c r="B27" s="850"/>
      <c r="C27" s="1211" t="s">
        <v>42</v>
      </c>
      <c r="D27" s="1212" t="s">
        <v>628</v>
      </c>
      <c r="E27" s="798">
        <v>919</v>
      </c>
      <c r="F27" s="561"/>
      <c r="G27" s="561"/>
      <c r="H27" s="561"/>
      <c r="I27" s="1249"/>
      <c r="J27" s="561"/>
      <c r="K27" s="799"/>
      <c r="L27" s="561"/>
      <c r="M27" s="1249"/>
      <c r="N27" s="561"/>
      <c r="O27" s="561"/>
      <c r="P27" s="561"/>
      <c r="Q27" s="561"/>
      <c r="R27" s="801"/>
      <c r="S27" s="798">
        <v>5158</v>
      </c>
      <c r="T27" s="561">
        <v>127</v>
      </c>
      <c r="U27" s="561">
        <v>188</v>
      </c>
      <c r="V27" s="1249"/>
      <c r="W27" s="1249"/>
      <c r="X27" s="1249"/>
      <c r="Y27" s="1249"/>
      <c r="Z27" s="1249"/>
      <c r="AA27" s="1249"/>
      <c r="AB27" s="561">
        <v>1370</v>
      </c>
      <c r="AC27" s="561">
        <v>866</v>
      </c>
      <c r="AD27" s="561">
        <v>1186</v>
      </c>
      <c r="AE27" s="561">
        <v>154</v>
      </c>
      <c r="AF27" s="1249"/>
      <c r="AG27" s="1249"/>
      <c r="AH27" s="1250">
        <v>66</v>
      </c>
      <c r="AI27" s="799">
        <v>10571</v>
      </c>
      <c r="AJ27" s="1249">
        <v>1692</v>
      </c>
      <c r="AK27" s="1284">
        <v>1144</v>
      </c>
      <c r="AL27" s="1286"/>
      <c r="AM27" s="800">
        <v>798</v>
      </c>
      <c r="AN27" s="1284">
        <v>1885</v>
      </c>
      <c r="AO27" s="1286"/>
      <c r="AP27" s="799">
        <v>1239</v>
      </c>
      <c r="AQ27" s="561">
        <v>1145</v>
      </c>
      <c r="AR27" s="561">
        <v>1320</v>
      </c>
      <c r="AS27" s="799">
        <v>1044</v>
      </c>
      <c r="AT27" s="561">
        <v>179</v>
      </c>
      <c r="AU27" s="561"/>
      <c r="AV27" s="1249"/>
      <c r="AW27" s="561"/>
      <c r="AX27" s="561"/>
      <c r="AY27" s="798"/>
      <c r="AZ27" s="561"/>
      <c r="BA27" s="801"/>
      <c r="BB27" s="46"/>
      <c r="BC27" s="1211" t="s">
        <v>42</v>
      </c>
      <c r="BD27" s="1212" t="s">
        <v>673</v>
      </c>
    </row>
    <row r="28" spans="1:56" ht="20.100000000000001" customHeight="1" x14ac:dyDescent="0.15">
      <c r="A28" s="1210"/>
      <c r="B28" s="850"/>
      <c r="C28" s="1211" t="s">
        <v>43</v>
      </c>
      <c r="D28" s="1212" t="s">
        <v>629</v>
      </c>
      <c r="E28" s="798">
        <v>923</v>
      </c>
      <c r="F28" s="799"/>
      <c r="G28" s="561"/>
      <c r="H28" s="561"/>
      <c r="I28" s="1249"/>
      <c r="J28" s="561"/>
      <c r="K28" s="799"/>
      <c r="L28" s="561"/>
      <c r="M28" s="1249"/>
      <c r="N28" s="561"/>
      <c r="O28" s="561"/>
      <c r="P28" s="561"/>
      <c r="Q28" s="561"/>
      <c r="R28" s="801"/>
      <c r="S28" s="798">
        <v>4891</v>
      </c>
      <c r="T28" s="561">
        <v>110</v>
      </c>
      <c r="U28" s="561">
        <v>180</v>
      </c>
      <c r="V28" s="1249"/>
      <c r="W28" s="1249"/>
      <c r="X28" s="1249"/>
      <c r="Y28" s="1249"/>
      <c r="Z28" s="1249"/>
      <c r="AA28" s="1249"/>
      <c r="AB28" s="561">
        <v>1305</v>
      </c>
      <c r="AC28" s="561">
        <v>813</v>
      </c>
      <c r="AD28" s="561">
        <v>1089</v>
      </c>
      <c r="AE28" s="561">
        <v>169</v>
      </c>
      <c r="AF28" s="1249"/>
      <c r="AG28" s="1249"/>
      <c r="AH28" s="1250">
        <v>76</v>
      </c>
      <c r="AI28" s="799">
        <v>10479</v>
      </c>
      <c r="AJ28" s="1249">
        <v>1688</v>
      </c>
      <c r="AK28" s="1284">
        <v>1154</v>
      </c>
      <c r="AL28" s="1286"/>
      <c r="AM28" s="800">
        <v>817</v>
      </c>
      <c r="AN28" s="1284">
        <v>1852</v>
      </c>
      <c r="AO28" s="1286"/>
      <c r="AP28" s="799">
        <v>1031</v>
      </c>
      <c r="AQ28" s="561">
        <v>1108</v>
      </c>
      <c r="AR28" s="561">
        <v>1307</v>
      </c>
      <c r="AS28" s="799">
        <v>965</v>
      </c>
      <c r="AT28" s="561">
        <v>252</v>
      </c>
      <c r="AU28" s="561"/>
      <c r="AV28" s="1249"/>
      <c r="AW28" s="561"/>
      <c r="AX28" s="561"/>
      <c r="AY28" s="798"/>
      <c r="AZ28" s="561"/>
      <c r="BA28" s="801"/>
      <c r="BB28" s="46"/>
      <c r="BC28" s="1211" t="s">
        <v>43</v>
      </c>
      <c r="BD28" s="1212" t="s">
        <v>674</v>
      </c>
    </row>
    <row r="29" spans="1:56" ht="20.100000000000001" customHeight="1" x14ac:dyDescent="0.15">
      <c r="A29" s="1210"/>
      <c r="B29" s="850"/>
      <c r="C29" s="1211" t="s">
        <v>44</v>
      </c>
      <c r="D29" s="1212" t="s">
        <v>630</v>
      </c>
      <c r="E29" s="798">
        <v>866</v>
      </c>
      <c r="F29" s="799"/>
      <c r="G29" s="561"/>
      <c r="H29" s="561"/>
      <c r="I29" s="1249"/>
      <c r="J29" s="561"/>
      <c r="K29" s="799"/>
      <c r="L29" s="561"/>
      <c r="M29" s="1249"/>
      <c r="N29" s="561"/>
      <c r="O29" s="561"/>
      <c r="P29" s="561"/>
      <c r="Q29" s="561"/>
      <c r="R29" s="801"/>
      <c r="S29" s="798">
        <v>4531</v>
      </c>
      <c r="T29" s="561">
        <v>108</v>
      </c>
      <c r="U29" s="561">
        <v>200</v>
      </c>
      <c r="V29" s="1249"/>
      <c r="W29" s="1249"/>
      <c r="X29" s="1249"/>
      <c r="Y29" s="1249"/>
      <c r="Z29" s="1249"/>
      <c r="AA29" s="1249"/>
      <c r="AB29" s="561">
        <v>1345</v>
      </c>
      <c r="AC29" s="561">
        <v>824</v>
      </c>
      <c r="AD29" s="561">
        <v>1091</v>
      </c>
      <c r="AE29" s="561">
        <v>262</v>
      </c>
      <c r="AF29" s="1249"/>
      <c r="AG29" s="1249"/>
      <c r="AH29" s="1250">
        <v>55</v>
      </c>
      <c r="AI29" s="799">
        <v>9886</v>
      </c>
      <c r="AJ29" s="1249">
        <v>1568</v>
      </c>
      <c r="AK29" s="1284">
        <v>1257</v>
      </c>
      <c r="AL29" s="1286"/>
      <c r="AM29" s="800">
        <v>785</v>
      </c>
      <c r="AN29" s="1284">
        <v>1897</v>
      </c>
      <c r="AO29" s="1286"/>
      <c r="AP29" s="799">
        <v>966</v>
      </c>
      <c r="AQ29" s="561">
        <v>1139</v>
      </c>
      <c r="AR29" s="561">
        <v>1363</v>
      </c>
      <c r="AS29" s="799">
        <v>971</v>
      </c>
      <c r="AT29" s="561">
        <v>294</v>
      </c>
      <c r="AU29" s="561"/>
      <c r="AV29" s="1249"/>
      <c r="AW29" s="561"/>
      <c r="AX29" s="561"/>
      <c r="AY29" s="798"/>
      <c r="AZ29" s="561"/>
      <c r="BA29" s="801"/>
      <c r="BB29" s="46"/>
      <c r="BC29" s="1211" t="s">
        <v>44</v>
      </c>
      <c r="BD29" s="1212" t="s">
        <v>675</v>
      </c>
    </row>
    <row r="30" spans="1:56" ht="20.100000000000001" customHeight="1" x14ac:dyDescent="0.15">
      <c r="A30" s="1210"/>
      <c r="B30" s="850"/>
      <c r="C30" s="1211" t="s">
        <v>45</v>
      </c>
      <c r="D30" s="1212" t="s">
        <v>631</v>
      </c>
      <c r="E30" s="798">
        <v>923</v>
      </c>
      <c r="F30" s="799"/>
      <c r="G30" s="561"/>
      <c r="H30" s="561"/>
      <c r="I30" s="1249"/>
      <c r="J30" s="561"/>
      <c r="K30" s="799"/>
      <c r="L30" s="561"/>
      <c r="M30" s="1249"/>
      <c r="N30" s="561"/>
      <c r="O30" s="561"/>
      <c r="P30" s="561"/>
      <c r="Q30" s="561"/>
      <c r="R30" s="801"/>
      <c r="S30" s="798">
        <v>4056</v>
      </c>
      <c r="T30" s="561">
        <v>112</v>
      </c>
      <c r="U30" s="561">
        <v>188</v>
      </c>
      <c r="V30" s="1249"/>
      <c r="W30" s="1249"/>
      <c r="X30" s="1249"/>
      <c r="Y30" s="1249"/>
      <c r="Z30" s="1249"/>
      <c r="AA30" s="1249"/>
      <c r="AB30" s="561">
        <v>1418</v>
      </c>
      <c r="AC30" s="561">
        <v>866</v>
      </c>
      <c r="AD30" s="561">
        <v>1066</v>
      </c>
      <c r="AE30" s="561">
        <v>308</v>
      </c>
      <c r="AF30" s="1249"/>
      <c r="AG30" s="1249"/>
      <c r="AH30" s="1250">
        <v>45</v>
      </c>
      <c r="AI30" s="799">
        <v>8486</v>
      </c>
      <c r="AJ30" s="1249">
        <v>1684</v>
      </c>
      <c r="AK30" s="1284">
        <v>1313</v>
      </c>
      <c r="AL30" s="1286"/>
      <c r="AM30" s="800">
        <v>744</v>
      </c>
      <c r="AN30" s="1284">
        <v>1896</v>
      </c>
      <c r="AO30" s="1286"/>
      <c r="AP30" s="799">
        <v>979</v>
      </c>
      <c r="AQ30" s="561">
        <v>1174</v>
      </c>
      <c r="AR30" s="561">
        <v>1401</v>
      </c>
      <c r="AS30" s="799">
        <v>1050</v>
      </c>
      <c r="AT30" s="561">
        <v>379</v>
      </c>
      <c r="AU30" s="561"/>
      <c r="AV30" s="1249"/>
      <c r="AW30" s="561"/>
      <c r="AX30" s="561"/>
      <c r="AY30" s="798"/>
      <c r="AZ30" s="561"/>
      <c r="BA30" s="801"/>
      <c r="BB30" s="46"/>
      <c r="BC30" s="1211" t="s">
        <v>45</v>
      </c>
      <c r="BD30" s="1212" t="s">
        <v>676</v>
      </c>
    </row>
    <row r="31" spans="1:56" ht="20.100000000000001" customHeight="1" x14ac:dyDescent="0.15">
      <c r="A31" s="1210"/>
      <c r="B31" s="850"/>
      <c r="C31" s="1211" t="s">
        <v>46</v>
      </c>
      <c r="D31" s="1212" t="s">
        <v>632</v>
      </c>
      <c r="E31" s="798">
        <v>892</v>
      </c>
      <c r="F31" s="799">
        <v>13</v>
      </c>
      <c r="G31" s="799">
        <v>41</v>
      </c>
      <c r="H31" s="561">
        <v>6</v>
      </c>
      <c r="I31" s="1249"/>
      <c r="J31" s="561"/>
      <c r="K31" s="799"/>
      <c r="L31" s="561"/>
      <c r="M31" s="1249"/>
      <c r="N31" s="561"/>
      <c r="O31" s="561"/>
      <c r="P31" s="561"/>
      <c r="Q31" s="561"/>
      <c r="R31" s="801"/>
      <c r="S31" s="798">
        <v>3831</v>
      </c>
      <c r="T31" s="561">
        <v>105</v>
      </c>
      <c r="U31" s="561">
        <v>190</v>
      </c>
      <c r="V31" s="1249"/>
      <c r="W31" s="1249"/>
      <c r="X31" s="1249"/>
      <c r="Y31" s="1249"/>
      <c r="Z31" s="1249"/>
      <c r="AA31" s="1249"/>
      <c r="AB31" s="561">
        <v>1402</v>
      </c>
      <c r="AC31" s="561">
        <v>797</v>
      </c>
      <c r="AD31" s="561">
        <v>1029</v>
      </c>
      <c r="AE31" s="561">
        <v>268</v>
      </c>
      <c r="AF31" s="1249"/>
      <c r="AG31" s="1249"/>
      <c r="AH31" s="1250">
        <v>41</v>
      </c>
      <c r="AI31" s="799">
        <v>7293</v>
      </c>
      <c r="AJ31" s="1249">
        <v>1780</v>
      </c>
      <c r="AK31" s="1284">
        <v>1338</v>
      </c>
      <c r="AL31" s="1286"/>
      <c r="AM31" s="800">
        <v>756</v>
      </c>
      <c r="AN31" s="1284">
        <v>1943</v>
      </c>
      <c r="AO31" s="1286"/>
      <c r="AP31" s="799">
        <v>825</v>
      </c>
      <c r="AQ31" s="561">
        <v>1126</v>
      </c>
      <c r="AR31" s="561">
        <v>1465</v>
      </c>
      <c r="AS31" s="799">
        <v>1035</v>
      </c>
      <c r="AT31" s="561">
        <v>504</v>
      </c>
      <c r="AU31" s="561">
        <v>195</v>
      </c>
      <c r="AV31" s="1249"/>
      <c r="AW31" s="561"/>
      <c r="AX31" s="561"/>
      <c r="AY31" s="798"/>
      <c r="AZ31" s="561"/>
      <c r="BA31" s="801"/>
      <c r="BB31" s="46"/>
      <c r="BC31" s="1211" t="s">
        <v>46</v>
      </c>
      <c r="BD31" s="1212" t="s">
        <v>677</v>
      </c>
    </row>
    <row r="32" spans="1:56" ht="20.100000000000001" customHeight="1" x14ac:dyDescent="0.15">
      <c r="A32" s="1210"/>
      <c r="B32" s="850"/>
      <c r="C32" s="1211" t="s">
        <v>47</v>
      </c>
      <c r="D32" s="1212" t="s">
        <v>633</v>
      </c>
      <c r="E32" s="798">
        <v>950</v>
      </c>
      <c r="F32" s="799">
        <v>20</v>
      </c>
      <c r="G32" s="799">
        <v>61</v>
      </c>
      <c r="H32" s="561">
        <v>10</v>
      </c>
      <c r="I32" s="1249"/>
      <c r="J32" s="561"/>
      <c r="K32" s="799"/>
      <c r="L32" s="561"/>
      <c r="M32" s="1249"/>
      <c r="N32" s="561"/>
      <c r="O32" s="561"/>
      <c r="P32" s="561"/>
      <c r="Q32" s="561"/>
      <c r="R32" s="801"/>
      <c r="S32" s="798">
        <v>3077</v>
      </c>
      <c r="T32" s="561">
        <v>145</v>
      </c>
      <c r="U32" s="561">
        <v>173</v>
      </c>
      <c r="V32" s="1249"/>
      <c r="W32" s="1249"/>
      <c r="X32" s="1249"/>
      <c r="Y32" s="1249"/>
      <c r="Z32" s="1249"/>
      <c r="AA32" s="1249"/>
      <c r="AB32" s="561">
        <v>1400</v>
      </c>
      <c r="AC32" s="561">
        <v>829</v>
      </c>
      <c r="AD32" s="561">
        <v>1082</v>
      </c>
      <c r="AE32" s="561">
        <v>318</v>
      </c>
      <c r="AF32" s="1249"/>
      <c r="AG32" s="1249"/>
      <c r="AH32" s="1250">
        <v>44</v>
      </c>
      <c r="AI32" s="799">
        <v>6503</v>
      </c>
      <c r="AJ32" s="1249">
        <v>1536</v>
      </c>
      <c r="AK32" s="1284">
        <v>1443</v>
      </c>
      <c r="AL32" s="1286"/>
      <c r="AM32" s="800">
        <v>744</v>
      </c>
      <c r="AN32" s="1284">
        <v>1947</v>
      </c>
      <c r="AO32" s="1286"/>
      <c r="AP32" s="799">
        <v>769</v>
      </c>
      <c r="AQ32" s="561">
        <v>1087</v>
      </c>
      <c r="AR32" s="561">
        <v>1520</v>
      </c>
      <c r="AS32" s="799">
        <v>1002</v>
      </c>
      <c r="AT32" s="561">
        <v>596</v>
      </c>
      <c r="AU32" s="561">
        <v>238</v>
      </c>
      <c r="AV32" s="1249"/>
      <c r="AW32" s="561"/>
      <c r="AX32" s="561"/>
      <c r="AY32" s="798"/>
      <c r="AZ32" s="561"/>
      <c r="BA32" s="801"/>
      <c r="BB32" s="46"/>
      <c r="BC32" s="1211" t="s">
        <v>47</v>
      </c>
      <c r="BD32" s="1212" t="s">
        <v>678</v>
      </c>
    </row>
    <row r="33" spans="1:56" ht="20.100000000000001" customHeight="1" x14ac:dyDescent="0.15">
      <c r="A33" s="1210"/>
      <c r="B33" s="850"/>
      <c r="C33" s="1211" t="s">
        <v>48</v>
      </c>
      <c r="D33" s="1212" t="s">
        <v>634</v>
      </c>
      <c r="E33" s="798">
        <v>910</v>
      </c>
      <c r="F33" s="799">
        <v>18</v>
      </c>
      <c r="G33" s="799">
        <v>49</v>
      </c>
      <c r="H33" s="561">
        <v>8</v>
      </c>
      <c r="I33" s="1249"/>
      <c r="J33" s="561"/>
      <c r="K33" s="799"/>
      <c r="L33" s="561"/>
      <c r="M33" s="1249"/>
      <c r="N33" s="561"/>
      <c r="O33" s="561"/>
      <c r="P33" s="561"/>
      <c r="Q33" s="561"/>
      <c r="R33" s="801"/>
      <c r="S33" s="798">
        <v>2671</v>
      </c>
      <c r="T33" s="561">
        <v>149</v>
      </c>
      <c r="U33" s="561">
        <v>143</v>
      </c>
      <c r="V33" s="1249"/>
      <c r="W33" s="1249"/>
      <c r="X33" s="1249"/>
      <c r="Y33" s="1249"/>
      <c r="Z33" s="1249"/>
      <c r="AA33" s="1249"/>
      <c r="AB33" s="561">
        <v>1424</v>
      </c>
      <c r="AC33" s="561">
        <v>827</v>
      </c>
      <c r="AD33" s="561">
        <v>983</v>
      </c>
      <c r="AE33" s="561">
        <v>319</v>
      </c>
      <c r="AF33" s="1249"/>
      <c r="AG33" s="1249"/>
      <c r="AH33" s="1250">
        <v>51</v>
      </c>
      <c r="AI33" s="799">
        <v>5833</v>
      </c>
      <c r="AJ33" s="1249">
        <v>1781</v>
      </c>
      <c r="AK33" s="1284">
        <v>1463</v>
      </c>
      <c r="AL33" s="1286"/>
      <c r="AM33" s="800">
        <v>721</v>
      </c>
      <c r="AN33" s="1284">
        <v>1883</v>
      </c>
      <c r="AO33" s="1286"/>
      <c r="AP33" s="799">
        <v>691</v>
      </c>
      <c r="AQ33" s="561">
        <v>1039</v>
      </c>
      <c r="AR33" s="561">
        <v>1515</v>
      </c>
      <c r="AS33" s="799">
        <v>944</v>
      </c>
      <c r="AT33" s="561">
        <v>661</v>
      </c>
      <c r="AU33" s="561">
        <v>280</v>
      </c>
      <c r="AV33" s="1249"/>
      <c r="AW33" s="561"/>
      <c r="AX33" s="561"/>
      <c r="AY33" s="798"/>
      <c r="AZ33" s="561"/>
      <c r="BA33" s="801"/>
      <c r="BB33" s="46"/>
      <c r="BC33" s="1211" t="s">
        <v>48</v>
      </c>
      <c r="BD33" s="1212" t="s">
        <v>679</v>
      </c>
    </row>
    <row r="34" spans="1:56" ht="20.100000000000001" customHeight="1" x14ac:dyDescent="0.15">
      <c r="A34" s="1210"/>
      <c r="B34" s="850"/>
      <c r="C34" s="1211" t="s">
        <v>49</v>
      </c>
      <c r="D34" s="1212" t="s">
        <v>635</v>
      </c>
      <c r="E34" s="798">
        <v>915</v>
      </c>
      <c r="F34" s="799">
        <v>23</v>
      </c>
      <c r="G34" s="799">
        <v>53</v>
      </c>
      <c r="H34" s="561">
        <v>17</v>
      </c>
      <c r="I34" s="1249"/>
      <c r="J34" s="561"/>
      <c r="K34" s="799"/>
      <c r="L34" s="561"/>
      <c r="M34" s="1249"/>
      <c r="N34" s="561"/>
      <c r="O34" s="561"/>
      <c r="P34" s="561"/>
      <c r="Q34" s="561"/>
      <c r="R34" s="801"/>
      <c r="S34" s="798">
        <v>2511</v>
      </c>
      <c r="T34" s="561">
        <v>138</v>
      </c>
      <c r="U34" s="561">
        <v>153</v>
      </c>
      <c r="V34" s="1249"/>
      <c r="W34" s="1249"/>
      <c r="X34" s="1249"/>
      <c r="Y34" s="1249"/>
      <c r="Z34" s="1249"/>
      <c r="AA34" s="1249"/>
      <c r="AB34" s="561">
        <v>1458</v>
      </c>
      <c r="AC34" s="561">
        <v>855</v>
      </c>
      <c r="AD34" s="561">
        <v>979</v>
      </c>
      <c r="AE34" s="561">
        <v>369</v>
      </c>
      <c r="AF34" s="1249"/>
      <c r="AG34" s="1249"/>
      <c r="AH34" s="1250">
        <v>49</v>
      </c>
      <c r="AI34" s="799">
        <v>5771</v>
      </c>
      <c r="AJ34" s="1249">
        <v>1764</v>
      </c>
      <c r="AK34" s="1284">
        <v>1576</v>
      </c>
      <c r="AL34" s="1286"/>
      <c r="AM34" s="800">
        <v>712</v>
      </c>
      <c r="AN34" s="1284">
        <v>1935</v>
      </c>
      <c r="AO34" s="1286"/>
      <c r="AP34" s="799">
        <v>644</v>
      </c>
      <c r="AQ34" s="561">
        <v>1017</v>
      </c>
      <c r="AR34" s="561">
        <v>1582</v>
      </c>
      <c r="AS34" s="799">
        <v>969</v>
      </c>
      <c r="AT34" s="561">
        <v>712</v>
      </c>
      <c r="AU34" s="561">
        <v>292</v>
      </c>
      <c r="AV34" s="1249"/>
      <c r="AW34" s="561"/>
      <c r="AX34" s="561"/>
      <c r="AY34" s="798"/>
      <c r="AZ34" s="561"/>
      <c r="BA34" s="801"/>
      <c r="BB34" s="46"/>
      <c r="BC34" s="1211" t="s">
        <v>49</v>
      </c>
      <c r="BD34" s="1212" t="s">
        <v>680</v>
      </c>
    </row>
    <row r="35" spans="1:56" ht="20.100000000000001" customHeight="1" x14ac:dyDescent="0.15">
      <c r="A35" s="1210"/>
      <c r="B35" s="850"/>
      <c r="C35" s="1211" t="s">
        <v>50</v>
      </c>
      <c r="D35" s="1212" t="s">
        <v>636</v>
      </c>
      <c r="E35" s="798">
        <v>902</v>
      </c>
      <c r="F35" s="799">
        <v>29</v>
      </c>
      <c r="G35" s="799">
        <v>56</v>
      </c>
      <c r="H35" s="561">
        <v>15</v>
      </c>
      <c r="I35" s="1249"/>
      <c r="J35" s="561"/>
      <c r="K35" s="799"/>
      <c r="L35" s="561"/>
      <c r="M35" s="1249"/>
      <c r="N35" s="561"/>
      <c r="O35" s="561"/>
      <c r="P35" s="561"/>
      <c r="Q35" s="561"/>
      <c r="R35" s="801"/>
      <c r="S35" s="798">
        <v>2458</v>
      </c>
      <c r="T35" s="561">
        <v>143</v>
      </c>
      <c r="U35" s="561">
        <v>167</v>
      </c>
      <c r="V35" s="1249"/>
      <c r="W35" s="1249"/>
      <c r="X35" s="1249"/>
      <c r="Y35" s="1249"/>
      <c r="Z35" s="1249"/>
      <c r="AA35" s="1249"/>
      <c r="AB35" s="561">
        <v>1401.6</v>
      </c>
      <c r="AC35" s="561">
        <v>883.5</v>
      </c>
      <c r="AD35" s="561">
        <v>959</v>
      </c>
      <c r="AE35" s="561">
        <v>379</v>
      </c>
      <c r="AF35" s="1249"/>
      <c r="AG35" s="1249"/>
      <c r="AH35" s="1250">
        <v>53</v>
      </c>
      <c r="AI35" s="799">
        <v>5105</v>
      </c>
      <c r="AJ35" s="1249">
        <v>1642</v>
      </c>
      <c r="AK35" s="1284">
        <v>1566.4</v>
      </c>
      <c r="AL35" s="1286"/>
      <c r="AM35" s="800">
        <v>697.23</v>
      </c>
      <c r="AN35" s="1284">
        <v>1879.67</v>
      </c>
      <c r="AO35" s="1286"/>
      <c r="AP35" s="799">
        <v>600.20000000000005</v>
      </c>
      <c r="AQ35" s="561">
        <v>1001.2</v>
      </c>
      <c r="AR35" s="561">
        <v>1590</v>
      </c>
      <c r="AS35" s="799">
        <v>912.6</v>
      </c>
      <c r="AT35" s="561">
        <v>752</v>
      </c>
      <c r="AU35" s="561">
        <v>361</v>
      </c>
      <c r="AV35" s="1249"/>
      <c r="AW35" s="561"/>
      <c r="AX35" s="561"/>
      <c r="AY35" s="798"/>
      <c r="AZ35" s="561"/>
      <c r="BA35" s="801"/>
      <c r="BB35" s="46"/>
      <c r="BC35" s="1211" t="s">
        <v>50</v>
      </c>
      <c r="BD35" s="1212" t="s">
        <v>681</v>
      </c>
    </row>
    <row r="36" spans="1:56" ht="20.100000000000001" customHeight="1" x14ac:dyDescent="0.15">
      <c r="A36" s="1213"/>
      <c r="B36" s="1214"/>
      <c r="C36" s="1215" t="s">
        <v>0</v>
      </c>
      <c r="D36" s="1216" t="s">
        <v>637</v>
      </c>
      <c r="E36" s="798">
        <v>780</v>
      </c>
      <c r="F36" s="799">
        <v>25</v>
      </c>
      <c r="G36" s="799">
        <v>51</v>
      </c>
      <c r="H36" s="561">
        <v>12</v>
      </c>
      <c r="I36" s="1249">
        <v>15</v>
      </c>
      <c r="J36" s="561">
        <v>46</v>
      </c>
      <c r="K36" s="799"/>
      <c r="L36" s="561"/>
      <c r="M36" s="1249"/>
      <c r="N36" s="561"/>
      <c r="O36" s="561"/>
      <c r="P36" s="561"/>
      <c r="Q36" s="561"/>
      <c r="R36" s="801"/>
      <c r="S36" s="798">
        <v>2413</v>
      </c>
      <c r="T36" s="561">
        <v>143</v>
      </c>
      <c r="U36" s="561">
        <v>128</v>
      </c>
      <c r="V36" s="1249"/>
      <c r="W36" s="1249"/>
      <c r="X36" s="1249"/>
      <c r="Y36" s="1249"/>
      <c r="Z36" s="1249"/>
      <c r="AA36" s="1249"/>
      <c r="AB36" s="561">
        <v>1415</v>
      </c>
      <c r="AC36" s="561">
        <v>904</v>
      </c>
      <c r="AD36" s="561">
        <v>892</v>
      </c>
      <c r="AE36" s="561">
        <v>335</v>
      </c>
      <c r="AF36" s="1249"/>
      <c r="AG36" s="1249"/>
      <c r="AH36" s="1250">
        <v>51</v>
      </c>
      <c r="AI36" s="799">
        <v>4855</v>
      </c>
      <c r="AJ36" s="1249">
        <v>1629</v>
      </c>
      <c r="AK36" s="1249">
        <v>1300</v>
      </c>
      <c r="AL36" s="561">
        <v>285</v>
      </c>
      <c r="AM36" s="800">
        <v>643</v>
      </c>
      <c r="AN36" s="1249">
        <v>1227</v>
      </c>
      <c r="AO36" s="561">
        <v>492</v>
      </c>
      <c r="AP36" s="799">
        <v>560</v>
      </c>
      <c r="AQ36" s="561">
        <v>922</v>
      </c>
      <c r="AR36" s="561">
        <v>1590</v>
      </c>
      <c r="AS36" s="799">
        <v>844</v>
      </c>
      <c r="AT36" s="561">
        <v>830</v>
      </c>
      <c r="AU36" s="561">
        <v>420</v>
      </c>
      <c r="AV36" s="1249"/>
      <c r="AW36" s="561"/>
      <c r="AX36" s="561"/>
      <c r="AY36" s="798"/>
      <c r="AZ36" s="561"/>
      <c r="BA36" s="801"/>
      <c r="BB36" s="32"/>
      <c r="BC36" s="1215" t="s">
        <v>0</v>
      </c>
      <c r="BD36" s="1216" t="s">
        <v>682</v>
      </c>
    </row>
    <row r="37" spans="1:56" ht="20.100000000000001" customHeight="1" x14ac:dyDescent="0.15">
      <c r="A37" s="1213"/>
      <c r="B37" s="1214"/>
      <c r="C37" s="1215" t="s">
        <v>51</v>
      </c>
      <c r="D37" s="1216" t="s">
        <v>638</v>
      </c>
      <c r="E37" s="798">
        <v>790</v>
      </c>
      <c r="F37" s="799">
        <v>48</v>
      </c>
      <c r="G37" s="799">
        <v>72</v>
      </c>
      <c r="H37" s="561">
        <v>12</v>
      </c>
      <c r="I37" s="1249">
        <v>6</v>
      </c>
      <c r="J37" s="561">
        <v>20</v>
      </c>
      <c r="K37" s="799"/>
      <c r="L37" s="561"/>
      <c r="M37" s="1249"/>
      <c r="N37" s="561"/>
      <c r="O37" s="561"/>
      <c r="P37" s="561"/>
      <c r="Q37" s="561"/>
      <c r="R37" s="801"/>
      <c r="S37" s="798">
        <v>2387</v>
      </c>
      <c r="T37" s="561">
        <v>259</v>
      </c>
      <c r="U37" s="561">
        <v>149</v>
      </c>
      <c r="V37" s="1249"/>
      <c r="W37" s="1249"/>
      <c r="X37" s="1249"/>
      <c r="Y37" s="1249"/>
      <c r="Z37" s="1249"/>
      <c r="AA37" s="1249"/>
      <c r="AB37" s="561">
        <v>1565</v>
      </c>
      <c r="AC37" s="561">
        <v>976</v>
      </c>
      <c r="AD37" s="561">
        <v>928</v>
      </c>
      <c r="AE37" s="561">
        <v>345</v>
      </c>
      <c r="AF37" s="1249"/>
      <c r="AG37" s="1249"/>
      <c r="AH37" s="1250">
        <v>53</v>
      </c>
      <c r="AI37" s="799">
        <v>4715</v>
      </c>
      <c r="AJ37" s="1249">
        <v>1678</v>
      </c>
      <c r="AK37" s="1249">
        <v>1379</v>
      </c>
      <c r="AL37" s="561">
        <v>355</v>
      </c>
      <c r="AM37" s="800">
        <v>667</v>
      </c>
      <c r="AN37" s="1249">
        <v>1308</v>
      </c>
      <c r="AO37" s="561">
        <v>424</v>
      </c>
      <c r="AP37" s="799">
        <v>535</v>
      </c>
      <c r="AQ37" s="561">
        <v>891.5</v>
      </c>
      <c r="AR37" s="561">
        <v>1273</v>
      </c>
      <c r="AS37" s="799">
        <v>855</v>
      </c>
      <c r="AT37" s="561">
        <v>907</v>
      </c>
      <c r="AU37" s="561">
        <v>472</v>
      </c>
      <c r="AV37" s="1249"/>
      <c r="AW37" s="561"/>
      <c r="AX37" s="561"/>
      <c r="AY37" s="798"/>
      <c r="AZ37" s="561"/>
      <c r="BA37" s="801"/>
      <c r="BB37" s="32"/>
      <c r="BC37" s="1215" t="s">
        <v>90</v>
      </c>
      <c r="BD37" s="1216" t="s">
        <v>683</v>
      </c>
    </row>
    <row r="38" spans="1:56" ht="20.100000000000001" customHeight="1" x14ac:dyDescent="0.15">
      <c r="A38" s="1213"/>
      <c r="B38" s="1214"/>
      <c r="C38" s="1215" t="s">
        <v>52</v>
      </c>
      <c r="D38" s="1216" t="s">
        <v>639</v>
      </c>
      <c r="E38" s="798">
        <v>789</v>
      </c>
      <c r="F38" s="799">
        <v>69</v>
      </c>
      <c r="G38" s="799">
        <v>76</v>
      </c>
      <c r="H38" s="561">
        <v>10</v>
      </c>
      <c r="I38" s="1249">
        <v>32</v>
      </c>
      <c r="J38" s="561">
        <v>37</v>
      </c>
      <c r="K38" s="799"/>
      <c r="L38" s="561"/>
      <c r="M38" s="1249"/>
      <c r="N38" s="561"/>
      <c r="O38" s="561"/>
      <c r="P38" s="561"/>
      <c r="Q38" s="561"/>
      <c r="R38" s="801"/>
      <c r="S38" s="798">
        <v>2362.33</v>
      </c>
      <c r="T38" s="561">
        <v>147.33000000000001</v>
      </c>
      <c r="U38" s="561">
        <v>135.33000000000001</v>
      </c>
      <c r="V38" s="1249"/>
      <c r="W38" s="1249"/>
      <c r="X38" s="1249"/>
      <c r="Y38" s="1249"/>
      <c r="Z38" s="1249"/>
      <c r="AA38" s="1249"/>
      <c r="AB38" s="561">
        <v>1589.25</v>
      </c>
      <c r="AC38" s="561">
        <v>1008.87</v>
      </c>
      <c r="AD38" s="561">
        <v>930.59</v>
      </c>
      <c r="AE38" s="561">
        <v>348</v>
      </c>
      <c r="AF38" s="1249"/>
      <c r="AG38" s="1249"/>
      <c r="AH38" s="1250">
        <v>51</v>
      </c>
      <c r="AI38" s="799">
        <v>4712</v>
      </c>
      <c r="AJ38" s="1249">
        <v>1699.4</v>
      </c>
      <c r="AK38" s="1249">
        <v>1349.55</v>
      </c>
      <c r="AL38" s="561">
        <v>364.2</v>
      </c>
      <c r="AM38" s="800">
        <v>677.16</v>
      </c>
      <c r="AN38" s="1249">
        <v>1308.8</v>
      </c>
      <c r="AO38" s="561">
        <v>406.5</v>
      </c>
      <c r="AP38" s="799">
        <v>483</v>
      </c>
      <c r="AQ38" s="561">
        <v>867.16</v>
      </c>
      <c r="AR38" s="561">
        <v>1291.5999999999999</v>
      </c>
      <c r="AS38" s="799">
        <v>862.6</v>
      </c>
      <c r="AT38" s="561">
        <v>966.22</v>
      </c>
      <c r="AU38" s="561">
        <v>549.22</v>
      </c>
      <c r="AV38" s="1249"/>
      <c r="AW38" s="561"/>
      <c r="AX38" s="561"/>
      <c r="AY38" s="798"/>
      <c r="AZ38" s="561"/>
      <c r="BA38" s="801"/>
      <c r="BB38" s="32"/>
      <c r="BC38" s="1215" t="s">
        <v>53</v>
      </c>
      <c r="BD38" s="1216" t="s">
        <v>684</v>
      </c>
    </row>
    <row r="39" spans="1:56" ht="20.100000000000001" customHeight="1" x14ac:dyDescent="0.15">
      <c r="A39" s="1213"/>
      <c r="B39" s="1214"/>
      <c r="C39" s="1215" t="s">
        <v>711</v>
      </c>
      <c r="D39" s="1216" t="s">
        <v>640</v>
      </c>
      <c r="E39" s="798">
        <v>756</v>
      </c>
      <c r="F39" s="799">
        <v>52</v>
      </c>
      <c r="G39" s="799">
        <v>80</v>
      </c>
      <c r="H39" s="561">
        <v>11</v>
      </c>
      <c r="I39" s="1249">
        <v>26</v>
      </c>
      <c r="J39" s="561">
        <v>33</v>
      </c>
      <c r="K39" s="799"/>
      <c r="L39" s="561"/>
      <c r="M39" s="1249"/>
      <c r="N39" s="561"/>
      <c r="O39" s="561"/>
      <c r="P39" s="561"/>
      <c r="Q39" s="561"/>
      <c r="R39" s="801"/>
      <c r="S39" s="798">
        <v>2277.5666666666666</v>
      </c>
      <c r="T39" s="561">
        <v>151.15</v>
      </c>
      <c r="U39" s="561">
        <v>122.86666666666666</v>
      </c>
      <c r="V39" s="1249"/>
      <c r="W39" s="1249"/>
      <c r="X39" s="1249"/>
      <c r="Y39" s="1249"/>
      <c r="Z39" s="1249"/>
      <c r="AA39" s="1249"/>
      <c r="AB39" s="561">
        <v>1530.8266666666666</v>
      </c>
      <c r="AC39" s="561">
        <v>1027.1033333333335</v>
      </c>
      <c r="AD39" s="561">
        <v>938.42904761904765</v>
      </c>
      <c r="AE39" s="561">
        <v>416.33333333333337</v>
      </c>
      <c r="AF39" s="1249"/>
      <c r="AG39" s="1249"/>
      <c r="AH39" s="1250">
        <v>54</v>
      </c>
      <c r="AI39" s="799">
        <v>4652.5</v>
      </c>
      <c r="AJ39" s="1249">
        <v>1496.9</v>
      </c>
      <c r="AK39" s="1249">
        <v>1293.3599999999999</v>
      </c>
      <c r="AL39" s="561">
        <v>486.15</v>
      </c>
      <c r="AM39" s="800">
        <v>638.98</v>
      </c>
      <c r="AN39" s="1249">
        <v>1344.7528571428572</v>
      </c>
      <c r="AO39" s="561">
        <v>427.21</v>
      </c>
      <c r="AP39" s="799">
        <v>444.35</v>
      </c>
      <c r="AQ39" s="561">
        <v>813.3266666666666</v>
      </c>
      <c r="AR39" s="561">
        <v>1302.6966666666667</v>
      </c>
      <c r="AS39" s="799">
        <v>813.44238095238097</v>
      </c>
      <c r="AT39" s="561">
        <v>1034.6233333333334</v>
      </c>
      <c r="AU39" s="561">
        <v>594.23666666666668</v>
      </c>
      <c r="AV39" s="1249"/>
      <c r="AW39" s="561"/>
      <c r="AX39" s="561"/>
      <c r="AY39" s="798">
        <v>189</v>
      </c>
      <c r="AZ39" s="561">
        <v>29</v>
      </c>
      <c r="BA39" s="801">
        <v>129</v>
      </c>
      <c r="BB39" s="32"/>
      <c r="BC39" s="1215" t="s">
        <v>55</v>
      </c>
      <c r="BD39" s="1216" t="s">
        <v>685</v>
      </c>
    </row>
    <row r="40" spans="1:56" ht="20.100000000000001" customHeight="1" x14ac:dyDescent="0.15">
      <c r="A40" s="1213"/>
      <c r="B40" s="1214"/>
      <c r="C40" s="1215" t="s">
        <v>192</v>
      </c>
      <c r="D40" s="1216" t="s">
        <v>641</v>
      </c>
      <c r="E40" s="798">
        <v>731</v>
      </c>
      <c r="F40" s="799">
        <v>69</v>
      </c>
      <c r="G40" s="799">
        <v>121</v>
      </c>
      <c r="H40" s="561">
        <v>19</v>
      </c>
      <c r="I40" s="1249">
        <v>47</v>
      </c>
      <c r="J40" s="561">
        <v>44</v>
      </c>
      <c r="K40" s="799"/>
      <c r="L40" s="561"/>
      <c r="M40" s="1249"/>
      <c r="N40" s="561"/>
      <c r="O40" s="561"/>
      <c r="P40" s="561"/>
      <c r="Q40" s="561"/>
      <c r="R40" s="801"/>
      <c r="S40" s="798">
        <v>2118</v>
      </c>
      <c r="T40" s="561">
        <v>162</v>
      </c>
      <c r="U40" s="561">
        <v>121</v>
      </c>
      <c r="V40" s="1249"/>
      <c r="W40" s="1249"/>
      <c r="X40" s="1249"/>
      <c r="Y40" s="1249"/>
      <c r="Z40" s="1249"/>
      <c r="AA40" s="1249"/>
      <c r="AB40" s="561">
        <v>1471</v>
      </c>
      <c r="AC40" s="561">
        <v>1005</v>
      </c>
      <c r="AD40" s="561">
        <v>861</v>
      </c>
      <c r="AE40" s="561">
        <v>461</v>
      </c>
      <c r="AF40" s="1249"/>
      <c r="AG40" s="1249"/>
      <c r="AH40" s="1250">
        <v>48</v>
      </c>
      <c r="AI40" s="799">
        <v>4274</v>
      </c>
      <c r="AJ40" s="1249">
        <v>1477</v>
      </c>
      <c r="AK40" s="1249">
        <v>1234</v>
      </c>
      <c r="AL40" s="561">
        <v>509</v>
      </c>
      <c r="AM40" s="800">
        <v>568</v>
      </c>
      <c r="AN40" s="1249">
        <v>1269</v>
      </c>
      <c r="AO40" s="561">
        <v>372</v>
      </c>
      <c r="AP40" s="799">
        <v>301</v>
      </c>
      <c r="AQ40" s="561">
        <v>715</v>
      </c>
      <c r="AR40" s="561">
        <v>1301</v>
      </c>
      <c r="AS40" s="799">
        <v>721</v>
      </c>
      <c r="AT40" s="561">
        <v>1064</v>
      </c>
      <c r="AU40" s="561">
        <v>604</v>
      </c>
      <c r="AV40" s="1249"/>
      <c r="AW40" s="561"/>
      <c r="AX40" s="561"/>
      <c r="AY40" s="798">
        <v>173</v>
      </c>
      <c r="AZ40" s="561">
        <v>30</v>
      </c>
      <c r="BA40" s="801">
        <v>110</v>
      </c>
      <c r="BB40" s="32"/>
      <c r="BC40" s="1215" t="s">
        <v>115</v>
      </c>
      <c r="BD40" s="1216" t="s">
        <v>686</v>
      </c>
    </row>
    <row r="41" spans="1:56" ht="20.100000000000001" customHeight="1" x14ac:dyDescent="0.15">
      <c r="A41" s="1213"/>
      <c r="B41" s="1214"/>
      <c r="C41" s="1215" t="s">
        <v>58</v>
      </c>
      <c r="D41" s="1216" t="s">
        <v>642</v>
      </c>
      <c r="E41" s="798">
        <v>722</v>
      </c>
      <c r="F41" s="799">
        <v>65</v>
      </c>
      <c r="G41" s="799">
        <v>154</v>
      </c>
      <c r="H41" s="561">
        <v>52</v>
      </c>
      <c r="I41" s="1249">
        <v>140</v>
      </c>
      <c r="J41" s="561">
        <v>55</v>
      </c>
      <c r="K41" s="799"/>
      <c r="L41" s="561"/>
      <c r="M41" s="1249"/>
      <c r="N41" s="561"/>
      <c r="O41" s="561"/>
      <c r="P41" s="561"/>
      <c r="Q41" s="561"/>
      <c r="R41" s="801"/>
      <c r="S41" s="798">
        <v>2376</v>
      </c>
      <c r="T41" s="561">
        <v>253</v>
      </c>
      <c r="U41" s="561">
        <v>116</v>
      </c>
      <c r="V41" s="1249"/>
      <c r="W41" s="1249"/>
      <c r="X41" s="1249"/>
      <c r="Y41" s="1249"/>
      <c r="Z41" s="1249"/>
      <c r="AA41" s="1249"/>
      <c r="AB41" s="561">
        <v>1599</v>
      </c>
      <c r="AC41" s="561">
        <v>976</v>
      </c>
      <c r="AD41" s="561">
        <v>823</v>
      </c>
      <c r="AE41" s="561">
        <v>511</v>
      </c>
      <c r="AF41" s="1249"/>
      <c r="AG41" s="1249"/>
      <c r="AH41" s="1250">
        <v>48</v>
      </c>
      <c r="AI41" s="799">
        <v>4021</v>
      </c>
      <c r="AJ41" s="1249">
        <v>1383</v>
      </c>
      <c r="AK41" s="1249">
        <v>1136</v>
      </c>
      <c r="AL41" s="561">
        <v>647</v>
      </c>
      <c r="AM41" s="800">
        <v>521</v>
      </c>
      <c r="AN41" s="1249">
        <v>1232</v>
      </c>
      <c r="AO41" s="561">
        <v>473</v>
      </c>
      <c r="AP41" s="799">
        <v>297</v>
      </c>
      <c r="AQ41" s="561">
        <v>739</v>
      </c>
      <c r="AR41" s="561">
        <v>1156</v>
      </c>
      <c r="AS41" s="799">
        <v>692</v>
      </c>
      <c r="AT41" s="561">
        <v>1048</v>
      </c>
      <c r="AU41" s="561">
        <v>639</v>
      </c>
      <c r="AV41" s="1249"/>
      <c r="AW41" s="561"/>
      <c r="AX41" s="561"/>
      <c r="AY41" s="798">
        <v>173</v>
      </c>
      <c r="AZ41" s="561">
        <v>37</v>
      </c>
      <c r="BA41" s="801">
        <v>139</v>
      </c>
      <c r="BB41" s="32"/>
      <c r="BC41" s="1215" t="s">
        <v>58</v>
      </c>
      <c r="BD41" s="1216" t="s">
        <v>687</v>
      </c>
    </row>
    <row r="42" spans="1:56" ht="20.100000000000001" customHeight="1" x14ac:dyDescent="0.15">
      <c r="A42" s="1213"/>
      <c r="B42" s="1214"/>
      <c r="C42" s="1211" t="s">
        <v>59</v>
      </c>
      <c r="D42" s="1212" t="s">
        <v>643</v>
      </c>
      <c r="E42" s="798">
        <v>625</v>
      </c>
      <c r="F42" s="799">
        <v>63</v>
      </c>
      <c r="G42" s="799">
        <v>94</v>
      </c>
      <c r="H42" s="561">
        <v>13</v>
      </c>
      <c r="I42" s="1249">
        <v>61</v>
      </c>
      <c r="J42" s="561">
        <v>23</v>
      </c>
      <c r="K42" s="799"/>
      <c r="L42" s="561"/>
      <c r="M42" s="1249"/>
      <c r="N42" s="561">
        <v>282</v>
      </c>
      <c r="O42" s="561">
        <v>249</v>
      </c>
      <c r="P42" s="561">
        <v>202</v>
      </c>
      <c r="Q42" s="561">
        <v>56</v>
      </c>
      <c r="R42" s="801">
        <v>105</v>
      </c>
      <c r="S42" s="798">
        <v>1772</v>
      </c>
      <c r="T42" s="561">
        <v>308</v>
      </c>
      <c r="U42" s="561">
        <v>141</v>
      </c>
      <c r="V42" s="1249">
        <v>7</v>
      </c>
      <c r="W42" s="1249">
        <v>3</v>
      </c>
      <c r="X42" s="1249">
        <v>133</v>
      </c>
      <c r="Y42" s="1249">
        <v>85</v>
      </c>
      <c r="Z42" s="1249">
        <v>280</v>
      </c>
      <c r="AA42" s="1249">
        <v>73</v>
      </c>
      <c r="AB42" s="561">
        <v>1669</v>
      </c>
      <c r="AC42" s="561">
        <v>764</v>
      </c>
      <c r="AD42" s="561">
        <v>931</v>
      </c>
      <c r="AE42" s="561">
        <v>522</v>
      </c>
      <c r="AF42" s="1249">
        <v>125</v>
      </c>
      <c r="AG42" s="1249">
        <v>55</v>
      </c>
      <c r="AH42" s="1250">
        <v>46</v>
      </c>
      <c r="AI42" s="799">
        <v>3942</v>
      </c>
      <c r="AJ42" s="1249">
        <v>1452</v>
      </c>
      <c r="AK42" s="1249">
        <v>1246</v>
      </c>
      <c r="AL42" s="561">
        <v>591</v>
      </c>
      <c r="AM42" s="800">
        <v>532</v>
      </c>
      <c r="AN42" s="1249">
        <v>1387</v>
      </c>
      <c r="AO42" s="561">
        <v>384</v>
      </c>
      <c r="AP42" s="799">
        <v>261</v>
      </c>
      <c r="AQ42" s="561">
        <v>544</v>
      </c>
      <c r="AR42" s="561">
        <v>1326</v>
      </c>
      <c r="AS42" s="799">
        <v>698</v>
      </c>
      <c r="AT42" s="561">
        <v>1166</v>
      </c>
      <c r="AU42" s="561">
        <v>691</v>
      </c>
      <c r="AV42" s="1249"/>
      <c r="AW42" s="561"/>
      <c r="AX42" s="561"/>
      <c r="AY42" s="798">
        <v>171</v>
      </c>
      <c r="AZ42" s="561">
        <v>31</v>
      </c>
      <c r="BA42" s="801">
        <v>140</v>
      </c>
      <c r="BB42" s="32"/>
      <c r="BC42" s="1215" t="s">
        <v>59</v>
      </c>
      <c r="BD42" s="1216" t="s">
        <v>688</v>
      </c>
    </row>
    <row r="43" spans="1:56" ht="20.100000000000001" customHeight="1" x14ac:dyDescent="0.15">
      <c r="A43" s="1213"/>
      <c r="B43" s="1214"/>
      <c r="C43" s="1215" t="s">
        <v>116</v>
      </c>
      <c r="D43" s="1216" t="s">
        <v>644</v>
      </c>
      <c r="E43" s="798">
        <v>581</v>
      </c>
      <c r="F43" s="799">
        <v>72</v>
      </c>
      <c r="G43" s="799">
        <v>128</v>
      </c>
      <c r="H43" s="561">
        <v>16</v>
      </c>
      <c r="I43" s="1249">
        <v>55</v>
      </c>
      <c r="J43" s="561">
        <v>15</v>
      </c>
      <c r="K43" s="799"/>
      <c r="L43" s="561"/>
      <c r="M43" s="1249"/>
      <c r="N43" s="561">
        <v>188</v>
      </c>
      <c r="O43" s="561">
        <v>234</v>
      </c>
      <c r="P43" s="561">
        <v>191</v>
      </c>
      <c r="Q43" s="561">
        <v>80</v>
      </c>
      <c r="R43" s="801">
        <v>164.5</v>
      </c>
      <c r="S43" s="798">
        <v>2110.4166666666665</v>
      </c>
      <c r="T43" s="561">
        <v>258</v>
      </c>
      <c r="U43" s="561">
        <v>155</v>
      </c>
      <c r="V43" s="1249">
        <v>1</v>
      </c>
      <c r="W43" s="1249">
        <v>2</v>
      </c>
      <c r="X43" s="1249">
        <v>217.2</v>
      </c>
      <c r="Y43" s="1249">
        <v>90.75</v>
      </c>
      <c r="Z43" s="1249">
        <v>337</v>
      </c>
      <c r="AA43" s="1249">
        <v>105</v>
      </c>
      <c r="AB43" s="561">
        <v>1864</v>
      </c>
      <c r="AC43" s="561">
        <v>1039</v>
      </c>
      <c r="AD43" s="561">
        <v>812</v>
      </c>
      <c r="AE43" s="561">
        <v>403</v>
      </c>
      <c r="AF43" s="1249">
        <v>108.25</v>
      </c>
      <c r="AG43" s="1249">
        <v>69.099999999999994</v>
      </c>
      <c r="AH43" s="1250">
        <v>56</v>
      </c>
      <c r="AI43" s="799">
        <v>3835.7</v>
      </c>
      <c r="AJ43" s="1249">
        <v>1429.3</v>
      </c>
      <c r="AK43" s="1249">
        <v>1196.7</v>
      </c>
      <c r="AL43" s="561">
        <v>586.28</v>
      </c>
      <c r="AM43" s="800">
        <v>479.38952380952389</v>
      </c>
      <c r="AN43" s="1249">
        <v>1303.1966666666667</v>
      </c>
      <c r="AO43" s="561">
        <v>426.18333333333334</v>
      </c>
      <c r="AP43" s="799">
        <v>233.26666666666665</v>
      </c>
      <c r="AQ43" s="561">
        <v>574.91559139784943</v>
      </c>
      <c r="AR43" s="561">
        <v>1358.2833333333333</v>
      </c>
      <c r="AS43" s="799">
        <v>636.4</v>
      </c>
      <c r="AT43" s="561">
        <v>1226.7666666666667</v>
      </c>
      <c r="AU43" s="561">
        <v>710.88</v>
      </c>
      <c r="AV43" s="1249"/>
      <c r="AW43" s="561"/>
      <c r="AX43" s="561"/>
      <c r="AY43" s="798">
        <v>169</v>
      </c>
      <c r="AZ43" s="561">
        <v>50</v>
      </c>
      <c r="BA43" s="801">
        <v>162.30000000000001</v>
      </c>
      <c r="BB43" s="32"/>
      <c r="BC43" s="1215" t="s">
        <v>116</v>
      </c>
      <c r="BD43" s="1216" t="s">
        <v>689</v>
      </c>
    </row>
    <row r="44" spans="1:56" s="84" customFormat="1" ht="20.100000000000001" customHeight="1" x14ac:dyDescent="0.15">
      <c r="A44" s="1210"/>
      <c r="B44" s="850"/>
      <c r="C44" s="1211" t="s">
        <v>129</v>
      </c>
      <c r="D44" s="1212" t="s">
        <v>645</v>
      </c>
      <c r="E44" s="798">
        <v>553</v>
      </c>
      <c r="F44" s="1252">
        <v>48</v>
      </c>
      <c r="G44" s="1253">
        <v>105</v>
      </c>
      <c r="H44" s="1253">
        <v>16</v>
      </c>
      <c r="I44" s="1251">
        <v>42</v>
      </c>
      <c r="J44" s="1253">
        <v>22</v>
      </c>
      <c r="K44" s="1252"/>
      <c r="L44" s="1253"/>
      <c r="M44" s="1249"/>
      <c r="N44" s="561">
        <v>233</v>
      </c>
      <c r="O44" s="1253">
        <v>250</v>
      </c>
      <c r="P44" s="1253">
        <v>182</v>
      </c>
      <c r="Q44" s="1253">
        <v>92</v>
      </c>
      <c r="R44" s="1254">
        <v>206</v>
      </c>
      <c r="S44" s="1255">
        <v>2098</v>
      </c>
      <c r="T44" s="1253">
        <v>246.86</v>
      </c>
      <c r="U44" s="1253">
        <v>154</v>
      </c>
      <c r="V44" s="1256">
        <v>6</v>
      </c>
      <c r="W44" s="1256">
        <v>6</v>
      </c>
      <c r="X44" s="561">
        <v>242</v>
      </c>
      <c r="Y44" s="1256">
        <v>124</v>
      </c>
      <c r="Z44" s="1256">
        <v>380</v>
      </c>
      <c r="AA44" s="1256">
        <v>118</v>
      </c>
      <c r="AB44" s="1253">
        <v>1976</v>
      </c>
      <c r="AC44" s="1253">
        <v>1125</v>
      </c>
      <c r="AD44" s="1253">
        <v>762</v>
      </c>
      <c r="AE44" s="1253">
        <v>584</v>
      </c>
      <c r="AF44" s="1256">
        <v>118</v>
      </c>
      <c r="AG44" s="1256">
        <v>72</v>
      </c>
      <c r="AH44" s="1257">
        <v>60</v>
      </c>
      <c r="AI44" s="1258">
        <v>3817</v>
      </c>
      <c r="AJ44" s="1252">
        <v>1446.16</v>
      </c>
      <c r="AK44" s="1251">
        <v>1246.6300000000001</v>
      </c>
      <c r="AL44" s="1251">
        <v>668.25</v>
      </c>
      <c r="AM44" s="1251">
        <v>462.55</v>
      </c>
      <c r="AN44" s="1251">
        <v>1390.63</v>
      </c>
      <c r="AO44" s="1251">
        <v>373.5</v>
      </c>
      <c r="AP44" s="1251">
        <v>225</v>
      </c>
      <c r="AQ44" s="1251">
        <v>523.29999999999995</v>
      </c>
      <c r="AR44" s="1251">
        <v>1444.08</v>
      </c>
      <c r="AS44" s="1251">
        <v>588.91</v>
      </c>
      <c r="AT44" s="1252">
        <v>1308.49</v>
      </c>
      <c r="AU44" s="1253">
        <v>795.26</v>
      </c>
      <c r="AV44" s="1256"/>
      <c r="AW44" s="1244"/>
      <c r="AX44" s="1253"/>
      <c r="AY44" s="1255">
        <v>195</v>
      </c>
      <c r="AZ44" s="1253">
        <v>52</v>
      </c>
      <c r="BA44" s="1254">
        <v>158</v>
      </c>
      <c r="BB44" s="46"/>
      <c r="BC44" s="1211" t="s">
        <v>117</v>
      </c>
      <c r="BD44" s="1212" t="s">
        <v>690</v>
      </c>
    </row>
    <row r="45" spans="1:56" s="84" customFormat="1" ht="20.100000000000001" customHeight="1" x14ac:dyDescent="0.15">
      <c r="A45" s="1210"/>
      <c r="B45" s="850"/>
      <c r="C45" s="1211" t="s">
        <v>118</v>
      </c>
      <c r="D45" s="1212" t="s">
        <v>646</v>
      </c>
      <c r="E45" s="798">
        <v>535</v>
      </c>
      <c r="F45" s="799">
        <v>64</v>
      </c>
      <c r="G45" s="561">
        <v>102</v>
      </c>
      <c r="H45" s="561">
        <v>14</v>
      </c>
      <c r="I45" s="561">
        <v>61</v>
      </c>
      <c r="J45" s="561">
        <v>17</v>
      </c>
      <c r="K45" s="799"/>
      <c r="L45" s="561"/>
      <c r="M45" s="1249">
        <v>91</v>
      </c>
      <c r="N45" s="561">
        <v>196</v>
      </c>
      <c r="O45" s="799">
        <v>164</v>
      </c>
      <c r="P45" s="799">
        <v>57</v>
      </c>
      <c r="Q45" s="799">
        <v>59</v>
      </c>
      <c r="R45" s="799">
        <v>163</v>
      </c>
      <c r="S45" s="1259">
        <v>1789</v>
      </c>
      <c r="T45" s="561">
        <v>168</v>
      </c>
      <c r="U45" s="799">
        <v>129</v>
      </c>
      <c r="V45" s="799">
        <v>7</v>
      </c>
      <c r="W45" s="800">
        <v>6</v>
      </c>
      <c r="X45" s="561">
        <v>212</v>
      </c>
      <c r="Y45" s="799">
        <v>101</v>
      </c>
      <c r="Z45" s="799">
        <v>397</v>
      </c>
      <c r="AA45" s="799">
        <v>119</v>
      </c>
      <c r="AB45" s="799">
        <v>1444</v>
      </c>
      <c r="AC45" s="799">
        <v>1105</v>
      </c>
      <c r="AD45" s="561">
        <v>768</v>
      </c>
      <c r="AE45" s="799">
        <v>582</v>
      </c>
      <c r="AF45" s="799">
        <v>122</v>
      </c>
      <c r="AG45" s="799">
        <v>68</v>
      </c>
      <c r="AH45" s="1250">
        <v>51</v>
      </c>
      <c r="AI45" s="799">
        <v>3727</v>
      </c>
      <c r="AJ45" s="561">
        <v>1517</v>
      </c>
      <c r="AK45" s="561">
        <v>1210</v>
      </c>
      <c r="AL45" s="561">
        <v>678</v>
      </c>
      <c r="AM45" s="561">
        <v>445</v>
      </c>
      <c r="AN45" s="561">
        <v>1409</v>
      </c>
      <c r="AO45" s="561">
        <v>361</v>
      </c>
      <c r="AP45" s="561">
        <v>193</v>
      </c>
      <c r="AQ45" s="561">
        <v>514</v>
      </c>
      <c r="AR45" s="561">
        <v>1433</v>
      </c>
      <c r="AS45" s="561">
        <v>569</v>
      </c>
      <c r="AT45" s="799">
        <v>1330</v>
      </c>
      <c r="AU45" s="799">
        <v>800</v>
      </c>
      <c r="AV45" s="799"/>
      <c r="AW45" s="799"/>
      <c r="AX45" s="561"/>
      <c r="AY45" s="798">
        <v>211</v>
      </c>
      <c r="AZ45" s="799">
        <v>71</v>
      </c>
      <c r="BA45" s="799">
        <v>170</v>
      </c>
      <c r="BB45" s="46"/>
      <c r="BC45" s="1211" t="s">
        <v>118</v>
      </c>
      <c r="BD45" s="1212" t="s">
        <v>691</v>
      </c>
    </row>
    <row r="46" spans="1:56" s="84" customFormat="1" ht="20.100000000000001" customHeight="1" x14ac:dyDescent="0.15">
      <c r="A46" s="1260"/>
      <c r="B46" s="1220"/>
      <c r="C46" s="1211" t="s">
        <v>119</v>
      </c>
      <c r="D46" s="1212" t="s">
        <v>647</v>
      </c>
      <c r="E46" s="798">
        <v>502</v>
      </c>
      <c r="F46" s="799">
        <v>61</v>
      </c>
      <c r="G46" s="561">
        <v>96</v>
      </c>
      <c r="H46" s="561">
        <v>16</v>
      </c>
      <c r="I46" s="561">
        <v>42</v>
      </c>
      <c r="J46" s="561">
        <v>17</v>
      </c>
      <c r="K46" s="799">
        <v>38</v>
      </c>
      <c r="L46" s="561">
        <v>9</v>
      </c>
      <c r="M46" s="1249">
        <v>156</v>
      </c>
      <c r="N46" s="561">
        <v>217</v>
      </c>
      <c r="O46" s="799">
        <v>260</v>
      </c>
      <c r="P46" s="799">
        <v>170</v>
      </c>
      <c r="Q46" s="799">
        <v>138</v>
      </c>
      <c r="R46" s="799">
        <v>200</v>
      </c>
      <c r="S46" s="1259">
        <v>1784.8</v>
      </c>
      <c r="T46" s="561">
        <v>275</v>
      </c>
      <c r="U46" s="799">
        <v>159</v>
      </c>
      <c r="V46" s="799">
        <v>35</v>
      </c>
      <c r="W46" s="561">
        <v>15</v>
      </c>
      <c r="X46" s="561">
        <v>249</v>
      </c>
      <c r="Y46" s="799">
        <v>122</v>
      </c>
      <c r="Z46" s="799">
        <v>420</v>
      </c>
      <c r="AA46" s="799">
        <v>160</v>
      </c>
      <c r="AB46" s="799">
        <v>1865.31</v>
      </c>
      <c r="AC46" s="799">
        <v>1112.08</v>
      </c>
      <c r="AD46" s="561">
        <v>703.81</v>
      </c>
      <c r="AE46" s="799">
        <v>517</v>
      </c>
      <c r="AF46" s="799">
        <v>143</v>
      </c>
      <c r="AG46" s="799">
        <v>74</v>
      </c>
      <c r="AH46" s="1250">
        <v>51</v>
      </c>
      <c r="AI46" s="799">
        <v>3371</v>
      </c>
      <c r="AJ46" s="561">
        <v>1428.25</v>
      </c>
      <c r="AK46" s="561">
        <v>1211.5</v>
      </c>
      <c r="AL46" s="561">
        <v>697</v>
      </c>
      <c r="AM46" s="561">
        <v>406.49</v>
      </c>
      <c r="AN46" s="561">
        <v>1274.27</v>
      </c>
      <c r="AO46" s="561">
        <v>405.95</v>
      </c>
      <c r="AP46" s="561">
        <v>199.6</v>
      </c>
      <c r="AQ46" s="561">
        <v>470.32</v>
      </c>
      <c r="AR46" s="561">
        <v>1480.81</v>
      </c>
      <c r="AS46" s="561">
        <v>542.53</v>
      </c>
      <c r="AT46" s="799">
        <v>1310.17</v>
      </c>
      <c r="AU46" s="799">
        <v>851.47</v>
      </c>
      <c r="AV46" s="799">
        <v>37</v>
      </c>
      <c r="AW46" s="799">
        <v>46</v>
      </c>
      <c r="AX46" s="561">
        <v>20</v>
      </c>
      <c r="AY46" s="798">
        <v>233</v>
      </c>
      <c r="AZ46" s="799">
        <v>55</v>
      </c>
      <c r="BA46" s="799">
        <v>197</v>
      </c>
      <c r="BB46" s="181"/>
      <c r="BC46" s="1211" t="s">
        <v>119</v>
      </c>
      <c r="BD46" s="1212" t="s">
        <v>692</v>
      </c>
    </row>
    <row r="47" spans="1:56" ht="20.100000000000001" customHeight="1" x14ac:dyDescent="0.15">
      <c r="A47" s="1210"/>
      <c r="B47" s="850"/>
      <c r="C47" s="1211" t="s">
        <v>187</v>
      </c>
      <c r="D47" s="1212" t="s">
        <v>648</v>
      </c>
      <c r="E47" s="798">
        <v>478</v>
      </c>
      <c r="F47" s="799">
        <v>52</v>
      </c>
      <c r="G47" s="561">
        <v>111</v>
      </c>
      <c r="H47" s="561">
        <v>11</v>
      </c>
      <c r="I47" s="561">
        <v>46</v>
      </c>
      <c r="J47" s="561">
        <v>21</v>
      </c>
      <c r="K47" s="799">
        <v>51</v>
      </c>
      <c r="L47" s="561">
        <v>13</v>
      </c>
      <c r="M47" s="1249">
        <v>154</v>
      </c>
      <c r="N47" s="561">
        <v>191</v>
      </c>
      <c r="O47" s="799">
        <v>253</v>
      </c>
      <c r="P47" s="799">
        <v>154</v>
      </c>
      <c r="Q47" s="799">
        <v>92</v>
      </c>
      <c r="R47" s="799">
        <v>194</v>
      </c>
      <c r="S47" s="1259">
        <v>1855.1</v>
      </c>
      <c r="T47" s="561">
        <v>264</v>
      </c>
      <c r="U47" s="799">
        <v>152.19999999999999</v>
      </c>
      <c r="V47" s="799">
        <v>20</v>
      </c>
      <c r="W47" s="799">
        <v>3</v>
      </c>
      <c r="X47" s="561">
        <v>226</v>
      </c>
      <c r="Y47" s="799">
        <v>131</v>
      </c>
      <c r="Z47" s="799">
        <v>368.3</v>
      </c>
      <c r="AA47" s="799">
        <v>133</v>
      </c>
      <c r="AB47" s="799">
        <v>1877.83</v>
      </c>
      <c r="AC47" s="799">
        <v>1085.48</v>
      </c>
      <c r="AD47" s="561">
        <v>692.69</v>
      </c>
      <c r="AE47" s="799">
        <v>554</v>
      </c>
      <c r="AF47" s="799">
        <v>125</v>
      </c>
      <c r="AG47" s="799">
        <v>74</v>
      </c>
      <c r="AH47" s="1250">
        <v>60</v>
      </c>
      <c r="AI47" s="799">
        <v>3161</v>
      </c>
      <c r="AJ47" s="561">
        <v>1342.6</v>
      </c>
      <c r="AK47" s="561">
        <v>1268.5</v>
      </c>
      <c r="AL47" s="561">
        <v>739.45</v>
      </c>
      <c r="AM47" s="561">
        <v>390.26</v>
      </c>
      <c r="AN47" s="561">
        <v>1348.1089999999999</v>
      </c>
      <c r="AO47" s="561">
        <v>381.5</v>
      </c>
      <c r="AP47" s="561">
        <v>179.83</v>
      </c>
      <c r="AQ47" s="561">
        <v>471.26</v>
      </c>
      <c r="AR47" s="561">
        <v>1494.1289999999999</v>
      </c>
      <c r="AS47" s="561">
        <v>522.92899999999997</v>
      </c>
      <c r="AT47" s="799">
        <v>1392.89</v>
      </c>
      <c r="AU47" s="799">
        <v>879.81</v>
      </c>
      <c r="AV47" s="799">
        <v>30</v>
      </c>
      <c r="AW47" s="799">
        <v>63</v>
      </c>
      <c r="AX47" s="561">
        <v>20</v>
      </c>
      <c r="AY47" s="798">
        <v>182</v>
      </c>
      <c r="AZ47" s="799">
        <v>62</v>
      </c>
      <c r="BA47" s="799">
        <v>178</v>
      </c>
      <c r="BB47" s="46"/>
      <c r="BC47" s="1211" t="s">
        <v>187</v>
      </c>
      <c r="BD47" s="1212" t="s">
        <v>693</v>
      </c>
    </row>
    <row r="48" spans="1:56" ht="20.100000000000001" customHeight="1" x14ac:dyDescent="0.15">
      <c r="A48" s="1210"/>
      <c r="B48" s="850"/>
      <c r="C48" s="1211" t="s">
        <v>196</v>
      </c>
      <c r="D48" s="1212" t="s">
        <v>649</v>
      </c>
      <c r="E48" s="798">
        <v>464</v>
      </c>
      <c r="F48" s="1284">
        <v>156</v>
      </c>
      <c r="G48" s="1285"/>
      <c r="H48" s="1285"/>
      <c r="I48" s="1285"/>
      <c r="J48" s="1286"/>
      <c r="K48" s="799">
        <v>18</v>
      </c>
      <c r="L48" s="561">
        <v>17</v>
      </c>
      <c r="M48" s="1249">
        <v>187</v>
      </c>
      <c r="N48" s="561">
        <v>173</v>
      </c>
      <c r="O48" s="799">
        <v>244</v>
      </c>
      <c r="P48" s="799">
        <v>144</v>
      </c>
      <c r="Q48" s="799">
        <v>65</v>
      </c>
      <c r="R48" s="799">
        <v>198</v>
      </c>
      <c r="S48" s="1259">
        <v>2187.48</v>
      </c>
      <c r="T48" s="561">
        <v>303.92</v>
      </c>
      <c r="U48" s="799">
        <v>205.8</v>
      </c>
      <c r="V48" s="799">
        <v>14</v>
      </c>
      <c r="W48" s="799">
        <v>10</v>
      </c>
      <c r="X48" s="561">
        <v>241.3</v>
      </c>
      <c r="Y48" s="799">
        <v>135.9</v>
      </c>
      <c r="Z48" s="799">
        <v>739.1</v>
      </c>
      <c r="AA48" s="799">
        <v>156</v>
      </c>
      <c r="AB48" s="799">
        <v>2385.85</v>
      </c>
      <c r="AC48" s="799">
        <v>1345.7066633333334</v>
      </c>
      <c r="AD48" s="561">
        <v>743.03</v>
      </c>
      <c r="AE48" s="799">
        <v>617</v>
      </c>
      <c r="AF48" s="799">
        <v>138.30000000000001</v>
      </c>
      <c r="AG48" s="799">
        <v>76.239999999999995</v>
      </c>
      <c r="AH48" s="1250">
        <v>45</v>
      </c>
      <c r="AI48" s="989" t="s">
        <v>154</v>
      </c>
      <c r="AJ48" s="704" t="s">
        <v>154</v>
      </c>
      <c r="AK48" s="704" t="s">
        <v>154</v>
      </c>
      <c r="AL48" s="704" t="s">
        <v>154</v>
      </c>
      <c r="AM48" s="704" t="s">
        <v>154</v>
      </c>
      <c r="AN48" s="704" t="s">
        <v>154</v>
      </c>
      <c r="AO48" s="704" t="s">
        <v>154</v>
      </c>
      <c r="AP48" s="704" t="s">
        <v>154</v>
      </c>
      <c r="AQ48" s="704" t="s">
        <v>154</v>
      </c>
      <c r="AR48" s="704" t="s">
        <v>154</v>
      </c>
      <c r="AS48" s="704" t="s">
        <v>154</v>
      </c>
      <c r="AT48" s="989" t="s">
        <v>154</v>
      </c>
      <c r="AU48" s="989" t="s">
        <v>154</v>
      </c>
      <c r="AV48" s="989" t="s">
        <v>154</v>
      </c>
      <c r="AW48" s="989" t="s">
        <v>154</v>
      </c>
      <c r="AX48" s="704" t="s">
        <v>154</v>
      </c>
      <c r="AY48" s="802" t="s">
        <v>154</v>
      </c>
      <c r="AZ48" s="989" t="s">
        <v>154</v>
      </c>
      <c r="BA48" s="989" t="s">
        <v>154</v>
      </c>
      <c r="BB48" s="46"/>
      <c r="BC48" s="1211" t="s">
        <v>196</v>
      </c>
      <c r="BD48" s="1212" t="s">
        <v>694</v>
      </c>
    </row>
    <row r="49" spans="1:56" ht="20.100000000000001" customHeight="1" x14ac:dyDescent="0.15">
      <c r="A49" s="1210"/>
      <c r="B49" s="850"/>
      <c r="C49" s="1211" t="s">
        <v>197</v>
      </c>
      <c r="D49" s="1216" t="s">
        <v>650</v>
      </c>
      <c r="E49" s="1261">
        <v>440</v>
      </c>
      <c r="F49" s="1408">
        <v>160</v>
      </c>
      <c r="G49" s="1409"/>
      <c r="H49" s="1409"/>
      <c r="I49" s="1409"/>
      <c r="J49" s="1410"/>
      <c r="K49" s="1258">
        <v>18</v>
      </c>
      <c r="L49" s="1251">
        <v>16</v>
      </c>
      <c r="M49" s="1251">
        <v>217</v>
      </c>
      <c r="N49" s="1258">
        <v>157</v>
      </c>
      <c r="O49" s="1258">
        <v>232</v>
      </c>
      <c r="P49" s="1258">
        <v>133</v>
      </c>
      <c r="Q49" s="1258">
        <v>66</v>
      </c>
      <c r="R49" s="1258">
        <v>242</v>
      </c>
      <c r="S49" s="1264">
        <v>2305.85</v>
      </c>
      <c r="T49" s="1251">
        <v>343</v>
      </c>
      <c r="U49" s="1258">
        <v>184.2</v>
      </c>
      <c r="V49" s="1258">
        <v>13</v>
      </c>
      <c r="W49" s="1258">
        <v>1</v>
      </c>
      <c r="X49" s="1258">
        <v>253</v>
      </c>
      <c r="Y49" s="1258">
        <v>136</v>
      </c>
      <c r="Z49" s="1258">
        <v>630</v>
      </c>
      <c r="AA49" s="1258">
        <v>195</v>
      </c>
      <c r="AB49" s="1258">
        <v>2374.5863333333332</v>
      </c>
      <c r="AC49" s="1258">
        <v>1317.1896666666667</v>
      </c>
      <c r="AD49" s="1251">
        <v>732.01157142857141</v>
      </c>
      <c r="AE49" s="1258">
        <v>633</v>
      </c>
      <c r="AF49" s="1258">
        <v>145</v>
      </c>
      <c r="AG49" s="1258">
        <v>78.2</v>
      </c>
      <c r="AH49" s="1257">
        <v>58</v>
      </c>
      <c r="AI49" s="989" t="s">
        <v>154</v>
      </c>
      <c r="AJ49" s="704" t="s">
        <v>154</v>
      </c>
      <c r="AK49" s="704" t="s">
        <v>154</v>
      </c>
      <c r="AL49" s="704" t="s">
        <v>154</v>
      </c>
      <c r="AM49" s="704" t="s">
        <v>154</v>
      </c>
      <c r="AN49" s="704" t="s">
        <v>154</v>
      </c>
      <c r="AO49" s="704" t="s">
        <v>154</v>
      </c>
      <c r="AP49" s="704" t="s">
        <v>154</v>
      </c>
      <c r="AQ49" s="704" t="s">
        <v>154</v>
      </c>
      <c r="AR49" s="704" t="s">
        <v>154</v>
      </c>
      <c r="AS49" s="704" t="s">
        <v>154</v>
      </c>
      <c r="AT49" s="989" t="s">
        <v>154</v>
      </c>
      <c r="AU49" s="989" t="s">
        <v>154</v>
      </c>
      <c r="AV49" s="989" t="s">
        <v>154</v>
      </c>
      <c r="AW49" s="989" t="s">
        <v>154</v>
      </c>
      <c r="AX49" s="704" t="s">
        <v>154</v>
      </c>
      <c r="AY49" s="802" t="s">
        <v>154</v>
      </c>
      <c r="AZ49" s="989" t="s">
        <v>154</v>
      </c>
      <c r="BA49" s="989" t="s">
        <v>154</v>
      </c>
      <c r="BB49" s="46"/>
      <c r="BC49" s="1211" t="s">
        <v>305</v>
      </c>
      <c r="BD49" s="1212" t="s">
        <v>695</v>
      </c>
    </row>
    <row r="50" spans="1:56" ht="20.100000000000001" customHeight="1" x14ac:dyDescent="0.15">
      <c r="A50" s="1210"/>
      <c r="B50" s="850"/>
      <c r="C50" s="1211" t="s">
        <v>403</v>
      </c>
      <c r="D50" s="1216" t="s">
        <v>651</v>
      </c>
      <c r="E50" s="798">
        <v>424</v>
      </c>
      <c r="F50" s="1284">
        <v>173</v>
      </c>
      <c r="G50" s="1285"/>
      <c r="H50" s="1285"/>
      <c r="I50" s="1285"/>
      <c r="J50" s="1286"/>
      <c r="K50" s="799">
        <v>19</v>
      </c>
      <c r="L50" s="561">
        <v>21</v>
      </c>
      <c r="M50" s="561">
        <v>244</v>
      </c>
      <c r="N50" s="799">
        <v>158</v>
      </c>
      <c r="O50" s="799">
        <v>238</v>
      </c>
      <c r="P50" s="799">
        <v>129</v>
      </c>
      <c r="Q50" s="799">
        <v>80</v>
      </c>
      <c r="R50" s="800">
        <v>251</v>
      </c>
      <c r="S50" s="1259">
        <v>2272.23</v>
      </c>
      <c r="T50" s="561">
        <v>359.03000000000003</v>
      </c>
      <c r="U50" s="799">
        <v>200.2</v>
      </c>
      <c r="V50" s="799">
        <v>9</v>
      </c>
      <c r="W50" s="799">
        <v>2</v>
      </c>
      <c r="X50" s="799">
        <v>246.2</v>
      </c>
      <c r="Y50" s="799">
        <v>156.9</v>
      </c>
      <c r="Z50" s="799">
        <v>783</v>
      </c>
      <c r="AA50" s="799">
        <v>176</v>
      </c>
      <c r="AB50" s="799">
        <v>2598.4933333333333</v>
      </c>
      <c r="AC50" s="799">
        <v>1457.3233333333333</v>
      </c>
      <c r="AD50" s="561">
        <v>778.42333333333329</v>
      </c>
      <c r="AE50" s="799">
        <v>699</v>
      </c>
      <c r="AF50" s="799">
        <v>162.75</v>
      </c>
      <c r="AG50" s="800">
        <v>84.32</v>
      </c>
      <c r="AH50" s="1250">
        <v>54</v>
      </c>
      <c r="AI50" s="989" t="s">
        <v>154</v>
      </c>
      <c r="AJ50" s="704" t="s">
        <v>154</v>
      </c>
      <c r="AK50" s="704" t="s">
        <v>154</v>
      </c>
      <c r="AL50" s="704" t="s">
        <v>154</v>
      </c>
      <c r="AM50" s="704" t="s">
        <v>154</v>
      </c>
      <c r="AN50" s="704" t="s">
        <v>154</v>
      </c>
      <c r="AO50" s="704" t="s">
        <v>154</v>
      </c>
      <c r="AP50" s="704" t="s">
        <v>154</v>
      </c>
      <c r="AQ50" s="704" t="s">
        <v>154</v>
      </c>
      <c r="AR50" s="704" t="s">
        <v>154</v>
      </c>
      <c r="AS50" s="704" t="s">
        <v>154</v>
      </c>
      <c r="AT50" s="989" t="s">
        <v>154</v>
      </c>
      <c r="AU50" s="989" t="s">
        <v>154</v>
      </c>
      <c r="AV50" s="989" t="s">
        <v>154</v>
      </c>
      <c r="AW50" s="989" t="s">
        <v>154</v>
      </c>
      <c r="AX50" s="704" t="s">
        <v>154</v>
      </c>
      <c r="AY50" s="802" t="s">
        <v>154</v>
      </c>
      <c r="AZ50" s="989" t="s">
        <v>154</v>
      </c>
      <c r="BA50" s="989" t="s">
        <v>154</v>
      </c>
      <c r="BB50" s="46"/>
      <c r="BC50" s="1217" t="s">
        <v>410</v>
      </c>
      <c r="BD50" s="1218" t="s">
        <v>696</v>
      </c>
    </row>
    <row r="51" spans="1:56" ht="20.100000000000001" customHeight="1" x14ac:dyDescent="0.15">
      <c r="A51" s="1210"/>
      <c r="B51" s="850"/>
      <c r="C51" s="1211" t="s">
        <v>415</v>
      </c>
      <c r="D51" s="1212" t="s">
        <v>652</v>
      </c>
      <c r="E51" s="798">
        <v>405</v>
      </c>
      <c r="F51" s="1284">
        <v>172</v>
      </c>
      <c r="G51" s="1285"/>
      <c r="H51" s="1285"/>
      <c r="I51" s="1285"/>
      <c r="J51" s="1286"/>
      <c r="K51" s="561">
        <v>28</v>
      </c>
      <c r="L51" s="561">
        <v>21</v>
      </c>
      <c r="M51" s="561">
        <v>256</v>
      </c>
      <c r="N51" s="799">
        <v>138</v>
      </c>
      <c r="O51" s="799">
        <v>218</v>
      </c>
      <c r="P51" s="799">
        <v>114</v>
      </c>
      <c r="Q51" s="799">
        <v>76</v>
      </c>
      <c r="R51" s="800">
        <v>239</v>
      </c>
      <c r="S51" s="1259">
        <v>2285.8333333333335</v>
      </c>
      <c r="T51" s="561">
        <v>330</v>
      </c>
      <c r="U51" s="799">
        <v>168.2</v>
      </c>
      <c r="V51" s="799">
        <v>11</v>
      </c>
      <c r="W51" s="799">
        <v>3</v>
      </c>
      <c r="X51" s="799">
        <v>220.2</v>
      </c>
      <c r="Y51" s="799">
        <v>135.16300000000001</v>
      </c>
      <c r="Z51" s="799">
        <v>566</v>
      </c>
      <c r="AA51" s="799">
        <v>129</v>
      </c>
      <c r="AB51" s="799">
        <v>2544.1333333333332</v>
      </c>
      <c r="AC51" s="799">
        <v>1402.9666666666667</v>
      </c>
      <c r="AD51" s="561">
        <v>691.44990000000007</v>
      </c>
      <c r="AE51" s="799">
        <v>666.5</v>
      </c>
      <c r="AF51" s="799">
        <v>144.667</v>
      </c>
      <c r="AG51" s="800">
        <v>68.067000000000007</v>
      </c>
      <c r="AH51" s="1250">
        <v>51.33</v>
      </c>
      <c r="AI51" s="989" t="s">
        <v>154</v>
      </c>
      <c r="AJ51" s="704" t="s">
        <v>154</v>
      </c>
      <c r="AK51" s="704" t="s">
        <v>154</v>
      </c>
      <c r="AL51" s="704" t="s">
        <v>154</v>
      </c>
      <c r="AM51" s="704" t="s">
        <v>154</v>
      </c>
      <c r="AN51" s="704" t="s">
        <v>154</v>
      </c>
      <c r="AO51" s="704" t="s">
        <v>154</v>
      </c>
      <c r="AP51" s="704" t="s">
        <v>154</v>
      </c>
      <c r="AQ51" s="704" t="s">
        <v>154</v>
      </c>
      <c r="AR51" s="704" t="s">
        <v>154</v>
      </c>
      <c r="AS51" s="704" t="s">
        <v>154</v>
      </c>
      <c r="AT51" s="989" t="s">
        <v>154</v>
      </c>
      <c r="AU51" s="989" t="s">
        <v>154</v>
      </c>
      <c r="AV51" s="989" t="s">
        <v>154</v>
      </c>
      <c r="AW51" s="989" t="s">
        <v>154</v>
      </c>
      <c r="AX51" s="704" t="s">
        <v>154</v>
      </c>
      <c r="AY51" s="802" t="s">
        <v>154</v>
      </c>
      <c r="AZ51" s="989" t="s">
        <v>154</v>
      </c>
      <c r="BA51" s="989" t="s">
        <v>154</v>
      </c>
      <c r="BB51" s="46"/>
      <c r="BC51" s="1211" t="s">
        <v>402</v>
      </c>
      <c r="BD51" s="1212" t="s">
        <v>697</v>
      </c>
    </row>
    <row r="52" spans="1:56" ht="20.100000000000001" customHeight="1" x14ac:dyDescent="0.15">
      <c r="A52" s="1210"/>
      <c r="B52" s="850"/>
      <c r="C52" s="1211" t="s">
        <v>495</v>
      </c>
      <c r="D52" s="1212" t="s">
        <v>653</v>
      </c>
      <c r="E52" s="798">
        <v>372</v>
      </c>
      <c r="F52" s="1284">
        <v>166</v>
      </c>
      <c r="G52" s="1285"/>
      <c r="H52" s="1285"/>
      <c r="I52" s="1285"/>
      <c r="J52" s="1286"/>
      <c r="K52" s="799">
        <v>12</v>
      </c>
      <c r="L52" s="561">
        <v>13</v>
      </c>
      <c r="M52" s="561">
        <v>240</v>
      </c>
      <c r="N52" s="799">
        <v>118</v>
      </c>
      <c r="O52" s="799">
        <v>223</v>
      </c>
      <c r="P52" s="799">
        <v>109</v>
      </c>
      <c r="Q52" s="799">
        <v>78</v>
      </c>
      <c r="R52" s="800">
        <v>227</v>
      </c>
      <c r="S52" s="1259">
        <v>2192</v>
      </c>
      <c r="T52" s="561">
        <v>335</v>
      </c>
      <c r="U52" s="799">
        <v>174</v>
      </c>
      <c r="V52" s="799">
        <v>14</v>
      </c>
      <c r="W52" s="799">
        <v>2</v>
      </c>
      <c r="X52" s="799">
        <v>237</v>
      </c>
      <c r="Y52" s="799">
        <v>131</v>
      </c>
      <c r="Z52" s="799">
        <v>589</v>
      </c>
      <c r="AA52" s="799">
        <v>138</v>
      </c>
      <c r="AB52" s="799">
        <v>2665.3666666666668</v>
      </c>
      <c r="AC52" s="799">
        <v>1420.0095238095237</v>
      </c>
      <c r="AD52" s="561">
        <v>676.48775857142857</v>
      </c>
      <c r="AE52" s="799">
        <v>716</v>
      </c>
      <c r="AF52" s="799">
        <v>150.96699999999998</v>
      </c>
      <c r="AG52" s="800">
        <v>82</v>
      </c>
      <c r="AH52" s="1250">
        <v>39</v>
      </c>
      <c r="AI52" s="989" t="s">
        <v>154</v>
      </c>
      <c r="AJ52" s="704" t="s">
        <v>154</v>
      </c>
      <c r="AK52" s="704" t="s">
        <v>154</v>
      </c>
      <c r="AL52" s="704" t="s">
        <v>154</v>
      </c>
      <c r="AM52" s="704" t="s">
        <v>154</v>
      </c>
      <c r="AN52" s="704" t="s">
        <v>154</v>
      </c>
      <c r="AO52" s="704" t="s">
        <v>154</v>
      </c>
      <c r="AP52" s="704" t="s">
        <v>154</v>
      </c>
      <c r="AQ52" s="704" t="s">
        <v>154</v>
      </c>
      <c r="AR52" s="704" t="s">
        <v>154</v>
      </c>
      <c r="AS52" s="704" t="s">
        <v>154</v>
      </c>
      <c r="AT52" s="989" t="s">
        <v>154</v>
      </c>
      <c r="AU52" s="989" t="s">
        <v>154</v>
      </c>
      <c r="AV52" s="989" t="s">
        <v>154</v>
      </c>
      <c r="AW52" s="989" t="s">
        <v>154</v>
      </c>
      <c r="AX52" s="704" t="s">
        <v>154</v>
      </c>
      <c r="AY52" s="802" t="s">
        <v>154</v>
      </c>
      <c r="AZ52" s="989" t="s">
        <v>154</v>
      </c>
      <c r="BA52" s="989" t="s">
        <v>154</v>
      </c>
      <c r="BB52" s="46"/>
      <c r="BC52" s="1215" t="s">
        <v>416</v>
      </c>
      <c r="BD52" s="1216" t="s">
        <v>698</v>
      </c>
    </row>
    <row r="53" spans="1:56" ht="20.100000000000001" customHeight="1" x14ac:dyDescent="0.15">
      <c r="A53" s="1210"/>
      <c r="B53" s="850"/>
      <c r="C53" s="1211" t="s">
        <v>494</v>
      </c>
      <c r="D53" s="1212" t="s">
        <v>654</v>
      </c>
      <c r="E53" s="798">
        <v>352</v>
      </c>
      <c r="F53" s="1284">
        <v>164</v>
      </c>
      <c r="G53" s="1285"/>
      <c r="H53" s="1285"/>
      <c r="I53" s="1285"/>
      <c r="J53" s="1286"/>
      <c r="K53" s="561">
        <v>25</v>
      </c>
      <c r="L53" s="561">
        <v>25</v>
      </c>
      <c r="M53" s="561">
        <v>247</v>
      </c>
      <c r="N53" s="799">
        <v>125</v>
      </c>
      <c r="O53" s="799">
        <v>198</v>
      </c>
      <c r="P53" s="799">
        <v>99</v>
      </c>
      <c r="Q53" s="799">
        <v>76.5</v>
      </c>
      <c r="R53" s="800">
        <v>235</v>
      </c>
      <c r="S53" s="1259">
        <v>2090.1666666633332</v>
      </c>
      <c r="T53" s="561">
        <v>315.88333</v>
      </c>
      <c r="U53" s="799">
        <v>181</v>
      </c>
      <c r="V53" s="799">
        <v>16</v>
      </c>
      <c r="W53" s="799">
        <v>4</v>
      </c>
      <c r="X53" s="799">
        <v>247.25</v>
      </c>
      <c r="Y53" s="799">
        <v>135.36333300000001</v>
      </c>
      <c r="Z53" s="799">
        <v>613</v>
      </c>
      <c r="AA53" s="799">
        <v>106</v>
      </c>
      <c r="AB53" s="799">
        <v>2644.1166666666663</v>
      </c>
      <c r="AC53" s="799">
        <v>1421.022857142857</v>
      </c>
      <c r="AD53" s="561">
        <v>660.79571428571421</v>
      </c>
      <c r="AE53" s="799">
        <v>778</v>
      </c>
      <c r="AF53" s="799">
        <v>144.96699999999998</v>
      </c>
      <c r="AG53" s="800">
        <v>69.25</v>
      </c>
      <c r="AH53" s="1250">
        <v>33</v>
      </c>
      <c r="AI53" s="989" t="s">
        <v>154</v>
      </c>
      <c r="AJ53" s="704" t="s">
        <v>154</v>
      </c>
      <c r="AK53" s="704" t="s">
        <v>154</v>
      </c>
      <c r="AL53" s="704" t="s">
        <v>154</v>
      </c>
      <c r="AM53" s="704" t="s">
        <v>154</v>
      </c>
      <c r="AN53" s="704" t="s">
        <v>154</v>
      </c>
      <c r="AO53" s="704" t="s">
        <v>154</v>
      </c>
      <c r="AP53" s="704" t="s">
        <v>154</v>
      </c>
      <c r="AQ53" s="704" t="s">
        <v>154</v>
      </c>
      <c r="AR53" s="704" t="s">
        <v>154</v>
      </c>
      <c r="AS53" s="704" t="s">
        <v>154</v>
      </c>
      <c r="AT53" s="989" t="s">
        <v>154</v>
      </c>
      <c r="AU53" s="989" t="s">
        <v>154</v>
      </c>
      <c r="AV53" s="989" t="s">
        <v>154</v>
      </c>
      <c r="AW53" s="989" t="s">
        <v>154</v>
      </c>
      <c r="AX53" s="704" t="s">
        <v>154</v>
      </c>
      <c r="AY53" s="802" t="s">
        <v>154</v>
      </c>
      <c r="AZ53" s="989" t="s">
        <v>154</v>
      </c>
      <c r="BA53" s="989" t="s">
        <v>154</v>
      </c>
      <c r="BB53" s="46"/>
      <c r="BC53" s="1211" t="s">
        <v>494</v>
      </c>
      <c r="BD53" s="1212" t="s">
        <v>699</v>
      </c>
    </row>
    <row r="54" spans="1:56" ht="20.100000000000001" customHeight="1" x14ac:dyDescent="0.15">
      <c r="A54" s="1210"/>
      <c r="B54" s="850"/>
      <c r="C54" s="1211" t="s">
        <v>497</v>
      </c>
      <c r="D54" s="1212" t="s">
        <v>655</v>
      </c>
      <c r="E54" s="1255">
        <v>332</v>
      </c>
      <c r="F54" s="1284">
        <v>164</v>
      </c>
      <c r="G54" s="1285"/>
      <c r="H54" s="1285"/>
      <c r="I54" s="1285"/>
      <c r="J54" s="1286"/>
      <c r="K54" s="1252">
        <v>32</v>
      </c>
      <c r="L54" s="1253">
        <v>37</v>
      </c>
      <c r="M54" s="1253">
        <v>263</v>
      </c>
      <c r="N54" s="1252">
        <v>111</v>
      </c>
      <c r="O54" s="1252">
        <v>197</v>
      </c>
      <c r="P54" s="1252">
        <v>91</v>
      </c>
      <c r="Q54" s="1252">
        <v>76</v>
      </c>
      <c r="R54" s="1265">
        <v>247</v>
      </c>
      <c r="S54" s="1266">
        <v>2061.4999999659999</v>
      </c>
      <c r="T54" s="1253">
        <v>325.93333333333334</v>
      </c>
      <c r="U54" s="1252">
        <v>165</v>
      </c>
      <c r="V54" s="1252">
        <v>16</v>
      </c>
      <c r="W54" s="1252">
        <v>1</v>
      </c>
      <c r="X54" s="1252">
        <v>240</v>
      </c>
      <c r="Y54" s="1252">
        <v>145.16333299999999</v>
      </c>
      <c r="Z54" s="1252">
        <v>543</v>
      </c>
      <c r="AA54" s="1252">
        <v>115</v>
      </c>
      <c r="AB54" s="1252">
        <v>2714.3999966666665</v>
      </c>
      <c r="AC54" s="1252">
        <v>1419.03333</v>
      </c>
      <c r="AD54" s="1253">
        <v>630.47857142857151</v>
      </c>
      <c r="AE54" s="1252">
        <v>899</v>
      </c>
      <c r="AF54" s="1252">
        <v>143.96699999999998</v>
      </c>
      <c r="AG54" s="1265">
        <v>69</v>
      </c>
      <c r="AH54" s="1267">
        <v>39</v>
      </c>
      <c r="AI54" s="1268" t="s">
        <v>154</v>
      </c>
      <c r="AJ54" s="856" t="s">
        <v>154</v>
      </c>
      <c r="AK54" s="856" t="s">
        <v>154</v>
      </c>
      <c r="AL54" s="856" t="s">
        <v>154</v>
      </c>
      <c r="AM54" s="856" t="s">
        <v>154</v>
      </c>
      <c r="AN54" s="856" t="s">
        <v>154</v>
      </c>
      <c r="AO54" s="856" t="s">
        <v>154</v>
      </c>
      <c r="AP54" s="856" t="s">
        <v>154</v>
      </c>
      <c r="AQ54" s="856" t="s">
        <v>154</v>
      </c>
      <c r="AR54" s="856" t="s">
        <v>154</v>
      </c>
      <c r="AS54" s="856" t="s">
        <v>154</v>
      </c>
      <c r="AT54" s="1268" t="s">
        <v>154</v>
      </c>
      <c r="AU54" s="1268" t="s">
        <v>154</v>
      </c>
      <c r="AV54" s="1268" t="s">
        <v>154</v>
      </c>
      <c r="AW54" s="1268" t="s">
        <v>154</v>
      </c>
      <c r="AX54" s="856" t="s">
        <v>154</v>
      </c>
      <c r="AY54" s="1269" t="s">
        <v>154</v>
      </c>
      <c r="AZ54" s="1268" t="s">
        <v>154</v>
      </c>
      <c r="BA54" s="1268" t="s">
        <v>154</v>
      </c>
      <c r="BB54" s="46"/>
      <c r="BC54" s="1211" t="s">
        <v>497</v>
      </c>
      <c r="BD54" s="1212" t="s">
        <v>700</v>
      </c>
    </row>
    <row r="55" spans="1:56" s="84" customFormat="1" ht="20.100000000000001" customHeight="1" x14ac:dyDescent="0.15">
      <c r="A55" s="1210"/>
      <c r="B55" s="850"/>
      <c r="C55" s="1211" t="s">
        <v>499</v>
      </c>
      <c r="D55" s="1212" t="s">
        <v>656</v>
      </c>
      <c r="E55" s="798">
        <v>307</v>
      </c>
      <c r="F55" s="1284">
        <v>176</v>
      </c>
      <c r="G55" s="1285">
        <v>0</v>
      </c>
      <c r="H55" s="1285">
        <v>0</v>
      </c>
      <c r="I55" s="1285">
        <v>0</v>
      </c>
      <c r="J55" s="1286">
        <v>0</v>
      </c>
      <c r="K55" s="561">
        <v>26</v>
      </c>
      <c r="L55" s="561">
        <v>40</v>
      </c>
      <c r="M55" s="561">
        <v>253</v>
      </c>
      <c r="N55" s="561">
        <v>94</v>
      </c>
      <c r="O55" s="561">
        <v>189</v>
      </c>
      <c r="P55" s="561">
        <v>74</v>
      </c>
      <c r="Q55" s="561">
        <v>78</v>
      </c>
      <c r="R55" s="561">
        <v>271</v>
      </c>
      <c r="S55" s="798">
        <v>2042</v>
      </c>
      <c r="T55" s="561">
        <v>358</v>
      </c>
      <c r="U55" s="561">
        <v>180</v>
      </c>
      <c r="V55" s="561">
        <v>17</v>
      </c>
      <c r="W55" s="561">
        <v>3</v>
      </c>
      <c r="X55" s="561">
        <v>210</v>
      </c>
      <c r="Y55" s="561">
        <v>145</v>
      </c>
      <c r="Z55" s="561">
        <v>550</v>
      </c>
      <c r="AA55" s="561">
        <v>104</v>
      </c>
      <c r="AB55" s="561">
        <v>2768</v>
      </c>
      <c r="AC55" s="561">
        <v>1395</v>
      </c>
      <c r="AD55" s="1251">
        <v>593</v>
      </c>
      <c r="AE55" s="1251">
        <v>900</v>
      </c>
      <c r="AF55" s="1251">
        <v>154</v>
      </c>
      <c r="AG55" s="1270">
        <v>78</v>
      </c>
      <c r="AH55" s="1257">
        <v>45</v>
      </c>
      <c r="AI55" s="1263" t="s">
        <v>154</v>
      </c>
      <c r="AJ55" s="956" t="s">
        <v>154</v>
      </c>
      <c r="AK55" s="956" t="s">
        <v>154</v>
      </c>
      <c r="AL55" s="956" t="s">
        <v>154</v>
      </c>
      <c r="AM55" s="956" t="s">
        <v>154</v>
      </c>
      <c r="AN55" s="956" t="s">
        <v>154</v>
      </c>
      <c r="AO55" s="956" t="s">
        <v>154</v>
      </c>
      <c r="AP55" s="956" t="s">
        <v>154</v>
      </c>
      <c r="AQ55" s="956" t="s">
        <v>154</v>
      </c>
      <c r="AR55" s="956" t="s">
        <v>154</v>
      </c>
      <c r="AS55" s="956" t="s">
        <v>154</v>
      </c>
      <c r="AT55" s="1263" t="s">
        <v>154</v>
      </c>
      <c r="AU55" s="1263" t="s">
        <v>154</v>
      </c>
      <c r="AV55" s="1263" t="s">
        <v>154</v>
      </c>
      <c r="AW55" s="1263" t="s">
        <v>154</v>
      </c>
      <c r="AX55" s="956" t="s">
        <v>154</v>
      </c>
      <c r="AY55" s="1271" t="s">
        <v>154</v>
      </c>
      <c r="AZ55" s="1263" t="s">
        <v>154</v>
      </c>
      <c r="BA55" s="704" t="s">
        <v>154</v>
      </c>
      <c r="BB55" s="46"/>
      <c r="BC55" s="1211" t="s">
        <v>499</v>
      </c>
      <c r="BD55" s="1212" t="s">
        <v>701</v>
      </c>
    </row>
    <row r="56" spans="1:56" s="84" customFormat="1" ht="20.100000000000001" customHeight="1" x14ac:dyDescent="0.15">
      <c r="A56" s="1210" t="s">
        <v>741</v>
      </c>
      <c r="B56" s="1220"/>
      <c r="C56" s="1208" t="s">
        <v>742</v>
      </c>
      <c r="D56" s="1209" t="s">
        <v>740</v>
      </c>
      <c r="E56" s="1243">
        <v>300</v>
      </c>
      <c r="F56" s="1281">
        <v>166</v>
      </c>
      <c r="G56" s="1282"/>
      <c r="H56" s="1282"/>
      <c r="I56" s="1282"/>
      <c r="J56" s="1283"/>
      <c r="K56" s="1244">
        <v>29</v>
      </c>
      <c r="L56" s="1244">
        <v>50</v>
      </c>
      <c r="M56" s="1244">
        <v>274</v>
      </c>
      <c r="N56" s="1244">
        <v>81</v>
      </c>
      <c r="O56" s="1244">
        <v>182</v>
      </c>
      <c r="P56" s="1244">
        <v>71</v>
      </c>
      <c r="Q56" s="1244">
        <v>80.5</v>
      </c>
      <c r="R56" s="1244">
        <v>262.5</v>
      </c>
      <c r="S56" s="1243">
        <v>2048.8599999999997</v>
      </c>
      <c r="T56" s="1244">
        <v>355.2</v>
      </c>
      <c r="U56" s="1244">
        <v>175</v>
      </c>
      <c r="V56" s="1244">
        <v>17</v>
      </c>
      <c r="W56" s="1244">
        <v>0</v>
      </c>
      <c r="X56" s="1244">
        <v>202</v>
      </c>
      <c r="Y56" s="1244">
        <v>148.82999999999998</v>
      </c>
      <c r="Z56" s="1244">
        <v>539</v>
      </c>
      <c r="AA56" s="1244">
        <v>118</v>
      </c>
      <c r="AB56" s="1244">
        <v>2841.9500000000003</v>
      </c>
      <c r="AC56" s="1244">
        <v>1431.9263333333333</v>
      </c>
      <c r="AD56" s="561">
        <v>596.83757142857144</v>
      </c>
      <c r="AE56" s="561">
        <v>890</v>
      </c>
      <c r="AF56" s="561">
        <v>153</v>
      </c>
      <c r="AG56" s="801">
        <v>72</v>
      </c>
      <c r="AH56" s="1250">
        <v>40</v>
      </c>
      <c r="AI56" s="989" t="s">
        <v>154</v>
      </c>
      <c r="AJ56" s="704" t="s">
        <v>154</v>
      </c>
      <c r="AK56" s="704" t="s">
        <v>154</v>
      </c>
      <c r="AL56" s="704" t="s">
        <v>154</v>
      </c>
      <c r="AM56" s="704" t="s">
        <v>154</v>
      </c>
      <c r="AN56" s="704" t="s">
        <v>154</v>
      </c>
      <c r="AO56" s="704" t="s">
        <v>154</v>
      </c>
      <c r="AP56" s="704" t="s">
        <v>154</v>
      </c>
      <c r="AQ56" s="704" t="s">
        <v>154</v>
      </c>
      <c r="AR56" s="704" t="s">
        <v>154</v>
      </c>
      <c r="AS56" s="704" t="s">
        <v>154</v>
      </c>
      <c r="AT56" s="989" t="s">
        <v>154</v>
      </c>
      <c r="AU56" s="989" t="s">
        <v>154</v>
      </c>
      <c r="AV56" s="989" t="s">
        <v>154</v>
      </c>
      <c r="AW56" s="989" t="s">
        <v>154</v>
      </c>
      <c r="AX56" s="704" t="s">
        <v>154</v>
      </c>
      <c r="AY56" s="802" t="s">
        <v>154</v>
      </c>
      <c r="AZ56" s="989" t="s">
        <v>154</v>
      </c>
      <c r="BA56" s="1273" t="s">
        <v>154</v>
      </c>
      <c r="BB56" s="181"/>
      <c r="BC56" s="1208" t="s">
        <v>742</v>
      </c>
      <c r="BD56" s="1209" t="s">
        <v>740</v>
      </c>
    </row>
    <row r="57" spans="1:56" s="84" customFormat="1" ht="20.100000000000001" customHeight="1" x14ac:dyDescent="0.15">
      <c r="A57" s="1210"/>
      <c r="B57" s="850"/>
      <c r="C57" s="1211" t="s">
        <v>42</v>
      </c>
      <c r="D57" s="1212" t="s">
        <v>748</v>
      </c>
      <c r="E57" s="798">
        <v>284</v>
      </c>
      <c r="F57" s="1284">
        <v>167</v>
      </c>
      <c r="G57" s="1285"/>
      <c r="H57" s="1285"/>
      <c r="I57" s="1285"/>
      <c r="J57" s="1286"/>
      <c r="K57" s="561">
        <v>22</v>
      </c>
      <c r="L57" s="561">
        <v>50</v>
      </c>
      <c r="M57" s="561">
        <v>281</v>
      </c>
      <c r="N57" s="561">
        <v>89</v>
      </c>
      <c r="O57" s="561">
        <v>178</v>
      </c>
      <c r="P57" s="561">
        <v>67</v>
      </c>
      <c r="Q57" s="561">
        <v>76.5</v>
      </c>
      <c r="R57" s="561">
        <v>267.5</v>
      </c>
      <c r="S57" s="798">
        <v>1963.9</v>
      </c>
      <c r="T57" s="561">
        <v>340.8</v>
      </c>
      <c r="U57" s="561">
        <v>150</v>
      </c>
      <c r="V57" s="561">
        <v>16</v>
      </c>
      <c r="W57" s="561">
        <v>2</v>
      </c>
      <c r="X57" s="561">
        <v>159</v>
      </c>
      <c r="Y57" s="561">
        <v>142.82999999999998</v>
      </c>
      <c r="Z57" s="561">
        <v>493</v>
      </c>
      <c r="AA57" s="561">
        <v>82</v>
      </c>
      <c r="AB57" s="561">
        <v>2776.5</v>
      </c>
      <c r="AC57" s="561">
        <v>1361.4896666666666</v>
      </c>
      <c r="AD57" s="561">
        <v>547.21471428571431</v>
      </c>
      <c r="AE57" s="561">
        <v>888</v>
      </c>
      <c r="AF57" s="561">
        <v>139</v>
      </c>
      <c r="AG57" s="801">
        <v>72</v>
      </c>
      <c r="AH57" s="1250">
        <v>40</v>
      </c>
      <c r="AI57" s="989" t="s">
        <v>154</v>
      </c>
      <c r="AJ57" s="704" t="s">
        <v>154</v>
      </c>
      <c r="AK57" s="704" t="s">
        <v>154</v>
      </c>
      <c r="AL57" s="704" t="s">
        <v>154</v>
      </c>
      <c r="AM57" s="704" t="s">
        <v>154</v>
      </c>
      <c r="AN57" s="704" t="s">
        <v>154</v>
      </c>
      <c r="AO57" s="704" t="s">
        <v>154</v>
      </c>
      <c r="AP57" s="704" t="s">
        <v>154</v>
      </c>
      <c r="AQ57" s="704" t="s">
        <v>154</v>
      </c>
      <c r="AR57" s="704" t="s">
        <v>154</v>
      </c>
      <c r="AS57" s="704" t="s">
        <v>154</v>
      </c>
      <c r="AT57" s="989" t="s">
        <v>154</v>
      </c>
      <c r="AU57" s="989" t="s">
        <v>154</v>
      </c>
      <c r="AV57" s="989" t="s">
        <v>154</v>
      </c>
      <c r="AW57" s="989" t="s">
        <v>154</v>
      </c>
      <c r="AX57" s="704" t="s">
        <v>154</v>
      </c>
      <c r="AY57" s="802" t="s">
        <v>154</v>
      </c>
      <c r="AZ57" s="989" t="s">
        <v>154</v>
      </c>
      <c r="BA57" s="1026" t="s">
        <v>154</v>
      </c>
      <c r="BB57" s="46"/>
      <c r="BC57" s="1211" t="s">
        <v>750</v>
      </c>
      <c r="BD57" s="1212" t="s">
        <v>751</v>
      </c>
    </row>
    <row r="58" spans="1:56" s="84" customFormat="1" ht="20.100000000000001" customHeight="1" x14ac:dyDescent="0.15">
      <c r="A58" s="1210"/>
      <c r="B58" s="850"/>
      <c r="C58" s="1211" t="s">
        <v>760</v>
      </c>
      <c r="D58" s="1212" t="s">
        <v>781</v>
      </c>
      <c r="E58" s="798">
        <v>281</v>
      </c>
      <c r="F58" s="1284">
        <v>166</v>
      </c>
      <c r="G58" s="1285"/>
      <c r="H58" s="1285"/>
      <c r="I58" s="1285"/>
      <c r="J58" s="1286"/>
      <c r="K58" s="561">
        <v>20</v>
      </c>
      <c r="L58" s="561">
        <v>62</v>
      </c>
      <c r="M58" s="561">
        <v>301</v>
      </c>
      <c r="N58" s="561">
        <v>69</v>
      </c>
      <c r="O58" s="561">
        <v>175</v>
      </c>
      <c r="P58" s="561">
        <v>62</v>
      </c>
      <c r="Q58" s="561">
        <v>88</v>
      </c>
      <c r="R58" s="561">
        <v>264</v>
      </c>
      <c r="S58" s="798">
        <v>1969</v>
      </c>
      <c r="T58" s="561">
        <v>335</v>
      </c>
      <c r="U58" s="561">
        <v>156</v>
      </c>
      <c r="V58" s="561">
        <v>21</v>
      </c>
      <c r="W58" s="561">
        <v>6</v>
      </c>
      <c r="X58" s="561">
        <v>171</v>
      </c>
      <c r="Y58" s="561">
        <v>147</v>
      </c>
      <c r="Z58" s="561">
        <v>440</v>
      </c>
      <c r="AA58" s="561">
        <v>105</v>
      </c>
      <c r="AB58" s="561">
        <v>2783</v>
      </c>
      <c r="AC58" s="561">
        <v>1375</v>
      </c>
      <c r="AD58" s="561">
        <v>525</v>
      </c>
      <c r="AE58" s="561">
        <v>331</v>
      </c>
      <c r="AF58" s="561">
        <v>144</v>
      </c>
      <c r="AG58" s="801">
        <v>63</v>
      </c>
      <c r="AH58" s="1250">
        <v>38</v>
      </c>
      <c r="AI58" s="989" t="s">
        <v>154</v>
      </c>
      <c r="AJ58" s="704" t="s">
        <v>154</v>
      </c>
      <c r="AK58" s="704" t="s">
        <v>154</v>
      </c>
      <c r="AL58" s="704" t="s">
        <v>154</v>
      </c>
      <c r="AM58" s="704" t="s">
        <v>154</v>
      </c>
      <c r="AN58" s="704" t="s">
        <v>154</v>
      </c>
      <c r="AO58" s="704" t="s">
        <v>154</v>
      </c>
      <c r="AP58" s="704" t="s">
        <v>154</v>
      </c>
      <c r="AQ58" s="704" t="s">
        <v>154</v>
      </c>
      <c r="AR58" s="704" t="s">
        <v>154</v>
      </c>
      <c r="AS58" s="704" t="s">
        <v>154</v>
      </c>
      <c r="AT58" s="989" t="s">
        <v>154</v>
      </c>
      <c r="AU58" s="989" t="s">
        <v>154</v>
      </c>
      <c r="AV58" s="989" t="s">
        <v>154</v>
      </c>
      <c r="AW58" s="989" t="s">
        <v>154</v>
      </c>
      <c r="AX58" s="704" t="s">
        <v>154</v>
      </c>
      <c r="AY58" s="802" t="s">
        <v>154</v>
      </c>
      <c r="AZ58" s="989" t="s">
        <v>154</v>
      </c>
      <c r="BA58" s="1026" t="s">
        <v>154</v>
      </c>
      <c r="BB58" s="46"/>
      <c r="BC58" s="1211" t="s">
        <v>760</v>
      </c>
      <c r="BD58" s="1212" t="s">
        <v>761</v>
      </c>
    </row>
    <row r="59" spans="1:56" s="84" customFormat="1" ht="20.100000000000001" customHeight="1" x14ac:dyDescent="0.15">
      <c r="A59" s="1210"/>
      <c r="B59" s="850"/>
      <c r="C59" s="1211" t="s">
        <v>44</v>
      </c>
      <c r="D59" s="1212" t="s">
        <v>782</v>
      </c>
      <c r="E59" s="798">
        <v>238</v>
      </c>
      <c r="F59" s="1284">
        <v>157</v>
      </c>
      <c r="G59" s="1285"/>
      <c r="H59" s="1285"/>
      <c r="I59" s="1285"/>
      <c r="J59" s="1286"/>
      <c r="K59" s="561">
        <v>28</v>
      </c>
      <c r="L59" s="561">
        <v>61</v>
      </c>
      <c r="M59" s="561">
        <v>290</v>
      </c>
      <c r="N59" s="561">
        <v>69</v>
      </c>
      <c r="O59" s="561">
        <v>148</v>
      </c>
      <c r="P59" s="561">
        <v>61</v>
      </c>
      <c r="Q59" s="561">
        <v>124</v>
      </c>
      <c r="R59" s="561">
        <v>248</v>
      </c>
      <c r="S59" s="798">
        <v>1864</v>
      </c>
      <c r="T59" s="561">
        <v>332</v>
      </c>
      <c r="U59" s="561">
        <v>131</v>
      </c>
      <c r="V59" s="561">
        <v>24</v>
      </c>
      <c r="W59" s="561">
        <v>3</v>
      </c>
      <c r="X59" s="561">
        <v>204</v>
      </c>
      <c r="Y59" s="561">
        <v>148</v>
      </c>
      <c r="Z59" s="561">
        <v>381</v>
      </c>
      <c r="AA59" s="561">
        <v>142</v>
      </c>
      <c r="AB59" s="561">
        <v>2607</v>
      </c>
      <c r="AC59" s="561">
        <v>1255</v>
      </c>
      <c r="AD59" s="561">
        <v>494</v>
      </c>
      <c r="AE59" s="561">
        <v>912</v>
      </c>
      <c r="AF59" s="561">
        <v>141</v>
      </c>
      <c r="AG59" s="801">
        <v>61</v>
      </c>
      <c r="AH59" s="1250">
        <v>37</v>
      </c>
      <c r="AI59" s="989" t="s">
        <v>154</v>
      </c>
      <c r="AJ59" s="704" t="s">
        <v>154</v>
      </c>
      <c r="AK59" s="704" t="s">
        <v>154</v>
      </c>
      <c r="AL59" s="704" t="s">
        <v>154</v>
      </c>
      <c r="AM59" s="704" t="s">
        <v>154</v>
      </c>
      <c r="AN59" s="704" t="s">
        <v>154</v>
      </c>
      <c r="AO59" s="704" t="s">
        <v>154</v>
      </c>
      <c r="AP59" s="704" t="s">
        <v>154</v>
      </c>
      <c r="AQ59" s="704" t="s">
        <v>154</v>
      </c>
      <c r="AR59" s="704" t="s">
        <v>154</v>
      </c>
      <c r="AS59" s="704" t="s">
        <v>154</v>
      </c>
      <c r="AT59" s="989" t="s">
        <v>154</v>
      </c>
      <c r="AU59" s="989" t="s">
        <v>154</v>
      </c>
      <c r="AV59" s="989" t="s">
        <v>154</v>
      </c>
      <c r="AW59" s="989" t="s">
        <v>154</v>
      </c>
      <c r="AX59" s="704" t="s">
        <v>154</v>
      </c>
      <c r="AY59" s="802" t="s">
        <v>154</v>
      </c>
      <c r="AZ59" s="989" t="s">
        <v>154</v>
      </c>
      <c r="BA59" s="907" t="s">
        <v>154</v>
      </c>
      <c r="BB59" s="47"/>
      <c r="BC59" s="1211" t="s">
        <v>44</v>
      </c>
      <c r="BD59" s="1212" t="s">
        <v>755</v>
      </c>
    </row>
    <row r="60" spans="1:56" s="84" customFormat="1" ht="20.100000000000001" customHeight="1" x14ac:dyDescent="0.15">
      <c r="A60" s="1210"/>
      <c r="B60" s="850"/>
      <c r="C60" s="1211" t="s">
        <v>45</v>
      </c>
      <c r="D60" s="1212" t="s">
        <v>796</v>
      </c>
      <c r="E60" s="798">
        <v>247</v>
      </c>
      <c r="F60" s="1284">
        <v>152</v>
      </c>
      <c r="G60" s="1285">
        <f t="shared" ref="G60:J61" si="0">SUM(G62:G72)</f>
        <v>0</v>
      </c>
      <c r="H60" s="1285">
        <f t="shared" si="0"/>
        <v>0</v>
      </c>
      <c r="I60" s="1285">
        <f t="shared" si="0"/>
        <v>0</v>
      </c>
      <c r="J60" s="1286">
        <f t="shared" si="0"/>
        <v>0</v>
      </c>
      <c r="K60" s="561">
        <v>32</v>
      </c>
      <c r="L60" s="561">
        <v>58</v>
      </c>
      <c r="M60" s="561">
        <v>312</v>
      </c>
      <c r="N60" s="561">
        <v>63</v>
      </c>
      <c r="O60" s="561">
        <v>163</v>
      </c>
      <c r="P60" s="561">
        <v>52</v>
      </c>
      <c r="Q60" s="561">
        <v>85</v>
      </c>
      <c r="R60" s="561">
        <v>245</v>
      </c>
      <c r="S60" s="798">
        <v>1942</v>
      </c>
      <c r="T60" s="561">
        <v>342</v>
      </c>
      <c r="U60" s="561">
        <v>139</v>
      </c>
      <c r="V60" s="561">
        <v>9</v>
      </c>
      <c r="W60" s="561">
        <v>6</v>
      </c>
      <c r="X60" s="561">
        <v>152</v>
      </c>
      <c r="Y60" s="561">
        <v>129</v>
      </c>
      <c r="Z60" s="561">
        <v>341</v>
      </c>
      <c r="AA60" s="561">
        <v>98</v>
      </c>
      <c r="AB60" s="561">
        <v>2714</v>
      </c>
      <c r="AC60" s="561">
        <v>1265</v>
      </c>
      <c r="AD60" s="561">
        <v>459</v>
      </c>
      <c r="AE60" s="561">
        <v>777</v>
      </c>
      <c r="AF60" s="561">
        <v>124</v>
      </c>
      <c r="AG60" s="801">
        <v>57</v>
      </c>
      <c r="AH60" s="1250">
        <v>33</v>
      </c>
      <c r="AI60" s="989" t="s">
        <v>154</v>
      </c>
      <c r="AJ60" s="704" t="s">
        <v>154</v>
      </c>
      <c r="AK60" s="704" t="s">
        <v>154</v>
      </c>
      <c r="AL60" s="704" t="s">
        <v>154</v>
      </c>
      <c r="AM60" s="704" t="s">
        <v>154</v>
      </c>
      <c r="AN60" s="704" t="s">
        <v>154</v>
      </c>
      <c r="AO60" s="704" t="s">
        <v>154</v>
      </c>
      <c r="AP60" s="704" t="s">
        <v>154</v>
      </c>
      <c r="AQ60" s="704" t="s">
        <v>154</v>
      </c>
      <c r="AR60" s="704" t="s">
        <v>154</v>
      </c>
      <c r="AS60" s="704" t="s">
        <v>154</v>
      </c>
      <c r="AT60" s="989" t="s">
        <v>154</v>
      </c>
      <c r="AU60" s="989" t="s">
        <v>154</v>
      </c>
      <c r="AV60" s="989" t="s">
        <v>154</v>
      </c>
      <c r="AW60" s="989" t="s">
        <v>154</v>
      </c>
      <c r="AX60" s="704" t="s">
        <v>154</v>
      </c>
      <c r="AY60" s="802" t="s">
        <v>154</v>
      </c>
      <c r="AZ60" s="989" t="s">
        <v>154</v>
      </c>
      <c r="BA60" s="907" t="s">
        <v>154</v>
      </c>
      <c r="BB60" s="47"/>
      <c r="BC60" s="1211" t="s">
        <v>45</v>
      </c>
      <c r="BD60" s="1212" t="s">
        <v>795</v>
      </c>
    </row>
    <row r="61" spans="1:56" s="84" customFormat="1" ht="20.100000000000001" customHeight="1" thickBot="1" x14ac:dyDescent="0.2">
      <c r="A61" s="1219"/>
      <c r="B61" s="1220"/>
      <c r="C61" s="1221" t="s">
        <v>46</v>
      </c>
      <c r="D61" s="1209" t="s">
        <v>809</v>
      </c>
      <c r="E61" s="1275">
        <f>SUM(E62:E72)</f>
        <v>228</v>
      </c>
      <c r="F61" s="1293">
        <f>SUM(F62:F72)</f>
        <v>153</v>
      </c>
      <c r="G61" s="1294">
        <f t="shared" si="0"/>
        <v>0</v>
      </c>
      <c r="H61" s="1294">
        <f t="shared" si="0"/>
        <v>0</v>
      </c>
      <c r="I61" s="1294">
        <f t="shared" si="0"/>
        <v>0</v>
      </c>
      <c r="J61" s="1295">
        <f t="shared" si="0"/>
        <v>0</v>
      </c>
      <c r="K61" s="1253">
        <f t="shared" ref="K61:AA61" si="1">SUM(K62:K72)</f>
        <v>128.30000000000001</v>
      </c>
      <c r="L61" s="1253">
        <f t="shared" si="1"/>
        <v>63</v>
      </c>
      <c r="M61" s="1253">
        <f t="shared" si="1"/>
        <v>327</v>
      </c>
      <c r="N61" s="1253">
        <f t="shared" si="1"/>
        <v>70</v>
      </c>
      <c r="O61" s="1253">
        <f t="shared" si="1"/>
        <v>161</v>
      </c>
      <c r="P61" s="1253">
        <f t="shared" si="1"/>
        <v>58.3</v>
      </c>
      <c r="Q61" s="1253">
        <f t="shared" si="1"/>
        <v>83.5</v>
      </c>
      <c r="R61" s="1253">
        <f t="shared" si="1"/>
        <v>287.5</v>
      </c>
      <c r="S61" s="1255">
        <f t="shared" si="1"/>
        <v>1728.74</v>
      </c>
      <c r="T61" s="1253">
        <f t="shared" si="1"/>
        <v>299.25</v>
      </c>
      <c r="U61" s="1253">
        <f t="shared" si="1"/>
        <v>106</v>
      </c>
      <c r="V61" s="1253">
        <f t="shared" si="1"/>
        <v>9</v>
      </c>
      <c r="W61" s="1253">
        <f t="shared" si="1"/>
        <v>0</v>
      </c>
      <c r="X61" s="1253">
        <f t="shared" si="1"/>
        <v>137.30000000000001</v>
      </c>
      <c r="Y61" s="1253">
        <f t="shared" si="1"/>
        <v>128.19999999999999</v>
      </c>
      <c r="Z61" s="1253">
        <f t="shared" si="1"/>
        <v>307</v>
      </c>
      <c r="AA61" s="1253">
        <f t="shared" si="1"/>
        <v>82</v>
      </c>
      <c r="AB61" s="856" t="s">
        <v>810</v>
      </c>
      <c r="AC61" s="1253">
        <f>SUM(AC62:AC72)</f>
        <v>1144.74</v>
      </c>
      <c r="AD61" s="1253">
        <f>SUM(AD62:AD72)</f>
        <v>403</v>
      </c>
      <c r="AE61" s="856" t="s">
        <v>810</v>
      </c>
      <c r="AF61" s="1253">
        <f>SUM(AF62:AF72)</f>
        <v>127</v>
      </c>
      <c r="AG61" s="1145" t="s">
        <v>810</v>
      </c>
      <c r="AH61" s="1267">
        <f>SUM(AH62:AH72)</f>
        <v>29</v>
      </c>
      <c r="AI61" s="1268" t="s">
        <v>154</v>
      </c>
      <c r="AJ61" s="856" t="s">
        <v>154</v>
      </c>
      <c r="AK61" s="856" t="s">
        <v>154</v>
      </c>
      <c r="AL61" s="856" t="s">
        <v>154</v>
      </c>
      <c r="AM61" s="856" t="s">
        <v>154</v>
      </c>
      <c r="AN61" s="856" t="s">
        <v>154</v>
      </c>
      <c r="AO61" s="856" t="s">
        <v>154</v>
      </c>
      <c r="AP61" s="856" t="s">
        <v>154</v>
      </c>
      <c r="AQ61" s="856" t="s">
        <v>154</v>
      </c>
      <c r="AR61" s="856" t="s">
        <v>154</v>
      </c>
      <c r="AS61" s="856" t="s">
        <v>154</v>
      </c>
      <c r="AT61" s="1268" t="s">
        <v>154</v>
      </c>
      <c r="AU61" s="1268" t="s">
        <v>154</v>
      </c>
      <c r="AV61" s="1268" t="s">
        <v>154</v>
      </c>
      <c r="AW61" s="1268" t="s">
        <v>154</v>
      </c>
      <c r="AX61" s="856" t="s">
        <v>154</v>
      </c>
      <c r="AY61" s="1269" t="s">
        <v>154</v>
      </c>
      <c r="AZ61" s="1268" t="s">
        <v>154</v>
      </c>
      <c r="BA61" s="1150" t="s">
        <v>154</v>
      </c>
      <c r="BB61" s="209"/>
      <c r="BC61" s="1221" t="s">
        <v>46</v>
      </c>
      <c r="BD61" s="1222" t="s">
        <v>808</v>
      </c>
    </row>
    <row r="62" spans="1:56" s="84" customFormat="1" ht="16.5" customHeight="1" x14ac:dyDescent="0.15">
      <c r="A62" s="1411" t="s">
        <v>496</v>
      </c>
      <c r="B62" s="1414" t="s">
        <v>60</v>
      </c>
      <c r="C62" s="1415"/>
      <c r="D62" s="1416"/>
      <c r="E62" s="1010">
        <v>23</v>
      </c>
      <c r="F62" s="1290">
        <v>6</v>
      </c>
      <c r="G62" s="1291"/>
      <c r="H62" s="1291"/>
      <c r="I62" s="1291"/>
      <c r="J62" s="1292"/>
      <c r="K62" s="1278">
        <v>1</v>
      </c>
      <c r="L62" s="1278">
        <v>3</v>
      </c>
      <c r="M62" s="1278">
        <v>22</v>
      </c>
      <c r="N62" s="1278">
        <v>2</v>
      </c>
      <c r="O62" s="1278">
        <v>21</v>
      </c>
      <c r="P62" s="1278">
        <v>5</v>
      </c>
      <c r="Q62" s="1278">
        <v>4</v>
      </c>
      <c r="R62" s="1007">
        <v>11</v>
      </c>
      <c r="S62" s="1279">
        <v>93</v>
      </c>
      <c r="T62" s="1278">
        <v>21</v>
      </c>
      <c r="U62" s="1278">
        <v>7</v>
      </c>
      <c r="V62" s="1278">
        <v>0</v>
      </c>
      <c r="W62" s="1278">
        <v>0</v>
      </c>
      <c r="X62" s="1278">
        <v>7</v>
      </c>
      <c r="Y62" s="1278">
        <v>18</v>
      </c>
      <c r="Z62" s="1278">
        <v>17</v>
      </c>
      <c r="AA62" s="1278">
        <v>9</v>
      </c>
      <c r="AB62" s="1004" t="s">
        <v>810</v>
      </c>
      <c r="AC62" s="1278">
        <v>27</v>
      </c>
      <c r="AD62" s="1278">
        <v>21</v>
      </c>
      <c r="AE62" s="1004" t="s">
        <v>810</v>
      </c>
      <c r="AF62" s="1278">
        <v>17</v>
      </c>
      <c r="AG62" s="1009" t="s">
        <v>810</v>
      </c>
      <c r="AH62" s="1280">
        <v>2</v>
      </c>
      <c r="AI62" s="1277" t="s">
        <v>154</v>
      </c>
      <c r="AJ62" s="1277" t="s">
        <v>154</v>
      </c>
      <c r="AK62" s="1004" t="s">
        <v>154</v>
      </c>
      <c r="AL62" s="1004" t="s">
        <v>154</v>
      </c>
      <c r="AM62" s="1004" t="s">
        <v>154</v>
      </c>
      <c r="AN62" s="1004" t="s">
        <v>154</v>
      </c>
      <c r="AO62" s="1004" t="s">
        <v>154</v>
      </c>
      <c r="AP62" s="1004" t="s">
        <v>154</v>
      </c>
      <c r="AQ62" s="1004" t="s">
        <v>154</v>
      </c>
      <c r="AR62" s="1004" t="s">
        <v>154</v>
      </c>
      <c r="AS62" s="1277" t="s">
        <v>154</v>
      </c>
      <c r="AT62" s="1004" t="s">
        <v>154</v>
      </c>
      <c r="AU62" s="1004" t="s">
        <v>154</v>
      </c>
      <c r="AV62" s="1276" t="s">
        <v>154</v>
      </c>
      <c r="AW62" s="1004" t="s">
        <v>154</v>
      </c>
      <c r="AX62" s="1004" t="s">
        <v>154</v>
      </c>
      <c r="AY62" s="1008" t="s">
        <v>154</v>
      </c>
      <c r="AZ62" s="1004" t="s">
        <v>154</v>
      </c>
      <c r="BA62" s="1009" t="s">
        <v>154</v>
      </c>
      <c r="BB62" s="1414" t="s">
        <v>60</v>
      </c>
      <c r="BC62" s="1415"/>
      <c r="BD62" s="1416"/>
    </row>
    <row r="63" spans="1:56" s="84" customFormat="1" ht="16.5" customHeight="1" x14ac:dyDescent="0.15">
      <c r="A63" s="1412"/>
      <c r="B63" s="1417" t="s">
        <v>61</v>
      </c>
      <c r="C63" s="1399"/>
      <c r="D63" s="1418"/>
      <c r="E63" s="798">
        <v>5</v>
      </c>
      <c r="F63" s="1284">
        <v>1</v>
      </c>
      <c r="G63" s="1285"/>
      <c r="H63" s="1285"/>
      <c r="I63" s="1285"/>
      <c r="J63" s="1286"/>
      <c r="K63" s="561">
        <v>8</v>
      </c>
      <c r="L63" s="561">
        <v>0</v>
      </c>
      <c r="M63" s="561">
        <v>2</v>
      </c>
      <c r="N63" s="561">
        <v>2</v>
      </c>
      <c r="O63" s="561">
        <v>7</v>
      </c>
      <c r="P63" s="561">
        <v>0</v>
      </c>
      <c r="Q63" s="561">
        <v>1</v>
      </c>
      <c r="R63" s="801">
        <v>3</v>
      </c>
      <c r="S63" s="799">
        <v>42</v>
      </c>
      <c r="T63" s="561">
        <v>3</v>
      </c>
      <c r="U63" s="561">
        <v>2</v>
      </c>
      <c r="V63" s="561">
        <v>0</v>
      </c>
      <c r="W63" s="561">
        <v>0</v>
      </c>
      <c r="X63" s="561">
        <v>0</v>
      </c>
      <c r="Y63" s="561">
        <v>3</v>
      </c>
      <c r="Z63" s="561">
        <v>12</v>
      </c>
      <c r="AA63" s="561">
        <v>0</v>
      </c>
      <c r="AB63" s="704" t="s">
        <v>810</v>
      </c>
      <c r="AC63" s="561">
        <v>20</v>
      </c>
      <c r="AD63" s="561">
        <v>0</v>
      </c>
      <c r="AE63" s="704" t="s">
        <v>810</v>
      </c>
      <c r="AF63" s="561">
        <v>0</v>
      </c>
      <c r="AG63" s="907" t="s">
        <v>810</v>
      </c>
      <c r="AH63" s="991">
        <v>4</v>
      </c>
      <c r="AI63" s="989" t="s">
        <v>154</v>
      </c>
      <c r="AJ63" s="704" t="s">
        <v>154</v>
      </c>
      <c r="AK63" s="704" t="s">
        <v>154</v>
      </c>
      <c r="AL63" s="704" t="s">
        <v>154</v>
      </c>
      <c r="AM63" s="704" t="s">
        <v>154</v>
      </c>
      <c r="AN63" s="704" t="s">
        <v>154</v>
      </c>
      <c r="AO63" s="704" t="s">
        <v>154</v>
      </c>
      <c r="AP63" s="704" t="s">
        <v>154</v>
      </c>
      <c r="AQ63" s="704" t="s">
        <v>154</v>
      </c>
      <c r="AR63" s="704" t="s">
        <v>154</v>
      </c>
      <c r="AS63" s="989" t="s">
        <v>154</v>
      </c>
      <c r="AT63" s="704" t="s">
        <v>154</v>
      </c>
      <c r="AU63" s="704" t="s">
        <v>154</v>
      </c>
      <c r="AV63" s="988" t="s">
        <v>154</v>
      </c>
      <c r="AW63" s="704" t="s">
        <v>154</v>
      </c>
      <c r="AX63" s="704" t="s">
        <v>154</v>
      </c>
      <c r="AY63" s="992" t="s">
        <v>154</v>
      </c>
      <c r="AZ63" s="517" t="s">
        <v>154</v>
      </c>
      <c r="BA63" s="993" t="s">
        <v>154</v>
      </c>
      <c r="BB63" s="1417" t="s">
        <v>61</v>
      </c>
      <c r="BC63" s="1399"/>
      <c r="BD63" s="1418"/>
    </row>
    <row r="64" spans="1:56" s="84" customFormat="1" ht="16.5" customHeight="1" x14ac:dyDescent="0.15">
      <c r="A64" s="1412"/>
      <c r="B64" s="1417" t="s">
        <v>62</v>
      </c>
      <c r="C64" s="1399"/>
      <c r="D64" s="1418"/>
      <c r="E64" s="798">
        <v>7</v>
      </c>
      <c r="F64" s="1284">
        <v>16</v>
      </c>
      <c r="G64" s="1285"/>
      <c r="H64" s="1285"/>
      <c r="I64" s="1285"/>
      <c r="J64" s="1286"/>
      <c r="K64" s="561">
        <v>0</v>
      </c>
      <c r="L64" s="561">
        <v>1</v>
      </c>
      <c r="M64" s="561">
        <v>10</v>
      </c>
      <c r="N64" s="561">
        <v>3</v>
      </c>
      <c r="O64" s="561">
        <v>4</v>
      </c>
      <c r="P64" s="561">
        <v>0</v>
      </c>
      <c r="Q64" s="561">
        <v>3</v>
      </c>
      <c r="R64" s="801">
        <v>30</v>
      </c>
      <c r="S64" s="799">
        <v>60</v>
      </c>
      <c r="T64" s="561">
        <v>18</v>
      </c>
      <c r="U64" s="561">
        <v>5</v>
      </c>
      <c r="V64" s="561">
        <v>1</v>
      </c>
      <c r="W64" s="561">
        <v>0</v>
      </c>
      <c r="X64" s="561">
        <v>0</v>
      </c>
      <c r="Y64" s="561">
        <v>4</v>
      </c>
      <c r="Z64" s="561">
        <v>8</v>
      </c>
      <c r="AA64" s="561">
        <v>0</v>
      </c>
      <c r="AB64" s="704" t="s">
        <v>810</v>
      </c>
      <c r="AC64" s="561">
        <v>24</v>
      </c>
      <c r="AD64" s="561">
        <v>6</v>
      </c>
      <c r="AE64" s="704" t="s">
        <v>810</v>
      </c>
      <c r="AF64" s="561">
        <v>2</v>
      </c>
      <c r="AG64" s="907" t="s">
        <v>810</v>
      </c>
      <c r="AH64" s="991">
        <v>0</v>
      </c>
      <c r="AI64" s="989" t="s">
        <v>154</v>
      </c>
      <c r="AJ64" s="704" t="s">
        <v>154</v>
      </c>
      <c r="AK64" s="704" t="s">
        <v>154</v>
      </c>
      <c r="AL64" s="704" t="s">
        <v>154</v>
      </c>
      <c r="AM64" s="704" t="s">
        <v>154</v>
      </c>
      <c r="AN64" s="704" t="s">
        <v>154</v>
      </c>
      <c r="AO64" s="704" t="s">
        <v>154</v>
      </c>
      <c r="AP64" s="704" t="s">
        <v>154</v>
      </c>
      <c r="AQ64" s="704" t="s">
        <v>154</v>
      </c>
      <c r="AR64" s="704" t="s">
        <v>154</v>
      </c>
      <c r="AS64" s="989" t="s">
        <v>154</v>
      </c>
      <c r="AT64" s="704" t="s">
        <v>154</v>
      </c>
      <c r="AU64" s="704" t="s">
        <v>154</v>
      </c>
      <c r="AV64" s="988" t="s">
        <v>154</v>
      </c>
      <c r="AW64" s="704" t="s">
        <v>154</v>
      </c>
      <c r="AX64" s="704" t="s">
        <v>154</v>
      </c>
      <c r="AY64" s="992" t="s">
        <v>154</v>
      </c>
      <c r="AZ64" s="517" t="s">
        <v>154</v>
      </c>
      <c r="BA64" s="993" t="s">
        <v>154</v>
      </c>
      <c r="BB64" s="1417" t="s">
        <v>62</v>
      </c>
      <c r="BC64" s="1399"/>
      <c r="BD64" s="1418"/>
    </row>
    <row r="65" spans="1:56" s="84" customFormat="1" ht="16.5" customHeight="1" x14ac:dyDescent="0.15">
      <c r="A65" s="1412"/>
      <c r="B65" s="1417" t="s">
        <v>63</v>
      </c>
      <c r="C65" s="1399"/>
      <c r="D65" s="1418"/>
      <c r="E65" s="798">
        <v>9</v>
      </c>
      <c r="F65" s="1284">
        <v>10</v>
      </c>
      <c r="G65" s="1285"/>
      <c r="H65" s="1285"/>
      <c r="I65" s="1285"/>
      <c r="J65" s="1286"/>
      <c r="K65" s="561">
        <v>1</v>
      </c>
      <c r="L65" s="561">
        <v>11</v>
      </c>
      <c r="M65" s="561">
        <v>18</v>
      </c>
      <c r="N65" s="561">
        <v>7</v>
      </c>
      <c r="O65" s="561">
        <v>4</v>
      </c>
      <c r="P65" s="561">
        <v>0</v>
      </c>
      <c r="Q65" s="561">
        <v>6</v>
      </c>
      <c r="R65" s="801">
        <v>17</v>
      </c>
      <c r="S65" s="799">
        <v>100</v>
      </c>
      <c r="T65" s="561">
        <v>12</v>
      </c>
      <c r="U65" s="561">
        <v>6</v>
      </c>
      <c r="V65" s="561">
        <v>1</v>
      </c>
      <c r="W65" s="561">
        <v>0</v>
      </c>
      <c r="X65" s="561">
        <v>4</v>
      </c>
      <c r="Y65" s="561">
        <v>7</v>
      </c>
      <c r="Z65" s="561">
        <v>24</v>
      </c>
      <c r="AA65" s="561">
        <v>9</v>
      </c>
      <c r="AB65" s="704" t="s">
        <v>810</v>
      </c>
      <c r="AC65" s="561">
        <v>61</v>
      </c>
      <c r="AD65" s="561">
        <v>14</v>
      </c>
      <c r="AE65" s="704" t="s">
        <v>810</v>
      </c>
      <c r="AF65" s="561">
        <v>5</v>
      </c>
      <c r="AG65" s="907" t="s">
        <v>810</v>
      </c>
      <c r="AH65" s="991">
        <v>6</v>
      </c>
      <c r="AI65" s="989" t="s">
        <v>154</v>
      </c>
      <c r="AJ65" s="704" t="s">
        <v>154</v>
      </c>
      <c r="AK65" s="704" t="s">
        <v>154</v>
      </c>
      <c r="AL65" s="704" t="s">
        <v>154</v>
      </c>
      <c r="AM65" s="704" t="s">
        <v>154</v>
      </c>
      <c r="AN65" s="704" t="s">
        <v>154</v>
      </c>
      <c r="AO65" s="704" t="s">
        <v>154</v>
      </c>
      <c r="AP65" s="704" t="s">
        <v>154</v>
      </c>
      <c r="AQ65" s="704" t="s">
        <v>154</v>
      </c>
      <c r="AR65" s="704" t="s">
        <v>154</v>
      </c>
      <c r="AS65" s="989" t="s">
        <v>154</v>
      </c>
      <c r="AT65" s="704" t="s">
        <v>154</v>
      </c>
      <c r="AU65" s="704" t="s">
        <v>154</v>
      </c>
      <c r="AV65" s="988" t="s">
        <v>154</v>
      </c>
      <c r="AW65" s="704" t="s">
        <v>154</v>
      </c>
      <c r="AX65" s="704" t="s">
        <v>154</v>
      </c>
      <c r="AY65" s="992" t="s">
        <v>154</v>
      </c>
      <c r="AZ65" s="517" t="s">
        <v>154</v>
      </c>
      <c r="BA65" s="993" t="s">
        <v>154</v>
      </c>
      <c r="BB65" s="1417" t="s">
        <v>63</v>
      </c>
      <c r="BC65" s="1399"/>
      <c r="BD65" s="1418"/>
    </row>
    <row r="66" spans="1:56" s="84" customFormat="1" ht="16.5" customHeight="1" x14ac:dyDescent="0.15">
      <c r="A66" s="1412"/>
      <c r="B66" s="1419" t="s">
        <v>64</v>
      </c>
      <c r="C66" s="1420"/>
      <c r="D66" s="1421"/>
      <c r="E66" s="798">
        <v>103</v>
      </c>
      <c r="F66" s="1284">
        <v>65</v>
      </c>
      <c r="G66" s="1285"/>
      <c r="H66" s="1285"/>
      <c r="I66" s="1285"/>
      <c r="J66" s="1286"/>
      <c r="K66" s="561">
        <v>79.3</v>
      </c>
      <c r="L66" s="561">
        <v>29</v>
      </c>
      <c r="M66" s="561">
        <v>186</v>
      </c>
      <c r="N66" s="561">
        <v>15</v>
      </c>
      <c r="O66" s="561">
        <v>69</v>
      </c>
      <c r="P66" s="561">
        <v>39.299999999999997</v>
      </c>
      <c r="Q66" s="561">
        <v>46</v>
      </c>
      <c r="R66" s="801">
        <v>98</v>
      </c>
      <c r="S66" s="799">
        <v>503.75</v>
      </c>
      <c r="T66" s="561">
        <v>133.25</v>
      </c>
      <c r="U66" s="561">
        <v>39</v>
      </c>
      <c r="V66" s="561">
        <v>2</v>
      </c>
      <c r="W66" s="561">
        <v>0</v>
      </c>
      <c r="X66" s="561">
        <v>77.3</v>
      </c>
      <c r="Y66" s="561">
        <v>53.2</v>
      </c>
      <c r="Z66" s="561">
        <v>58</v>
      </c>
      <c r="AA66" s="561">
        <v>32</v>
      </c>
      <c r="AB66" s="704" t="s">
        <v>810</v>
      </c>
      <c r="AC66" s="561">
        <v>328.83</v>
      </c>
      <c r="AD66" s="561">
        <v>196</v>
      </c>
      <c r="AE66" s="704" t="s">
        <v>810</v>
      </c>
      <c r="AF66" s="561">
        <v>56</v>
      </c>
      <c r="AG66" s="907" t="s">
        <v>810</v>
      </c>
      <c r="AH66" s="991">
        <v>9</v>
      </c>
      <c r="AI66" s="989" t="s">
        <v>154</v>
      </c>
      <c r="AJ66" s="704" t="s">
        <v>154</v>
      </c>
      <c r="AK66" s="704" t="s">
        <v>154</v>
      </c>
      <c r="AL66" s="704" t="s">
        <v>154</v>
      </c>
      <c r="AM66" s="704" t="s">
        <v>154</v>
      </c>
      <c r="AN66" s="704" t="s">
        <v>154</v>
      </c>
      <c r="AO66" s="704" t="s">
        <v>154</v>
      </c>
      <c r="AP66" s="704" t="s">
        <v>154</v>
      </c>
      <c r="AQ66" s="704" t="s">
        <v>154</v>
      </c>
      <c r="AR66" s="704" t="s">
        <v>154</v>
      </c>
      <c r="AS66" s="989" t="s">
        <v>154</v>
      </c>
      <c r="AT66" s="704" t="s">
        <v>154</v>
      </c>
      <c r="AU66" s="704" t="s">
        <v>154</v>
      </c>
      <c r="AV66" s="988" t="s">
        <v>154</v>
      </c>
      <c r="AW66" s="704" t="s">
        <v>154</v>
      </c>
      <c r="AX66" s="704" t="s">
        <v>154</v>
      </c>
      <c r="AY66" s="992" t="s">
        <v>154</v>
      </c>
      <c r="AZ66" s="517" t="s">
        <v>154</v>
      </c>
      <c r="BA66" s="993" t="s">
        <v>154</v>
      </c>
      <c r="BB66" s="1419" t="s">
        <v>64</v>
      </c>
      <c r="BC66" s="1420"/>
      <c r="BD66" s="1421"/>
    </row>
    <row r="67" spans="1:56" s="84" customFormat="1" ht="16.5" customHeight="1" x14ac:dyDescent="0.15">
      <c r="A67" s="1412"/>
      <c r="B67" s="1417" t="s">
        <v>65</v>
      </c>
      <c r="C67" s="1399"/>
      <c r="D67" s="1418"/>
      <c r="E67" s="798">
        <v>11</v>
      </c>
      <c r="F67" s="1284">
        <v>19</v>
      </c>
      <c r="G67" s="1285"/>
      <c r="H67" s="1285"/>
      <c r="I67" s="1285"/>
      <c r="J67" s="1286"/>
      <c r="K67" s="561">
        <v>5</v>
      </c>
      <c r="L67" s="561">
        <v>18</v>
      </c>
      <c r="M67" s="561">
        <v>35</v>
      </c>
      <c r="N67" s="561">
        <v>2</v>
      </c>
      <c r="O67" s="561">
        <v>7</v>
      </c>
      <c r="P67" s="561">
        <v>2</v>
      </c>
      <c r="Q67" s="561">
        <v>10</v>
      </c>
      <c r="R67" s="801">
        <v>33</v>
      </c>
      <c r="S67" s="799">
        <v>227</v>
      </c>
      <c r="T67" s="561">
        <v>24</v>
      </c>
      <c r="U67" s="561">
        <v>6</v>
      </c>
      <c r="V67" s="561">
        <v>2</v>
      </c>
      <c r="W67" s="561">
        <v>0</v>
      </c>
      <c r="X67" s="561">
        <v>10</v>
      </c>
      <c r="Y67" s="561">
        <v>14</v>
      </c>
      <c r="Z67" s="561">
        <v>58</v>
      </c>
      <c r="AA67" s="561">
        <v>10</v>
      </c>
      <c r="AB67" s="704" t="s">
        <v>810</v>
      </c>
      <c r="AC67" s="561">
        <v>248.75</v>
      </c>
      <c r="AD67" s="561">
        <v>38</v>
      </c>
      <c r="AE67" s="704" t="s">
        <v>810</v>
      </c>
      <c r="AF67" s="561">
        <v>17</v>
      </c>
      <c r="AG67" s="907" t="s">
        <v>810</v>
      </c>
      <c r="AH67" s="991">
        <v>1</v>
      </c>
      <c r="AI67" s="989" t="s">
        <v>154</v>
      </c>
      <c r="AJ67" s="704" t="s">
        <v>154</v>
      </c>
      <c r="AK67" s="704" t="s">
        <v>154</v>
      </c>
      <c r="AL67" s="704" t="s">
        <v>154</v>
      </c>
      <c r="AM67" s="704" t="s">
        <v>154</v>
      </c>
      <c r="AN67" s="704" t="s">
        <v>154</v>
      </c>
      <c r="AO67" s="704" t="s">
        <v>154</v>
      </c>
      <c r="AP67" s="704" t="s">
        <v>154</v>
      </c>
      <c r="AQ67" s="704" t="s">
        <v>154</v>
      </c>
      <c r="AR67" s="704" t="s">
        <v>154</v>
      </c>
      <c r="AS67" s="989" t="s">
        <v>154</v>
      </c>
      <c r="AT67" s="704" t="s">
        <v>154</v>
      </c>
      <c r="AU67" s="704" t="s">
        <v>154</v>
      </c>
      <c r="AV67" s="988" t="s">
        <v>154</v>
      </c>
      <c r="AW67" s="704" t="s">
        <v>154</v>
      </c>
      <c r="AX67" s="704" t="s">
        <v>154</v>
      </c>
      <c r="AY67" s="992" t="s">
        <v>154</v>
      </c>
      <c r="AZ67" s="517" t="s">
        <v>154</v>
      </c>
      <c r="BA67" s="993" t="s">
        <v>154</v>
      </c>
      <c r="BB67" s="1417" t="s">
        <v>65</v>
      </c>
      <c r="BC67" s="1399"/>
      <c r="BD67" s="1418"/>
    </row>
    <row r="68" spans="1:56" s="84" customFormat="1" ht="16.5" customHeight="1" x14ac:dyDescent="0.15">
      <c r="A68" s="1412"/>
      <c r="B68" s="1417" t="s">
        <v>66</v>
      </c>
      <c r="C68" s="1399"/>
      <c r="D68" s="1418"/>
      <c r="E68" s="798">
        <v>10</v>
      </c>
      <c r="F68" s="1284">
        <v>4</v>
      </c>
      <c r="G68" s="1285"/>
      <c r="H68" s="1285"/>
      <c r="I68" s="1285"/>
      <c r="J68" s="1286"/>
      <c r="K68" s="561">
        <v>4</v>
      </c>
      <c r="L68" s="561">
        <v>0</v>
      </c>
      <c r="M68" s="561">
        <v>7</v>
      </c>
      <c r="N68" s="561">
        <v>3</v>
      </c>
      <c r="O68" s="561">
        <v>11</v>
      </c>
      <c r="P68" s="561">
        <v>4</v>
      </c>
      <c r="Q68" s="561">
        <v>1</v>
      </c>
      <c r="R68" s="801">
        <v>7</v>
      </c>
      <c r="S68" s="799">
        <v>105</v>
      </c>
      <c r="T68" s="561">
        <v>25</v>
      </c>
      <c r="U68" s="561">
        <v>8</v>
      </c>
      <c r="V68" s="561">
        <v>0</v>
      </c>
      <c r="W68" s="561">
        <v>0</v>
      </c>
      <c r="X68" s="561">
        <v>4</v>
      </c>
      <c r="Y68" s="561">
        <v>3</v>
      </c>
      <c r="Z68" s="561">
        <v>12</v>
      </c>
      <c r="AA68" s="561">
        <v>8</v>
      </c>
      <c r="AB68" s="704" t="s">
        <v>810</v>
      </c>
      <c r="AC68" s="561">
        <v>65</v>
      </c>
      <c r="AD68" s="561">
        <v>25</v>
      </c>
      <c r="AE68" s="704" t="s">
        <v>810</v>
      </c>
      <c r="AF68" s="561">
        <v>3</v>
      </c>
      <c r="AG68" s="907" t="s">
        <v>810</v>
      </c>
      <c r="AH68" s="991">
        <v>1</v>
      </c>
      <c r="AI68" s="989" t="s">
        <v>154</v>
      </c>
      <c r="AJ68" s="704" t="s">
        <v>154</v>
      </c>
      <c r="AK68" s="704" t="s">
        <v>154</v>
      </c>
      <c r="AL68" s="704" t="s">
        <v>154</v>
      </c>
      <c r="AM68" s="704" t="s">
        <v>154</v>
      </c>
      <c r="AN68" s="704" t="s">
        <v>154</v>
      </c>
      <c r="AO68" s="704" t="s">
        <v>154</v>
      </c>
      <c r="AP68" s="704" t="s">
        <v>154</v>
      </c>
      <c r="AQ68" s="704" t="s">
        <v>154</v>
      </c>
      <c r="AR68" s="704" t="s">
        <v>154</v>
      </c>
      <c r="AS68" s="989" t="s">
        <v>154</v>
      </c>
      <c r="AT68" s="704" t="s">
        <v>154</v>
      </c>
      <c r="AU68" s="704" t="s">
        <v>154</v>
      </c>
      <c r="AV68" s="988" t="s">
        <v>154</v>
      </c>
      <c r="AW68" s="704" t="s">
        <v>154</v>
      </c>
      <c r="AX68" s="704" t="s">
        <v>154</v>
      </c>
      <c r="AY68" s="992" t="s">
        <v>154</v>
      </c>
      <c r="AZ68" s="517" t="s">
        <v>154</v>
      </c>
      <c r="BA68" s="993" t="s">
        <v>154</v>
      </c>
      <c r="BB68" s="1417" t="s">
        <v>66</v>
      </c>
      <c r="BC68" s="1399"/>
      <c r="BD68" s="1418"/>
    </row>
    <row r="69" spans="1:56" s="84" customFormat="1" ht="16.5" customHeight="1" x14ac:dyDescent="0.15">
      <c r="A69" s="1412"/>
      <c r="B69" s="1417" t="s">
        <v>67</v>
      </c>
      <c r="C69" s="1399"/>
      <c r="D69" s="1418"/>
      <c r="E69" s="798">
        <v>3</v>
      </c>
      <c r="F69" s="1284">
        <v>5</v>
      </c>
      <c r="G69" s="1285"/>
      <c r="H69" s="1285"/>
      <c r="I69" s="1285"/>
      <c r="J69" s="1286"/>
      <c r="K69" s="561">
        <v>0</v>
      </c>
      <c r="L69" s="561">
        <v>0</v>
      </c>
      <c r="M69" s="561">
        <v>5</v>
      </c>
      <c r="N69" s="561">
        <v>2</v>
      </c>
      <c r="O69" s="561">
        <v>2</v>
      </c>
      <c r="P69" s="561">
        <v>0</v>
      </c>
      <c r="Q69" s="561">
        <v>0</v>
      </c>
      <c r="R69" s="801">
        <v>10</v>
      </c>
      <c r="S69" s="799">
        <v>13</v>
      </c>
      <c r="T69" s="561">
        <v>7</v>
      </c>
      <c r="U69" s="561">
        <v>0</v>
      </c>
      <c r="V69" s="561">
        <v>0</v>
      </c>
      <c r="W69" s="561">
        <v>0</v>
      </c>
      <c r="X69" s="561">
        <v>0</v>
      </c>
      <c r="Y69" s="561">
        <v>0</v>
      </c>
      <c r="Z69" s="561">
        <v>1</v>
      </c>
      <c r="AA69" s="561">
        <v>0</v>
      </c>
      <c r="AB69" s="704" t="s">
        <v>810</v>
      </c>
      <c r="AC69" s="561">
        <v>10</v>
      </c>
      <c r="AD69" s="561">
        <v>1</v>
      </c>
      <c r="AE69" s="704" t="s">
        <v>810</v>
      </c>
      <c r="AF69" s="561">
        <v>0</v>
      </c>
      <c r="AG69" s="907" t="s">
        <v>810</v>
      </c>
      <c r="AH69" s="991">
        <v>0</v>
      </c>
      <c r="AI69" s="989" t="s">
        <v>154</v>
      </c>
      <c r="AJ69" s="704" t="s">
        <v>154</v>
      </c>
      <c r="AK69" s="704" t="s">
        <v>154</v>
      </c>
      <c r="AL69" s="704" t="s">
        <v>154</v>
      </c>
      <c r="AM69" s="704" t="s">
        <v>154</v>
      </c>
      <c r="AN69" s="704" t="s">
        <v>154</v>
      </c>
      <c r="AO69" s="704" t="s">
        <v>154</v>
      </c>
      <c r="AP69" s="704" t="s">
        <v>154</v>
      </c>
      <c r="AQ69" s="704" t="s">
        <v>154</v>
      </c>
      <c r="AR69" s="704" t="s">
        <v>154</v>
      </c>
      <c r="AS69" s="989" t="s">
        <v>154</v>
      </c>
      <c r="AT69" s="704" t="s">
        <v>154</v>
      </c>
      <c r="AU69" s="704" t="s">
        <v>154</v>
      </c>
      <c r="AV69" s="988" t="s">
        <v>154</v>
      </c>
      <c r="AW69" s="704" t="s">
        <v>154</v>
      </c>
      <c r="AX69" s="704" t="s">
        <v>154</v>
      </c>
      <c r="AY69" s="992" t="s">
        <v>154</v>
      </c>
      <c r="AZ69" s="517" t="s">
        <v>154</v>
      </c>
      <c r="BA69" s="993" t="s">
        <v>154</v>
      </c>
      <c r="BB69" s="1417" t="s">
        <v>67</v>
      </c>
      <c r="BC69" s="1399"/>
      <c r="BD69" s="1418"/>
    </row>
    <row r="70" spans="1:56" s="84" customFormat="1" ht="16.5" customHeight="1" x14ac:dyDescent="0.15">
      <c r="A70" s="1412"/>
      <c r="B70" s="1417" t="s">
        <v>68</v>
      </c>
      <c r="C70" s="1399"/>
      <c r="D70" s="1418"/>
      <c r="E70" s="798">
        <v>1</v>
      </c>
      <c r="F70" s="1284">
        <v>1</v>
      </c>
      <c r="G70" s="1285"/>
      <c r="H70" s="1285"/>
      <c r="I70" s="1285"/>
      <c r="J70" s="1286"/>
      <c r="K70" s="561">
        <v>0</v>
      </c>
      <c r="L70" s="561">
        <v>0</v>
      </c>
      <c r="M70" s="561">
        <v>1</v>
      </c>
      <c r="N70" s="561">
        <v>1</v>
      </c>
      <c r="O70" s="561">
        <v>0</v>
      </c>
      <c r="P70" s="561">
        <v>0</v>
      </c>
      <c r="Q70" s="561">
        <v>1</v>
      </c>
      <c r="R70" s="801">
        <v>3</v>
      </c>
      <c r="S70" s="799">
        <v>31</v>
      </c>
      <c r="T70" s="561">
        <v>2</v>
      </c>
      <c r="U70" s="561">
        <v>0</v>
      </c>
      <c r="V70" s="561">
        <v>0</v>
      </c>
      <c r="W70" s="561">
        <v>0</v>
      </c>
      <c r="X70" s="561">
        <v>4</v>
      </c>
      <c r="Y70" s="561">
        <v>1</v>
      </c>
      <c r="Z70" s="561">
        <v>3</v>
      </c>
      <c r="AA70" s="561">
        <v>0</v>
      </c>
      <c r="AB70" s="704" t="s">
        <v>810</v>
      </c>
      <c r="AC70" s="561">
        <v>8</v>
      </c>
      <c r="AD70" s="561">
        <v>2</v>
      </c>
      <c r="AE70" s="704" t="s">
        <v>810</v>
      </c>
      <c r="AF70" s="561">
        <v>3</v>
      </c>
      <c r="AG70" s="907" t="s">
        <v>810</v>
      </c>
      <c r="AH70" s="991">
        <v>1</v>
      </c>
      <c r="AI70" s="1263" t="s">
        <v>154</v>
      </c>
      <c r="AJ70" s="704" t="s">
        <v>154</v>
      </c>
      <c r="AK70" s="704" t="s">
        <v>154</v>
      </c>
      <c r="AL70" s="704" t="s">
        <v>154</v>
      </c>
      <c r="AM70" s="704" t="s">
        <v>154</v>
      </c>
      <c r="AN70" s="704" t="s">
        <v>154</v>
      </c>
      <c r="AO70" s="704" t="s">
        <v>154</v>
      </c>
      <c r="AP70" s="704" t="s">
        <v>154</v>
      </c>
      <c r="AQ70" s="704" t="s">
        <v>154</v>
      </c>
      <c r="AR70" s="704" t="s">
        <v>154</v>
      </c>
      <c r="AS70" s="989" t="s">
        <v>154</v>
      </c>
      <c r="AT70" s="704" t="s">
        <v>154</v>
      </c>
      <c r="AU70" s="704" t="s">
        <v>154</v>
      </c>
      <c r="AV70" s="988" t="s">
        <v>154</v>
      </c>
      <c r="AW70" s="704" t="s">
        <v>154</v>
      </c>
      <c r="AX70" s="704" t="s">
        <v>154</v>
      </c>
      <c r="AY70" s="992" t="s">
        <v>154</v>
      </c>
      <c r="AZ70" s="517" t="s">
        <v>154</v>
      </c>
      <c r="BA70" s="993" t="s">
        <v>154</v>
      </c>
      <c r="BB70" s="1417" t="s">
        <v>68</v>
      </c>
      <c r="BC70" s="1399"/>
      <c r="BD70" s="1418"/>
    </row>
    <row r="71" spans="1:56" s="84" customFormat="1" ht="16.5" customHeight="1" x14ac:dyDescent="0.15">
      <c r="A71" s="1412"/>
      <c r="B71" s="1417" t="s">
        <v>69</v>
      </c>
      <c r="C71" s="1399"/>
      <c r="D71" s="1418"/>
      <c r="E71" s="798">
        <v>49</v>
      </c>
      <c r="F71" s="1284">
        <v>25</v>
      </c>
      <c r="G71" s="1285"/>
      <c r="H71" s="1285"/>
      <c r="I71" s="1285"/>
      <c r="J71" s="1286"/>
      <c r="K71" s="561">
        <v>22</v>
      </c>
      <c r="L71" s="561">
        <v>1</v>
      </c>
      <c r="M71" s="561">
        <v>34</v>
      </c>
      <c r="N71" s="561">
        <v>30</v>
      </c>
      <c r="O71" s="561">
        <v>28</v>
      </c>
      <c r="P71" s="561">
        <v>8</v>
      </c>
      <c r="Q71" s="561">
        <v>11.5</v>
      </c>
      <c r="R71" s="801">
        <v>71.5</v>
      </c>
      <c r="S71" s="799">
        <v>383.99</v>
      </c>
      <c r="T71" s="561">
        <v>34</v>
      </c>
      <c r="U71" s="561">
        <v>23</v>
      </c>
      <c r="V71" s="561">
        <v>2</v>
      </c>
      <c r="W71" s="561">
        <v>0</v>
      </c>
      <c r="X71" s="561">
        <v>24</v>
      </c>
      <c r="Y71" s="561">
        <v>12</v>
      </c>
      <c r="Z71" s="561">
        <v>74</v>
      </c>
      <c r="AA71" s="561">
        <v>10</v>
      </c>
      <c r="AB71" s="704" t="s">
        <v>810</v>
      </c>
      <c r="AC71" s="561">
        <v>320.16000000000003</v>
      </c>
      <c r="AD71" s="561">
        <v>88</v>
      </c>
      <c r="AE71" s="704" t="s">
        <v>810</v>
      </c>
      <c r="AF71" s="561">
        <v>9</v>
      </c>
      <c r="AG71" s="907" t="s">
        <v>810</v>
      </c>
      <c r="AH71" s="991">
        <v>3</v>
      </c>
      <c r="AI71" s="989" t="s">
        <v>154</v>
      </c>
      <c r="AJ71" s="989" t="s">
        <v>154</v>
      </c>
      <c r="AK71" s="704" t="s">
        <v>154</v>
      </c>
      <c r="AL71" s="1026" t="s">
        <v>154</v>
      </c>
      <c r="AM71" s="704" t="s">
        <v>154</v>
      </c>
      <c r="AN71" s="1026" t="s">
        <v>154</v>
      </c>
      <c r="AO71" s="704" t="s">
        <v>154</v>
      </c>
      <c r="AP71" s="1026" t="s">
        <v>154</v>
      </c>
      <c r="AQ71" s="704" t="s">
        <v>154</v>
      </c>
      <c r="AR71" s="704" t="s">
        <v>154</v>
      </c>
      <c r="AS71" s="989" t="s">
        <v>154</v>
      </c>
      <c r="AT71" s="704" t="s">
        <v>154</v>
      </c>
      <c r="AU71" s="1026" t="s">
        <v>154</v>
      </c>
      <c r="AV71" s="988" t="s">
        <v>154</v>
      </c>
      <c r="AW71" s="704" t="s">
        <v>154</v>
      </c>
      <c r="AX71" s="704" t="s">
        <v>154</v>
      </c>
      <c r="AY71" s="992" t="s">
        <v>154</v>
      </c>
      <c r="AZ71" s="517" t="s">
        <v>154</v>
      </c>
      <c r="BA71" s="993" t="s">
        <v>154</v>
      </c>
      <c r="BB71" s="1417" t="s">
        <v>69</v>
      </c>
      <c r="BC71" s="1399"/>
      <c r="BD71" s="1418"/>
    </row>
    <row r="72" spans="1:56" s="84" customFormat="1" ht="16.5" customHeight="1" thickBot="1" x14ac:dyDescent="0.2">
      <c r="A72" s="1413"/>
      <c r="B72" s="1422" t="s">
        <v>70</v>
      </c>
      <c r="C72" s="1423"/>
      <c r="D72" s="1424"/>
      <c r="E72" s="994">
        <v>7</v>
      </c>
      <c r="F72" s="1287">
        <v>1</v>
      </c>
      <c r="G72" s="1288"/>
      <c r="H72" s="1288"/>
      <c r="I72" s="1288"/>
      <c r="J72" s="1289"/>
      <c r="K72" s="954">
        <v>8</v>
      </c>
      <c r="L72" s="954">
        <v>0</v>
      </c>
      <c r="M72" s="954">
        <v>7</v>
      </c>
      <c r="N72" s="954">
        <v>3</v>
      </c>
      <c r="O72" s="954">
        <v>8</v>
      </c>
      <c r="P72" s="954">
        <v>0</v>
      </c>
      <c r="Q72" s="954">
        <v>0</v>
      </c>
      <c r="R72" s="995">
        <v>4</v>
      </c>
      <c r="S72" s="996">
        <v>170</v>
      </c>
      <c r="T72" s="954">
        <v>20</v>
      </c>
      <c r="U72" s="954">
        <v>10</v>
      </c>
      <c r="V72" s="954">
        <v>1</v>
      </c>
      <c r="W72" s="954">
        <v>0</v>
      </c>
      <c r="X72" s="954">
        <v>7</v>
      </c>
      <c r="Y72" s="954">
        <v>13</v>
      </c>
      <c r="Z72" s="954">
        <v>40</v>
      </c>
      <c r="AA72" s="954">
        <v>4</v>
      </c>
      <c r="AB72" s="516" t="s">
        <v>810</v>
      </c>
      <c r="AC72" s="954">
        <v>32</v>
      </c>
      <c r="AD72" s="954">
        <v>12</v>
      </c>
      <c r="AE72" s="516" t="s">
        <v>810</v>
      </c>
      <c r="AF72" s="954">
        <v>15</v>
      </c>
      <c r="AG72" s="874" t="s">
        <v>810</v>
      </c>
      <c r="AH72" s="997">
        <v>2</v>
      </c>
      <c r="AI72" s="998" t="s">
        <v>154</v>
      </c>
      <c r="AJ72" s="516" t="s">
        <v>154</v>
      </c>
      <c r="AK72" s="998" t="s">
        <v>154</v>
      </c>
      <c r="AL72" s="516" t="s">
        <v>154</v>
      </c>
      <c r="AM72" s="998" t="s">
        <v>154</v>
      </c>
      <c r="AN72" s="516" t="s">
        <v>154</v>
      </c>
      <c r="AO72" s="516" t="s">
        <v>154</v>
      </c>
      <c r="AP72" s="516" t="s">
        <v>154</v>
      </c>
      <c r="AQ72" s="516" t="s">
        <v>154</v>
      </c>
      <c r="AR72" s="516" t="s">
        <v>154</v>
      </c>
      <c r="AS72" s="998" t="s">
        <v>154</v>
      </c>
      <c r="AT72" s="516" t="s">
        <v>154</v>
      </c>
      <c r="AU72" s="516" t="s">
        <v>154</v>
      </c>
      <c r="AV72" s="998" t="s">
        <v>154</v>
      </c>
      <c r="AW72" s="516" t="s">
        <v>154</v>
      </c>
      <c r="AX72" s="516" t="s">
        <v>154</v>
      </c>
      <c r="AY72" s="906" t="s">
        <v>154</v>
      </c>
      <c r="AZ72" s="999" t="s">
        <v>154</v>
      </c>
      <c r="BA72" s="874" t="s">
        <v>154</v>
      </c>
      <c r="BB72" s="1422" t="s">
        <v>70</v>
      </c>
      <c r="BC72" s="1423"/>
      <c r="BD72" s="1424"/>
    </row>
    <row r="73" spans="1:56" x14ac:dyDescent="0.15">
      <c r="AA73" s="1265"/>
    </row>
  </sheetData>
  <mergeCells count="137">
    <mergeCell ref="BB71:BD71"/>
    <mergeCell ref="BB72:BD72"/>
    <mergeCell ref="BB62:BD62"/>
    <mergeCell ref="BB63:BD63"/>
    <mergeCell ref="BB64:BD64"/>
    <mergeCell ref="BB65:BD65"/>
    <mergeCell ref="BB66:BD66"/>
    <mergeCell ref="BB67:BD67"/>
    <mergeCell ref="BB68:BD68"/>
    <mergeCell ref="BB69:BD69"/>
    <mergeCell ref="BB70:BD70"/>
    <mergeCell ref="A62:A72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AN35:AO35"/>
    <mergeCell ref="AN33:AO33"/>
    <mergeCell ref="AK33:AL33"/>
    <mergeCell ref="F55:J55"/>
    <mergeCell ref="F48:J48"/>
    <mergeCell ref="F51:J51"/>
    <mergeCell ref="AN32:AO32"/>
    <mergeCell ref="AK35:AL35"/>
    <mergeCell ref="F50:J50"/>
    <mergeCell ref="F49:J49"/>
    <mergeCell ref="AN34:AO34"/>
    <mergeCell ref="AK34:AL34"/>
    <mergeCell ref="AK32:AL32"/>
    <mergeCell ref="F52:J52"/>
    <mergeCell ref="F53:J53"/>
    <mergeCell ref="F54:J54"/>
    <mergeCell ref="AK29:AL29"/>
    <mergeCell ref="AK30:AL30"/>
    <mergeCell ref="AN23:AO23"/>
    <mergeCell ref="AK28:AL28"/>
    <mergeCell ref="AN25:AO25"/>
    <mergeCell ref="AN21:AO21"/>
    <mergeCell ref="AN22:AO22"/>
    <mergeCell ref="AN28:AO28"/>
    <mergeCell ref="AN30:AO30"/>
    <mergeCell ref="AK31:AL31"/>
    <mergeCell ref="AN29:AO29"/>
    <mergeCell ref="AK24:AL24"/>
    <mergeCell ref="AK25:AL25"/>
    <mergeCell ref="AK26:AL26"/>
    <mergeCell ref="AN31:AO31"/>
    <mergeCell ref="AN24:AO24"/>
    <mergeCell ref="A26:B26"/>
    <mergeCell ref="H4:H9"/>
    <mergeCell ref="E3:E9"/>
    <mergeCell ref="A3:D9"/>
    <mergeCell ref="AB4:AB9"/>
    <mergeCell ref="Q4:Q9"/>
    <mergeCell ref="R4:R9"/>
    <mergeCell ref="W4:W9"/>
    <mergeCell ref="I4:I9"/>
    <mergeCell ref="P5:P9"/>
    <mergeCell ref="N3:R3"/>
    <mergeCell ref="N4:P4"/>
    <mergeCell ref="N5:N9"/>
    <mergeCell ref="F4:F9"/>
    <mergeCell ref="G4:G9"/>
    <mergeCell ref="O5:O9"/>
    <mergeCell ref="J4:J9"/>
    <mergeCell ref="K3:K9"/>
    <mergeCell ref="F3:J3"/>
    <mergeCell ref="M3:M9"/>
    <mergeCell ref="A11:B11"/>
    <mergeCell ref="BB3:BD9"/>
    <mergeCell ref="S3:AG3"/>
    <mergeCell ref="S4:S9"/>
    <mergeCell ref="Y4:Y9"/>
    <mergeCell ref="AC4:AC9"/>
    <mergeCell ref="X4:X9"/>
    <mergeCell ref="BA4:BA9"/>
    <mergeCell ref="AX4:AX9"/>
    <mergeCell ref="AM3:AS3"/>
    <mergeCell ref="AR4:AR9"/>
    <mergeCell ref="AQ4:AQ9"/>
    <mergeCell ref="AY4:AY9"/>
    <mergeCell ref="AZ4:AZ9"/>
    <mergeCell ref="AK8:AK9"/>
    <mergeCell ref="AJ8:AJ9"/>
    <mergeCell ref="Z4:Z9"/>
    <mergeCell ref="AA4:AA9"/>
    <mergeCell ref="AG4:AG9"/>
    <mergeCell ref="AF4:AF9"/>
    <mergeCell ref="AH3:AH9"/>
    <mergeCell ref="AL6:AL9"/>
    <mergeCell ref="AV4:AV9"/>
    <mergeCell ref="AW4:AW9"/>
    <mergeCell ref="AT4:AT9"/>
    <mergeCell ref="AN27:AO27"/>
    <mergeCell ref="AN26:AO26"/>
    <mergeCell ref="AU4:AU9"/>
    <mergeCell ref="L3:L9"/>
    <mergeCell ref="U4:U9"/>
    <mergeCell ref="AK22:AL22"/>
    <mergeCell ref="AK23:AL23"/>
    <mergeCell ref="AE4:AE9"/>
    <mergeCell ref="AJ4:AK4"/>
    <mergeCell ref="T4:T9"/>
    <mergeCell ref="V4:V9"/>
    <mergeCell ref="AS4:AS9"/>
    <mergeCell ref="AP4:AP9"/>
    <mergeCell ref="AO4:AO9"/>
    <mergeCell ref="AK21:AL21"/>
    <mergeCell ref="AI8:AI9"/>
    <mergeCell ref="AD4:AD9"/>
    <mergeCell ref="AM4:AM9"/>
    <mergeCell ref="AN4:AN9"/>
    <mergeCell ref="AK27:AL27"/>
    <mergeCell ref="F56:J56"/>
    <mergeCell ref="F70:J70"/>
    <mergeCell ref="F71:J71"/>
    <mergeCell ref="F72:J72"/>
    <mergeCell ref="F60:J60"/>
    <mergeCell ref="F62:J62"/>
    <mergeCell ref="F63:J63"/>
    <mergeCell ref="F64:J64"/>
    <mergeCell ref="F65:J65"/>
    <mergeCell ref="F66:J66"/>
    <mergeCell ref="F67:J67"/>
    <mergeCell ref="F68:J68"/>
    <mergeCell ref="F69:J69"/>
    <mergeCell ref="F57:J57"/>
    <mergeCell ref="F58:J58"/>
    <mergeCell ref="F59:J59"/>
    <mergeCell ref="F61:J61"/>
  </mergeCells>
  <phoneticPr fontId="20"/>
  <printOptions horizontalCentered="1"/>
  <pageMargins left="0.39370078740157483" right="0.43307086614173229" top="0.39370078740157483" bottom="0.35433070866141736" header="0.43307086614173229" footer="0.39370078740157483"/>
  <pageSetup paperSize="8" scale="61" orientation="landscape" r:id="rId1"/>
  <headerFooter alignWithMargins="0"/>
  <colBreaks count="1" manualBreakCount="1">
    <brk id="29" max="72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AK73"/>
  <sheetViews>
    <sheetView view="pageBreakPreview" zoomScaleNormal="70" zoomScaleSheetLayoutView="100" workbookViewId="0">
      <pane xSplit="4" ySplit="8" topLeftCell="E47" activePane="bottomRight" state="frozen"/>
      <selection sqref="A1:S22"/>
      <selection pane="topRight" sqref="A1:S22"/>
      <selection pane="bottomLeft" sqref="A1:S22"/>
      <selection pane="bottomRight" activeCell="T66" sqref="T66"/>
    </sheetView>
  </sheetViews>
  <sheetFormatPr defaultColWidth="9" defaultRowHeight="13.5" x14ac:dyDescent="0.15"/>
  <cols>
    <col min="1" max="1" width="3.25" style="62" customWidth="1"/>
    <col min="2" max="2" width="1.625" style="62" customWidth="1"/>
    <col min="3" max="3" width="4.5" style="62" customWidth="1"/>
    <col min="4" max="4" width="8.75" style="62" customWidth="1"/>
    <col min="5" max="14" width="8.125" style="346" customWidth="1"/>
    <col min="15" max="19" width="7.625" style="346" customWidth="1"/>
    <col min="20" max="20" width="8.125" style="346" customWidth="1"/>
    <col min="21" max="28" width="7.625" style="346" customWidth="1"/>
    <col min="29" max="29" width="0.875" style="62" customWidth="1"/>
    <col min="30" max="30" width="4.625" style="62" customWidth="1"/>
    <col min="31" max="31" width="9" style="62" customWidth="1"/>
    <col min="32" max="16384" width="9" style="62"/>
  </cols>
  <sheetData>
    <row r="1" spans="1:37" ht="17.25" x14ac:dyDescent="0.15">
      <c r="A1" s="1" t="s">
        <v>310</v>
      </c>
    </row>
    <row r="2" spans="1:37" ht="8.25" customHeight="1" thickBot="1" x14ac:dyDescent="0.2">
      <c r="A2" s="4"/>
    </row>
    <row r="3" spans="1:37" s="142" customFormat="1" ht="15" customHeight="1" x14ac:dyDescent="0.15">
      <c r="A3" s="1874" t="s">
        <v>2</v>
      </c>
      <c r="B3" s="1381"/>
      <c r="C3" s="1381"/>
      <c r="D3" s="1382"/>
      <c r="E3" s="1380" t="s">
        <v>311</v>
      </c>
      <c r="F3" s="1381"/>
      <c r="G3" s="1381"/>
      <c r="H3" s="1381"/>
      <c r="I3" s="1381"/>
      <c r="J3" s="1381"/>
      <c r="K3" s="1381"/>
      <c r="L3" s="1382"/>
      <c r="M3" s="1854" t="s">
        <v>420</v>
      </c>
      <c r="N3" s="1855"/>
      <c r="O3" s="1855"/>
      <c r="P3" s="1855"/>
      <c r="Q3" s="642" t="s">
        <v>421</v>
      </c>
      <c r="R3" s="642"/>
      <c r="S3" s="642"/>
      <c r="T3" s="643"/>
      <c r="U3" s="1380" t="s">
        <v>312</v>
      </c>
      <c r="V3" s="1381"/>
      <c r="W3" s="1381"/>
      <c r="X3" s="1381"/>
      <c r="Y3" s="1381"/>
      <c r="Z3" s="1381"/>
      <c r="AA3" s="1381"/>
      <c r="AB3" s="1381"/>
      <c r="AC3" s="1846" t="s">
        <v>11</v>
      </c>
      <c r="AD3" s="1847"/>
      <c r="AE3" s="1337"/>
    </row>
    <row r="4" spans="1:37" s="142" customFormat="1" ht="15" customHeight="1" x14ac:dyDescent="0.15">
      <c r="A4" s="1383"/>
      <c r="B4" s="1384"/>
      <c r="C4" s="1384"/>
      <c r="D4" s="1385"/>
      <c r="E4" s="1857" t="s">
        <v>313</v>
      </c>
      <c r="F4" s="576"/>
      <c r="G4" s="1851" t="s">
        <v>314</v>
      </c>
      <c r="H4" s="1851" t="s">
        <v>315</v>
      </c>
      <c r="I4" s="1851" t="s">
        <v>316</v>
      </c>
      <c r="J4" s="1856" t="s">
        <v>405</v>
      </c>
      <c r="K4" s="1856" t="s">
        <v>406</v>
      </c>
      <c r="L4" s="1869" t="s">
        <v>145</v>
      </c>
      <c r="M4" s="1857" t="s">
        <v>313</v>
      </c>
      <c r="N4" s="576"/>
      <c r="O4" s="1851" t="s">
        <v>314</v>
      </c>
      <c r="P4" s="1851" t="s">
        <v>315</v>
      </c>
      <c r="Q4" s="1851" t="s">
        <v>316</v>
      </c>
      <c r="R4" s="1856" t="s">
        <v>405</v>
      </c>
      <c r="S4" s="1856" t="s">
        <v>406</v>
      </c>
      <c r="T4" s="1869" t="s">
        <v>145</v>
      </c>
      <c r="U4" s="1857" t="s">
        <v>317</v>
      </c>
      <c r="V4" s="577"/>
      <c r="W4" s="1851" t="s">
        <v>318</v>
      </c>
      <c r="X4" s="1851" t="s">
        <v>319</v>
      </c>
      <c r="Y4" s="1851" t="s">
        <v>320</v>
      </c>
      <c r="Z4" s="1863" t="s">
        <v>407</v>
      </c>
      <c r="AA4" s="1866" t="s">
        <v>408</v>
      </c>
      <c r="AB4" s="1848" t="s">
        <v>321</v>
      </c>
      <c r="AC4" s="1339"/>
      <c r="AD4" s="1339"/>
      <c r="AE4" s="1340"/>
    </row>
    <row r="5" spans="1:37" s="142" customFormat="1" ht="15" customHeight="1" x14ac:dyDescent="0.15">
      <c r="A5" s="1383"/>
      <c r="B5" s="1384"/>
      <c r="C5" s="1384"/>
      <c r="D5" s="1385"/>
      <c r="E5" s="1858"/>
      <c r="F5" s="1856" t="s">
        <v>409</v>
      </c>
      <c r="G5" s="1852"/>
      <c r="H5" s="1852"/>
      <c r="I5" s="1852"/>
      <c r="J5" s="1852"/>
      <c r="K5" s="1852"/>
      <c r="L5" s="1870"/>
      <c r="M5" s="1858"/>
      <c r="N5" s="1851" t="s">
        <v>322</v>
      </c>
      <c r="O5" s="1852"/>
      <c r="P5" s="1852"/>
      <c r="Q5" s="1852"/>
      <c r="R5" s="1852"/>
      <c r="S5" s="1852"/>
      <c r="T5" s="1870"/>
      <c r="U5" s="1858"/>
      <c r="V5" s="1860" t="s">
        <v>323</v>
      </c>
      <c r="W5" s="1852"/>
      <c r="X5" s="1852"/>
      <c r="Y5" s="1852"/>
      <c r="Z5" s="1864"/>
      <c r="AA5" s="1867"/>
      <c r="AB5" s="1849"/>
      <c r="AC5" s="1339"/>
      <c r="AD5" s="1339"/>
      <c r="AE5" s="1340"/>
    </row>
    <row r="6" spans="1:37" s="142" customFormat="1" ht="15" customHeight="1" x14ac:dyDescent="0.15">
      <c r="A6" s="1383"/>
      <c r="B6" s="1384"/>
      <c r="C6" s="1384"/>
      <c r="D6" s="1385"/>
      <c r="E6" s="1858"/>
      <c r="F6" s="1852"/>
      <c r="G6" s="1852"/>
      <c r="H6" s="1852"/>
      <c r="I6" s="1852"/>
      <c r="J6" s="1852"/>
      <c r="K6" s="1852"/>
      <c r="L6" s="1870"/>
      <c r="M6" s="1858"/>
      <c r="N6" s="1852"/>
      <c r="O6" s="1852"/>
      <c r="P6" s="1852"/>
      <c r="Q6" s="1852"/>
      <c r="R6" s="1852"/>
      <c r="S6" s="1852"/>
      <c r="T6" s="1870"/>
      <c r="U6" s="1858"/>
      <c r="V6" s="1861"/>
      <c r="W6" s="1852"/>
      <c r="X6" s="1852"/>
      <c r="Y6" s="1852"/>
      <c r="Z6" s="1864"/>
      <c r="AA6" s="1867"/>
      <c r="AB6" s="1849"/>
      <c r="AC6" s="1339"/>
      <c r="AD6" s="1339"/>
      <c r="AE6" s="1340"/>
    </row>
    <row r="7" spans="1:37" s="142" customFormat="1" ht="15" customHeight="1" x14ac:dyDescent="0.15">
      <c r="A7" s="1383"/>
      <c r="B7" s="1384"/>
      <c r="C7" s="1384"/>
      <c r="D7" s="1385"/>
      <c r="E7" s="1858"/>
      <c r="F7" s="1852"/>
      <c r="G7" s="1852"/>
      <c r="H7" s="1852"/>
      <c r="I7" s="1852"/>
      <c r="J7" s="1852"/>
      <c r="K7" s="1852"/>
      <c r="L7" s="1870"/>
      <c r="M7" s="1858"/>
      <c r="N7" s="1852"/>
      <c r="O7" s="1852"/>
      <c r="P7" s="1852"/>
      <c r="Q7" s="1852"/>
      <c r="R7" s="1852"/>
      <c r="S7" s="1852"/>
      <c r="T7" s="1870"/>
      <c r="U7" s="1858"/>
      <c r="V7" s="1861"/>
      <c r="W7" s="1852"/>
      <c r="X7" s="1852"/>
      <c r="Y7" s="1852"/>
      <c r="Z7" s="1864"/>
      <c r="AA7" s="1867"/>
      <c r="AB7" s="1849"/>
      <c r="AC7" s="1339"/>
      <c r="AD7" s="1339"/>
      <c r="AE7" s="1340"/>
    </row>
    <row r="8" spans="1:37" s="142" customFormat="1" ht="15" customHeight="1" x14ac:dyDescent="0.15">
      <c r="A8" s="1386"/>
      <c r="B8" s="1387"/>
      <c r="C8" s="1387"/>
      <c r="D8" s="1388"/>
      <c r="E8" s="1859"/>
      <c r="F8" s="1853"/>
      <c r="G8" s="1853"/>
      <c r="H8" s="1853"/>
      <c r="I8" s="1853"/>
      <c r="J8" s="1853"/>
      <c r="K8" s="1853"/>
      <c r="L8" s="1871"/>
      <c r="M8" s="1859"/>
      <c r="N8" s="1853"/>
      <c r="O8" s="1853"/>
      <c r="P8" s="1853"/>
      <c r="Q8" s="1853"/>
      <c r="R8" s="1853"/>
      <c r="S8" s="1853"/>
      <c r="T8" s="1871"/>
      <c r="U8" s="1859"/>
      <c r="V8" s="1862"/>
      <c r="W8" s="1853"/>
      <c r="X8" s="1853"/>
      <c r="Y8" s="1853"/>
      <c r="Z8" s="1865"/>
      <c r="AA8" s="1868"/>
      <c r="AB8" s="1850"/>
      <c r="AC8" s="1342"/>
      <c r="AD8" s="1342"/>
      <c r="AE8" s="1343"/>
    </row>
    <row r="9" spans="1:37" s="142" customFormat="1" ht="15.95" customHeight="1" x14ac:dyDescent="0.15">
      <c r="A9" s="352"/>
      <c r="D9" s="353"/>
      <c r="E9" s="578" t="s">
        <v>324</v>
      </c>
      <c r="F9" s="579" t="s">
        <v>251</v>
      </c>
      <c r="G9" s="579" t="s">
        <v>251</v>
      </c>
      <c r="H9" s="579" t="s">
        <v>251</v>
      </c>
      <c r="I9" s="579" t="s">
        <v>251</v>
      </c>
      <c r="J9" s="580" t="s">
        <v>251</v>
      </c>
      <c r="K9" s="579" t="s">
        <v>251</v>
      </c>
      <c r="L9" s="580" t="s">
        <v>251</v>
      </c>
      <c r="M9" s="581" t="s">
        <v>73</v>
      </c>
      <c r="N9" s="579" t="s">
        <v>73</v>
      </c>
      <c r="O9" s="579" t="s">
        <v>73</v>
      </c>
      <c r="P9" s="579" t="s">
        <v>73</v>
      </c>
      <c r="Q9" s="579" t="s">
        <v>73</v>
      </c>
      <c r="R9" s="579" t="s">
        <v>73</v>
      </c>
      <c r="S9" s="579" t="s">
        <v>73</v>
      </c>
      <c r="T9" s="580" t="s">
        <v>73</v>
      </c>
      <c r="U9" s="581" t="s">
        <v>74</v>
      </c>
      <c r="V9" s="579" t="s">
        <v>74</v>
      </c>
      <c r="W9" s="579" t="s">
        <v>74</v>
      </c>
      <c r="X9" s="579" t="s">
        <v>74</v>
      </c>
      <c r="Y9" s="582" t="s">
        <v>74</v>
      </c>
      <c r="Z9" s="583" t="s">
        <v>74</v>
      </c>
      <c r="AA9" s="584" t="s">
        <v>74</v>
      </c>
      <c r="AB9" s="585"/>
      <c r="AC9" s="354"/>
      <c r="AD9" s="354"/>
      <c r="AE9" s="355"/>
      <c r="AF9" s="356"/>
      <c r="AG9" s="356"/>
      <c r="AH9" s="356"/>
      <c r="AI9" s="356"/>
      <c r="AJ9" s="356"/>
      <c r="AK9" s="356"/>
    </row>
    <row r="10" spans="1:37" ht="15.95" customHeight="1" x14ac:dyDescent="0.15">
      <c r="A10" s="1872" t="s">
        <v>23</v>
      </c>
      <c r="B10" s="1873"/>
      <c r="C10" s="518" t="s">
        <v>25</v>
      </c>
      <c r="D10" s="836" t="s">
        <v>612</v>
      </c>
      <c r="E10" s="138"/>
      <c r="F10" s="139"/>
      <c r="G10" s="97"/>
      <c r="H10" s="97"/>
      <c r="I10" s="140"/>
      <c r="J10" s="140"/>
      <c r="K10" s="357"/>
      <c r="L10" s="140"/>
      <c r="M10" s="138"/>
      <c r="N10" s="358"/>
      <c r="O10" s="357"/>
      <c r="P10" s="97"/>
      <c r="Q10" s="97"/>
      <c r="R10" s="97"/>
      <c r="S10" s="97"/>
      <c r="T10" s="140"/>
      <c r="U10" s="359"/>
      <c r="V10" s="140"/>
      <c r="W10" s="140"/>
      <c r="X10" s="140"/>
      <c r="Y10" s="97"/>
      <c r="Z10" s="97"/>
      <c r="AA10" s="141"/>
      <c r="AB10" s="347"/>
      <c r="AC10" s="143"/>
      <c r="AD10" s="518" t="s">
        <v>25</v>
      </c>
      <c r="AE10" s="836" t="s">
        <v>657</v>
      </c>
    </row>
    <row r="11" spans="1:37" ht="15.95" customHeight="1" x14ac:dyDescent="0.15">
      <c r="A11" s="56"/>
      <c r="B11" s="57"/>
      <c r="C11" s="48" t="s">
        <v>26</v>
      </c>
      <c r="D11" s="837" t="s">
        <v>613</v>
      </c>
      <c r="E11" s="60"/>
      <c r="F11" s="14"/>
      <c r="G11" s="54"/>
      <c r="H11" s="54"/>
      <c r="I11" s="61"/>
      <c r="J11" s="61"/>
      <c r="K11" s="360"/>
      <c r="L11" s="61"/>
      <c r="M11" s="60"/>
      <c r="N11" s="361"/>
      <c r="O11" s="360"/>
      <c r="P11" s="54"/>
      <c r="Q11" s="54"/>
      <c r="R11" s="54"/>
      <c r="S11" s="54"/>
      <c r="T11" s="61"/>
      <c r="U11" s="349"/>
      <c r="V11" s="61"/>
      <c r="W11" s="61"/>
      <c r="X11" s="61"/>
      <c r="Y11" s="54"/>
      <c r="Z11" s="54"/>
      <c r="AA11" s="53"/>
      <c r="AB11" s="348"/>
      <c r="AC11" s="56"/>
      <c r="AD11" s="48" t="s">
        <v>26</v>
      </c>
      <c r="AE11" s="837" t="s">
        <v>658</v>
      </c>
    </row>
    <row r="12" spans="1:37" ht="15.95" customHeight="1" x14ac:dyDescent="0.15">
      <c r="A12" s="56"/>
      <c r="B12" s="57"/>
      <c r="C12" s="48" t="s">
        <v>27</v>
      </c>
      <c r="D12" s="837" t="s">
        <v>614</v>
      </c>
      <c r="E12" s="60"/>
      <c r="F12" s="14"/>
      <c r="G12" s="54"/>
      <c r="H12" s="54"/>
      <c r="I12" s="61"/>
      <c r="J12" s="61"/>
      <c r="K12" s="360"/>
      <c r="L12" s="61"/>
      <c r="M12" s="60"/>
      <c r="N12" s="361"/>
      <c r="O12" s="360"/>
      <c r="P12" s="54"/>
      <c r="Q12" s="54"/>
      <c r="R12" s="54"/>
      <c r="S12" s="54"/>
      <c r="T12" s="61"/>
      <c r="U12" s="349"/>
      <c r="V12" s="61"/>
      <c r="W12" s="61"/>
      <c r="X12" s="61"/>
      <c r="Y12" s="54"/>
      <c r="Z12" s="54"/>
      <c r="AA12" s="53"/>
      <c r="AB12" s="348"/>
      <c r="AC12" s="56"/>
      <c r="AD12" s="48" t="s">
        <v>27</v>
      </c>
      <c r="AE12" s="837" t="s">
        <v>659</v>
      </c>
    </row>
    <row r="13" spans="1:37" ht="15.95" customHeight="1" x14ac:dyDescent="0.15">
      <c r="A13" s="56"/>
      <c r="B13" s="57"/>
      <c r="C13" s="48" t="s">
        <v>28</v>
      </c>
      <c r="D13" s="837" t="s">
        <v>615</v>
      </c>
      <c r="E13" s="60"/>
      <c r="F13" s="14"/>
      <c r="G13" s="54"/>
      <c r="H13" s="54"/>
      <c r="I13" s="61"/>
      <c r="J13" s="61"/>
      <c r="K13" s="360"/>
      <c r="L13" s="61"/>
      <c r="M13" s="60"/>
      <c r="N13" s="361"/>
      <c r="O13" s="360"/>
      <c r="P13" s="54"/>
      <c r="Q13" s="54"/>
      <c r="R13" s="54"/>
      <c r="S13" s="54"/>
      <c r="T13" s="61"/>
      <c r="U13" s="349"/>
      <c r="V13" s="61"/>
      <c r="W13" s="61"/>
      <c r="X13" s="61"/>
      <c r="Y13" s="54"/>
      <c r="Z13" s="54"/>
      <c r="AA13" s="53"/>
      <c r="AB13" s="348"/>
      <c r="AC13" s="56"/>
      <c r="AD13" s="48" t="s">
        <v>28</v>
      </c>
      <c r="AE13" s="837" t="s">
        <v>660</v>
      </c>
    </row>
    <row r="14" spans="1:37" ht="15.95" customHeight="1" x14ac:dyDescent="0.15">
      <c r="A14" s="56"/>
      <c r="B14" s="57"/>
      <c r="C14" s="48" t="s">
        <v>29</v>
      </c>
      <c r="D14" s="837" t="s">
        <v>616</v>
      </c>
      <c r="E14" s="60"/>
      <c r="F14" s="14"/>
      <c r="G14" s="54"/>
      <c r="H14" s="54"/>
      <c r="I14" s="61"/>
      <c r="J14" s="61"/>
      <c r="K14" s="360"/>
      <c r="L14" s="61"/>
      <c r="M14" s="60"/>
      <c r="N14" s="361"/>
      <c r="O14" s="360"/>
      <c r="P14" s="54"/>
      <c r="Q14" s="54"/>
      <c r="R14" s="54"/>
      <c r="S14" s="54"/>
      <c r="T14" s="61"/>
      <c r="U14" s="349"/>
      <c r="V14" s="61"/>
      <c r="W14" s="61"/>
      <c r="X14" s="61"/>
      <c r="Y14" s="54"/>
      <c r="Z14" s="54"/>
      <c r="AA14" s="53"/>
      <c r="AB14" s="348"/>
      <c r="AC14" s="56"/>
      <c r="AD14" s="48" t="s">
        <v>29</v>
      </c>
      <c r="AE14" s="837" t="s">
        <v>661</v>
      </c>
    </row>
    <row r="15" spans="1:37" ht="15.95" customHeight="1" x14ac:dyDescent="0.15">
      <c r="A15" s="56"/>
      <c r="B15" s="57"/>
      <c r="C15" s="48" t="s">
        <v>30</v>
      </c>
      <c r="D15" s="837" t="s">
        <v>617</v>
      </c>
      <c r="E15" s="60"/>
      <c r="F15" s="14"/>
      <c r="G15" s="54"/>
      <c r="H15" s="54"/>
      <c r="I15" s="61"/>
      <c r="J15" s="61"/>
      <c r="K15" s="360"/>
      <c r="L15" s="61"/>
      <c r="M15" s="60"/>
      <c r="N15" s="361"/>
      <c r="O15" s="360"/>
      <c r="P15" s="54"/>
      <c r="Q15" s="54"/>
      <c r="R15" s="54"/>
      <c r="S15" s="54"/>
      <c r="T15" s="61"/>
      <c r="U15" s="349"/>
      <c r="V15" s="61"/>
      <c r="W15" s="61"/>
      <c r="X15" s="61"/>
      <c r="Y15" s="54"/>
      <c r="Z15" s="54"/>
      <c r="AA15" s="53"/>
      <c r="AB15" s="348"/>
      <c r="AC15" s="56"/>
      <c r="AD15" s="48" t="s">
        <v>30</v>
      </c>
      <c r="AE15" s="837" t="s">
        <v>662</v>
      </c>
    </row>
    <row r="16" spans="1:37" ht="15.95" customHeight="1" x14ac:dyDescent="0.15">
      <c r="A16" s="56"/>
      <c r="B16" s="57"/>
      <c r="C16" s="48" t="s">
        <v>31</v>
      </c>
      <c r="D16" s="837" t="s">
        <v>618</v>
      </c>
      <c r="E16" s="60"/>
      <c r="F16" s="14"/>
      <c r="G16" s="54"/>
      <c r="H16" s="54"/>
      <c r="I16" s="61"/>
      <c r="J16" s="61"/>
      <c r="K16" s="360"/>
      <c r="L16" s="61"/>
      <c r="M16" s="60"/>
      <c r="N16" s="361"/>
      <c r="O16" s="360"/>
      <c r="P16" s="54"/>
      <c r="Q16" s="54"/>
      <c r="R16" s="54"/>
      <c r="S16" s="54"/>
      <c r="T16" s="61"/>
      <c r="U16" s="349"/>
      <c r="V16" s="61"/>
      <c r="W16" s="61"/>
      <c r="X16" s="61"/>
      <c r="Y16" s="54"/>
      <c r="Z16" s="54"/>
      <c r="AA16" s="53"/>
      <c r="AB16" s="348"/>
      <c r="AC16" s="56"/>
      <c r="AD16" s="48" t="s">
        <v>31</v>
      </c>
      <c r="AE16" s="837" t="s">
        <v>663</v>
      </c>
    </row>
    <row r="17" spans="1:31" ht="15.95" customHeight="1" x14ac:dyDescent="0.15">
      <c r="A17" s="56"/>
      <c r="B17" s="57"/>
      <c r="C17" s="48" t="s">
        <v>32</v>
      </c>
      <c r="D17" s="837" t="s">
        <v>619</v>
      </c>
      <c r="E17" s="60"/>
      <c r="F17" s="14"/>
      <c r="G17" s="54"/>
      <c r="H17" s="54"/>
      <c r="I17" s="61"/>
      <c r="J17" s="61"/>
      <c r="K17" s="360"/>
      <c r="L17" s="61"/>
      <c r="M17" s="60"/>
      <c r="N17" s="361"/>
      <c r="O17" s="360"/>
      <c r="P17" s="54"/>
      <c r="Q17" s="54"/>
      <c r="R17" s="54"/>
      <c r="S17" s="54"/>
      <c r="T17" s="61"/>
      <c r="U17" s="349"/>
      <c r="V17" s="61"/>
      <c r="W17" s="61"/>
      <c r="X17" s="61"/>
      <c r="Y17" s="54"/>
      <c r="Z17" s="54"/>
      <c r="AA17" s="53"/>
      <c r="AB17" s="348"/>
      <c r="AC17" s="56"/>
      <c r="AD17" s="48" t="s">
        <v>32</v>
      </c>
      <c r="AE17" s="837" t="s">
        <v>664</v>
      </c>
    </row>
    <row r="18" spans="1:31" ht="15.95" customHeight="1" x14ac:dyDescent="0.15">
      <c r="A18" s="56"/>
      <c r="B18" s="57"/>
      <c r="C18" s="48" t="s">
        <v>33</v>
      </c>
      <c r="D18" s="837" t="s">
        <v>620</v>
      </c>
      <c r="E18" s="60"/>
      <c r="F18" s="14"/>
      <c r="G18" s="54"/>
      <c r="H18" s="54"/>
      <c r="I18" s="61"/>
      <c r="J18" s="61"/>
      <c r="K18" s="360"/>
      <c r="L18" s="61"/>
      <c r="M18" s="60"/>
      <c r="N18" s="361"/>
      <c r="O18" s="360"/>
      <c r="P18" s="54"/>
      <c r="Q18" s="54"/>
      <c r="R18" s="54"/>
      <c r="S18" s="54"/>
      <c r="T18" s="61"/>
      <c r="U18" s="349"/>
      <c r="V18" s="61"/>
      <c r="W18" s="61"/>
      <c r="X18" s="61"/>
      <c r="Y18" s="54"/>
      <c r="Z18" s="54"/>
      <c r="AA18" s="53"/>
      <c r="AB18" s="348"/>
      <c r="AC18" s="56"/>
      <c r="AD18" s="48" t="s">
        <v>33</v>
      </c>
      <c r="AE18" s="837" t="s">
        <v>665</v>
      </c>
    </row>
    <row r="19" spans="1:31" ht="15.95" customHeight="1" x14ac:dyDescent="0.15">
      <c r="A19" s="56"/>
      <c r="B19" s="57"/>
      <c r="C19" s="48" t="s">
        <v>34</v>
      </c>
      <c r="D19" s="837" t="s">
        <v>621</v>
      </c>
      <c r="E19" s="60"/>
      <c r="F19" s="14"/>
      <c r="G19" s="54"/>
      <c r="H19" s="54"/>
      <c r="I19" s="61"/>
      <c r="J19" s="61"/>
      <c r="K19" s="360"/>
      <c r="L19" s="61"/>
      <c r="M19" s="362"/>
      <c r="N19" s="363"/>
      <c r="O19" s="360"/>
      <c r="P19" s="68"/>
      <c r="Q19" s="68"/>
      <c r="R19" s="54"/>
      <c r="S19" s="54"/>
      <c r="T19" s="61"/>
      <c r="U19" s="349"/>
      <c r="V19" s="61"/>
      <c r="W19" s="61"/>
      <c r="X19" s="61"/>
      <c r="Y19" s="54"/>
      <c r="Z19" s="54"/>
      <c r="AA19" s="53"/>
      <c r="AB19" s="348"/>
      <c r="AC19" s="56"/>
      <c r="AD19" s="48" t="s">
        <v>34</v>
      </c>
      <c r="AE19" s="837" t="s">
        <v>666</v>
      </c>
    </row>
    <row r="20" spans="1:31" ht="15.95" customHeight="1" x14ac:dyDescent="0.15">
      <c r="A20" s="56"/>
      <c r="B20" s="57"/>
      <c r="C20" s="48" t="s">
        <v>35</v>
      </c>
      <c r="D20" s="837" t="s">
        <v>622</v>
      </c>
      <c r="E20" s="60"/>
      <c r="F20" s="14"/>
      <c r="G20" s="54"/>
      <c r="H20" s="54"/>
      <c r="I20" s="61"/>
      <c r="J20" s="61"/>
      <c r="K20" s="360"/>
      <c r="L20" s="61"/>
      <c r="M20" s="283"/>
      <c r="N20" s="364"/>
      <c r="O20" s="360"/>
      <c r="P20" s="83"/>
      <c r="Q20" s="83"/>
      <c r="R20" s="14"/>
      <c r="S20" s="54"/>
      <c r="T20" s="61"/>
      <c r="U20" s="349"/>
      <c r="V20" s="61"/>
      <c r="W20" s="61"/>
      <c r="X20" s="61"/>
      <c r="Y20" s="54"/>
      <c r="Z20" s="54"/>
      <c r="AA20" s="53"/>
      <c r="AB20" s="348"/>
      <c r="AC20" s="56"/>
      <c r="AD20" s="48" t="s">
        <v>35</v>
      </c>
      <c r="AE20" s="837" t="s">
        <v>667</v>
      </c>
    </row>
    <row r="21" spans="1:31" ht="15.95" customHeight="1" x14ac:dyDescent="0.15">
      <c r="A21" s="56"/>
      <c r="B21" s="57"/>
      <c r="C21" s="48" t="s">
        <v>36</v>
      </c>
      <c r="D21" s="837" t="s">
        <v>623</v>
      </c>
      <c r="E21" s="60"/>
      <c r="F21" s="14"/>
      <c r="G21" s="54"/>
      <c r="H21" s="54"/>
      <c r="I21" s="61"/>
      <c r="J21" s="61"/>
      <c r="K21" s="360"/>
      <c r="L21" s="61"/>
      <c r="M21" s="283"/>
      <c r="N21" s="364"/>
      <c r="O21" s="360"/>
      <c r="P21" s="83"/>
      <c r="Q21" s="83"/>
      <c r="R21" s="14"/>
      <c r="S21" s="54"/>
      <c r="T21" s="61"/>
      <c r="U21" s="349"/>
      <c r="V21" s="61"/>
      <c r="W21" s="61"/>
      <c r="X21" s="61"/>
      <c r="Y21" s="54"/>
      <c r="Z21" s="54"/>
      <c r="AA21" s="53"/>
      <c r="AB21" s="348"/>
      <c r="AC21" s="56"/>
      <c r="AD21" s="48" t="s">
        <v>36</v>
      </c>
      <c r="AE21" s="837" t="s">
        <v>668</v>
      </c>
    </row>
    <row r="22" spans="1:31" ht="15.95" customHeight="1" x14ac:dyDescent="0.15">
      <c r="A22" s="56"/>
      <c r="B22" s="57"/>
      <c r="C22" s="48" t="s">
        <v>37</v>
      </c>
      <c r="D22" s="837" t="s">
        <v>624</v>
      </c>
      <c r="E22" s="60"/>
      <c r="F22" s="14"/>
      <c r="G22" s="54"/>
      <c r="H22" s="54"/>
      <c r="I22" s="61"/>
      <c r="J22" s="61"/>
      <c r="K22" s="360"/>
      <c r="L22" s="61"/>
      <c r="M22" s="283"/>
      <c r="N22" s="364"/>
      <c r="O22" s="360"/>
      <c r="P22" s="83"/>
      <c r="Q22" s="83"/>
      <c r="R22" s="14"/>
      <c r="S22" s="54"/>
      <c r="T22" s="61"/>
      <c r="U22" s="349"/>
      <c r="V22" s="61"/>
      <c r="W22" s="61"/>
      <c r="X22" s="61"/>
      <c r="Y22" s="54"/>
      <c r="Z22" s="54"/>
      <c r="AA22" s="53"/>
      <c r="AB22" s="348"/>
      <c r="AC22" s="56"/>
      <c r="AD22" s="48" t="s">
        <v>37</v>
      </c>
      <c r="AE22" s="837" t="s">
        <v>669</v>
      </c>
    </row>
    <row r="23" spans="1:31" ht="15.95" customHeight="1" x14ac:dyDescent="0.15">
      <c r="A23" s="56"/>
      <c r="B23" s="57"/>
      <c r="C23" s="48" t="s">
        <v>38</v>
      </c>
      <c r="D23" s="837" t="s">
        <v>625</v>
      </c>
      <c r="E23" s="60"/>
      <c r="F23" s="14"/>
      <c r="G23" s="54"/>
      <c r="H23" s="54"/>
      <c r="I23" s="61"/>
      <c r="J23" s="61"/>
      <c r="K23" s="360"/>
      <c r="L23" s="61"/>
      <c r="M23" s="283"/>
      <c r="N23" s="364"/>
      <c r="O23" s="360"/>
      <c r="P23" s="83"/>
      <c r="Q23" s="83"/>
      <c r="R23" s="14"/>
      <c r="S23" s="54"/>
      <c r="T23" s="61"/>
      <c r="U23" s="349"/>
      <c r="V23" s="61"/>
      <c r="W23" s="61"/>
      <c r="X23" s="61"/>
      <c r="Y23" s="54"/>
      <c r="Z23" s="54"/>
      <c r="AA23" s="53"/>
      <c r="AB23" s="348"/>
      <c r="AC23" s="56"/>
      <c r="AD23" s="48" t="s">
        <v>38</v>
      </c>
      <c r="AE23" s="837" t="s">
        <v>670</v>
      </c>
    </row>
    <row r="24" spans="1:31" ht="15.95" customHeight="1" x14ac:dyDescent="0.15">
      <c r="A24" s="56"/>
      <c r="B24" s="57"/>
      <c r="C24" s="48" t="s">
        <v>39</v>
      </c>
      <c r="D24" s="837" t="s">
        <v>626</v>
      </c>
      <c r="E24" s="60"/>
      <c r="F24" s="14"/>
      <c r="G24" s="54"/>
      <c r="H24" s="54"/>
      <c r="I24" s="61"/>
      <c r="J24" s="61"/>
      <c r="K24" s="360"/>
      <c r="L24" s="61"/>
      <c r="M24" s="283"/>
      <c r="N24" s="364"/>
      <c r="O24" s="360"/>
      <c r="P24" s="83"/>
      <c r="Q24" s="83"/>
      <c r="R24" s="14"/>
      <c r="S24" s="54"/>
      <c r="T24" s="61"/>
      <c r="U24" s="349"/>
      <c r="V24" s="61"/>
      <c r="W24" s="61"/>
      <c r="X24" s="61"/>
      <c r="Y24" s="54"/>
      <c r="Z24" s="54"/>
      <c r="AA24" s="53"/>
      <c r="AB24" s="348"/>
      <c r="AC24" s="56"/>
      <c r="AD24" s="48" t="s">
        <v>39</v>
      </c>
      <c r="AE24" s="837" t="s">
        <v>671</v>
      </c>
    </row>
    <row r="25" spans="1:31" ht="15.95" customHeight="1" x14ac:dyDescent="0.15">
      <c r="A25" s="1574" t="s">
        <v>40</v>
      </c>
      <c r="B25" s="1446"/>
      <c r="C25" s="48" t="s">
        <v>41</v>
      </c>
      <c r="D25" s="837" t="s">
        <v>627</v>
      </c>
      <c r="E25" s="60"/>
      <c r="F25" s="14"/>
      <c r="G25" s="54"/>
      <c r="H25" s="54"/>
      <c r="I25" s="61"/>
      <c r="J25" s="61"/>
      <c r="K25" s="360"/>
      <c r="L25" s="61"/>
      <c r="M25" s="283"/>
      <c r="N25" s="364"/>
      <c r="O25" s="360"/>
      <c r="P25" s="83"/>
      <c r="Q25" s="83"/>
      <c r="R25" s="14"/>
      <c r="S25" s="54"/>
      <c r="T25" s="61"/>
      <c r="U25" s="349"/>
      <c r="V25" s="61"/>
      <c r="W25" s="61"/>
      <c r="X25" s="61"/>
      <c r="Y25" s="54"/>
      <c r="Z25" s="54"/>
      <c r="AA25" s="53"/>
      <c r="AB25" s="348"/>
      <c r="AC25" s="134"/>
      <c r="AD25" s="48" t="s">
        <v>41</v>
      </c>
      <c r="AE25" s="837" t="s">
        <v>672</v>
      </c>
    </row>
    <row r="26" spans="1:31" ht="15.95" customHeight="1" x14ac:dyDescent="0.15">
      <c r="A26" s="56"/>
      <c r="B26" s="57"/>
      <c r="C26" s="48" t="s">
        <v>42</v>
      </c>
      <c r="D26" s="837" t="s">
        <v>628</v>
      </c>
      <c r="E26" s="60"/>
      <c r="F26" s="14"/>
      <c r="G26" s="54"/>
      <c r="H26" s="54"/>
      <c r="I26" s="61"/>
      <c r="J26" s="61"/>
      <c r="K26" s="360"/>
      <c r="L26" s="61"/>
      <c r="M26" s="283"/>
      <c r="N26" s="364"/>
      <c r="O26" s="360"/>
      <c r="P26" s="83"/>
      <c r="Q26" s="83"/>
      <c r="R26" s="14"/>
      <c r="S26" s="54"/>
      <c r="T26" s="61"/>
      <c r="U26" s="349"/>
      <c r="V26" s="61"/>
      <c r="W26" s="61"/>
      <c r="X26" s="61"/>
      <c r="Y26" s="54"/>
      <c r="Z26" s="54"/>
      <c r="AA26" s="53"/>
      <c r="AB26" s="280"/>
      <c r="AC26" s="56"/>
      <c r="AD26" s="48" t="s">
        <v>42</v>
      </c>
      <c r="AE26" s="837" t="s">
        <v>673</v>
      </c>
    </row>
    <row r="27" spans="1:31" ht="15.95" customHeight="1" x14ac:dyDescent="0.15">
      <c r="A27" s="56"/>
      <c r="B27" s="57"/>
      <c r="C27" s="48" t="s">
        <v>43</v>
      </c>
      <c r="D27" s="837" t="s">
        <v>629</v>
      </c>
      <c r="E27" s="60"/>
      <c r="F27" s="14"/>
      <c r="G27" s="54"/>
      <c r="H27" s="54"/>
      <c r="I27" s="61"/>
      <c r="J27" s="61"/>
      <c r="K27" s="360"/>
      <c r="L27" s="61"/>
      <c r="M27" s="283"/>
      <c r="N27" s="364"/>
      <c r="O27" s="360"/>
      <c r="P27" s="83"/>
      <c r="Q27" s="83"/>
      <c r="R27" s="14"/>
      <c r="S27" s="54"/>
      <c r="T27" s="61"/>
      <c r="U27" s="349"/>
      <c r="V27" s="61"/>
      <c r="W27" s="61"/>
      <c r="X27" s="61"/>
      <c r="Y27" s="54"/>
      <c r="Z27" s="54"/>
      <c r="AA27" s="53"/>
      <c r="AB27" s="280"/>
      <c r="AC27" s="56"/>
      <c r="AD27" s="48" t="s">
        <v>43</v>
      </c>
      <c r="AE27" s="837" t="s">
        <v>674</v>
      </c>
    </row>
    <row r="28" spans="1:31" ht="15.95" customHeight="1" x14ac:dyDescent="0.15">
      <c r="A28" s="56"/>
      <c r="B28" s="57"/>
      <c r="C28" s="48" t="s">
        <v>44</v>
      </c>
      <c r="D28" s="837" t="s">
        <v>630</v>
      </c>
      <c r="E28" s="60"/>
      <c r="F28" s="14"/>
      <c r="G28" s="54"/>
      <c r="H28" s="54"/>
      <c r="I28" s="61"/>
      <c r="J28" s="61"/>
      <c r="K28" s="360"/>
      <c r="L28" s="61"/>
      <c r="M28" s="283"/>
      <c r="N28" s="364"/>
      <c r="O28" s="360"/>
      <c r="P28" s="83"/>
      <c r="Q28" s="83"/>
      <c r="R28" s="14"/>
      <c r="S28" s="54"/>
      <c r="T28" s="61"/>
      <c r="U28" s="349"/>
      <c r="V28" s="61"/>
      <c r="W28" s="61"/>
      <c r="X28" s="61"/>
      <c r="Y28" s="54"/>
      <c r="Z28" s="54"/>
      <c r="AA28" s="53"/>
      <c r="AB28" s="280"/>
      <c r="AC28" s="56"/>
      <c r="AD28" s="48" t="s">
        <v>44</v>
      </c>
      <c r="AE28" s="837" t="s">
        <v>675</v>
      </c>
    </row>
    <row r="29" spans="1:31" ht="15.95" customHeight="1" x14ac:dyDescent="0.15">
      <c r="A29" s="56"/>
      <c r="B29" s="57"/>
      <c r="C29" s="48" t="s">
        <v>45</v>
      </c>
      <c r="D29" s="837" t="s">
        <v>631</v>
      </c>
      <c r="E29" s="60"/>
      <c r="F29" s="14"/>
      <c r="G29" s="54"/>
      <c r="H29" s="54"/>
      <c r="I29" s="61"/>
      <c r="J29" s="61"/>
      <c r="K29" s="360"/>
      <c r="L29" s="61"/>
      <c r="M29" s="283"/>
      <c r="N29" s="364"/>
      <c r="O29" s="360"/>
      <c r="P29" s="83"/>
      <c r="Q29" s="83"/>
      <c r="R29" s="14"/>
      <c r="S29" s="54"/>
      <c r="T29" s="61"/>
      <c r="U29" s="349"/>
      <c r="V29" s="61"/>
      <c r="W29" s="61"/>
      <c r="X29" s="61"/>
      <c r="Y29" s="54"/>
      <c r="Z29" s="54"/>
      <c r="AA29" s="53"/>
      <c r="AB29" s="280"/>
      <c r="AC29" s="56"/>
      <c r="AD29" s="48" t="s">
        <v>45</v>
      </c>
      <c r="AE29" s="837" t="s">
        <v>676</v>
      </c>
    </row>
    <row r="30" spans="1:31" ht="15.95" customHeight="1" x14ac:dyDescent="0.15">
      <c r="A30" s="56"/>
      <c r="B30" s="57"/>
      <c r="C30" s="48" t="s">
        <v>46</v>
      </c>
      <c r="D30" s="837" t="s">
        <v>632</v>
      </c>
      <c r="E30" s="60"/>
      <c r="F30" s="54"/>
      <c r="G30" s="14"/>
      <c r="H30" s="54"/>
      <c r="I30" s="61"/>
      <c r="J30" s="61"/>
      <c r="K30" s="360"/>
      <c r="L30" s="61"/>
      <c r="M30" s="283"/>
      <c r="N30" s="364"/>
      <c r="O30" s="360"/>
      <c r="P30" s="83"/>
      <c r="Q30" s="83"/>
      <c r="R30" s="14"/>
      <c r="S30" s="54"/>
      <c r="T30" s="61"/>
      <c r="U30" s="349"/>
      <c r="V30" s="61"/>
      <c r="W30" s="61"/>
      <c r="X30" s="61"/>
      <c r="Y30" s="54"/>
      <c r="Z30" s="54"/>
      <c r="AA30" s="53"/>
      <c r="AB30" s="280"/>
      <c r="AC30" s="56"/>
      <c r="AD30" s="48" t="s">
        <v>46</v>
      </c>
      <c r="AE30" s="837" t="s">
        <v>677</v>
      </c>
    </row>
    <row r="31" spans="1:31" ht="15.95" customHeight="1" x14ac:dyDescent="0.15">
      <c r="A31" s="56"/>
      <c r="B31" s="57"/>
      <c r="C31" s="48" t="s">
        <v>47</v>
      </c>
      <c r="D31" s="837" t="s">
        <v>633</v>
      </c>
      <c r="E31" s="60"/>
      <c r="F31" s="54"/>
      <c r="G31" s="14"/>
      <c r="H31" s="54"/>
      <c r="I31" s="61"/>
      <c r="J31" s="61"/>
      <c r="K31" s="360"/>
      <c r="L31" s="61"/>
      <c r="M31" s="283"/>
      <c r="N31" s="364"/>
      <c r="O31" s="360"/>
      <c r="P31" s="83"/>
      <c r="Q31" s="83"/>
      <c r="R31" s="14"/>
      <c r="S31" s="54"/>
      <c r="T31" s="61"/>
      <c r="U31" s="349"/>
      <c r="V31" s="61"/>
      <c r="W31" s="61"/>
      <c r="X31" s="61"/>
      <c r="Y31" s="54"/>
      <c r="Z31" s="54"/>
      <c r="AA31" s="53"/>
      <c r="AB31" s="280"/>
      <c r="AC31" s="56"/>
      <c r="AD31" s="48" t="s">
        <v>47</v>
      </c>
      <c r="AE31" s="837" t="s">
        <v>678</v>
      </c>
    </row>
    <row r="32" spans="1:31" ht="15.95" customHeight="1" x14ac:dyDescent="0.15">
      <c r="A32" s="56"/>
      <c r="B32" s="57"/>
      <c r="C32" s="48" t="s">
        <v>48</v>
      </c>
      <c r="D32" s="837" t="s">
        <v>634</v>
      </c>
      <c r="E32" s="60"/>
      <c r="F32" s="54"/>
      <c r="G32" s="14"/>
      <c r="H32" s="54"/>
      <c r="I32" s="61"/>
      <c r="J32" s="61"/>
      <c r="K32" s="360"/>
      <c r="L32" s="61"/>
      <c r="M32" s="283"/>
      <c r="N32" s="364"/>
      <c r="O32" s="360"/>
      <c r="P32" s="83"/>
      <c r="Q32" s="83"/>
      <c r="R32" s="14"/>
      <c r="S32" s="54"/>
      <c r="T32" s="61"/>
      <c r="U32" s="349"/>
      <c r="V32" s="61"/>
      <c r="W32" s="61"/>
      <c r="X32" s="61"/>
      <c r="Y32" s="54"/>
      <c r="Z32" s="54"/>
      <c r="AA32" s="53"/>
      <c r="AB32" s="280"/>
      <c r="AC32" s="56"/>
      <c r="AD32" s="48" t="s">
        <v>48</v>
      </c>
      <c r="AE32" s="837" t="s">
        <v>679</v>
      </c>
    </row>
    <row r="33" spans="1:31" ht="15.95" customHeight="1" x14ac:dyDescent="0.15">
      <c r="A33" s="56"/>
      <c r="B33" s="57"/>
      <c r="C33" s="48" t="s">
        <v>49</v>
      </c>
      <c r="D33" s="837" t="s">
        <v>635</v>
      </c>
      <c r="E33" s="60"/>
      <c r="F33" s="54"/>
      <c r="G33" s="14"/>
      <c r="H33" s="54"/>
      <c r="I33" s="61"/>
      <c r="J33" s="61"/>
      <c r="K33" s="360"/>
      <c r="L33" s="61"/>
      <c r="M33" s="283"/>
      <c r="N33" s="364"/>
      <c r="O33" s="360"/>
      <c r="P33" s="83"/>
      <c r="Q33" s="83"/>
      <c r="R33" s="14"/>
      <c r="S33" s="54"/>
      <c r="T33" s="61"/>
      <c r="U33" s="349"/>
      <c r="V33" s="61"/>
      <c r="W33" s="61"/>
      <c r="X33" s="61"/>
      <c r="Y33" s="54"/>
      <c r="Z33" s="54"/>
      <c r="AA33" s="53"/>
      <c r="AB33" s="280"/>
      <c r="AC33" s="56"/>
      <c r="AD33" s="48" t="s">
        <v>49</v>
      </c>
      <c r="AE33" s="837" t="s">
        <v>680</v>
      </c>
    </row>
    <row r="34" spans="1:31" ht="15.95" customHeight="1" x14ac:dyDescent="0.15">
      <c r="A34" s="56"/>
      <c r="B34" s="57"/>
      <c r="C34" s="58" t="s">
        <v>50</v>
      </c>
      <c r="D34" s="838" t="s">
        <v>636</v>
      </c>
      <c r="E34" s="60"/>
      <c r="F34" s="54"/>
      <c r="G34" s="14"/>
      <c r="H34" s="54"/>
      <c r="I34" s="61"/>
      <c r="J34" s="61"/>
      <c r="K34" s="360"/>
      <c r="L34" s="61"/>
      <c r="M34" s="283"/>
      <c r="N34" s="364"/>
      <c r="O34" s="360"/>
      <c r="P34" s="83"/>
      <c r="Q34" s="83"/>
      <c r="R34" s="14"/>
      <c r="S34" s="54"/>
      <c r="T34" s="61"/>
      <c r="U34" s="349"/>
      <c r="V34" s="61"/>
      <c r="W34" s="61"/>
      <c r="X34" s="61"/>
      <c r="Y34" s="54"/>
      <c r="Z34" s="54"/>
      <c r="AA34" s="53"/>
      <c r="AB34" s="280"/>
      <c r="AC34" s="56"/>
      <c r="AD34" s="58" t="s">
        <v>50</v>
      </c>
      <c r="AE34" s="838" t="s">
        <v>681</v>
      </c>
    </row>
    <row r="35" spans="1:31" ht="15.95" customHeight="1" x14ac:dyDescent="0.15">
      <c r="A35" s="63"/>
      <c r="B35" s="64"/>
      <c r="C35" s="65" t="s">
        <v>0</v>
      </c>
      <c r="D35" s="839" t="s">
        <v>637</v>
      </c>
      <c r="E35" s="60"/>
      <c r="F35" s="14"/>
      <c r="G35" s="14"/>
      <c r="H35" s="54"/>
      <c r="I35" s="61"/>
      <c r="J35" s="61"/>
      <c r="K35" s="360"/>
      <c r="L35" s="61"/>
      <c r="M35" s="349"/>
      <c r="N35" s="361"/>
      <c r="O35" s="360"/>
      <c r="P35" s="54"/>
      <c r="Q35" s="54"/>
      <c r="R35" s="14"/>
      <c r="S35" s="54"/>
      <c r="T35" s="61"/>
      <c r="U35" s="349"/>
      <c r="V35" s="61"/>
      <c r="W35" s="61"/>
      <c r="X35" s="61"/>
      <c r="Y35" s="54"/>
      <c r="Z35" s="54"/>
      <c r="AA35" s="53"/>
      <c r="AB35" s="280"/>
      <c r="AC35" s="63"/>
      <c r="AD35" s="65" t="s">
        <v>0</v>
      </c>
      <c r="AE35" s="839" t="s">
        <v>682</v>
      </c>
    </row>
    <row r="36" spans="1:31" ht="15.95" customHeight="1" x14ac:dyDescent="0.15">
      <c r="A36" s="63"/>
      <c r="B36" s="64"/>
      <c r="C36" s="65" t="s">
        <v>51</v>
      </c>
      <c r="D36" s="839" t="s">
        <v>638</v>
      </c>
      <c r="E36" s="60"/>
      <c r="F36" s="14"/>
      <c r="G36" s="14"/>
      <c r="H36" s="54"/>
      <c r="I36" s="61"/>
      <c r="J36" s="61"/>
      <c r="K36" s="360"/>
      <c r="L36" s="61"/>
      <c r="M36" s="349"/>
      <c r="N36" s="361"/>
      <c r="O36" s="360"/>
      <c r="P36" s="54"/>
      <c r="Q36" s="54"/>
      <c r="R36" s="14"/>
      <c r="S36" s="54"/>
      <c r="T36" s="61"/>
      <c r="U36" s="349"/>
      <c r="V36" s="61"/>
      <c r="W36" s="61"/>
      <c r="X36" s="61"/>
      <c r="Y36" s="54"/>
      <c r="Z36" s="54"/>
      <c r="AA36" s="53"/>
      <c r="AB36" s="280"/>
      <c r="AC36" s="63"/>
      <c r="AD36" s="65" t="s">
        <v>90</v>
      </c>
      <c r="AE36" s="839" t="s">
        <v>683</v>
      </c>
    </row>
    <row r="37" spans="1:31" ht="15.95" customHeight="1" x14ac:dyDescent="0.15">
      <c r="A37" s="63"/>
      <c r="B37" s="64"/>
      <c r="C37" s="65" t="s">
        <v>52</v>
      </c>
      <c r="D37" s="839" t="s">
        <v>639</v>
      </c>
      <c r="E37" s="60"/>
      <c r="F37" s="14"/>
      <c r="G37" s="14"/>
      <c r="H37" s="54"/>
      <c r="I37" s="61"/>
      <c r="J37" s="61"/>
      <c r="K37" s="360"/>
      <c r="L37" s="61"/>
      <c r="M37" s="349"/>
      <c r="N37" s="361"/>
      <c r="O37" s="360"/>
      <c r="P37" s="54"/>
      <c r="Q37" s="54"/>
      <c r="R37" s="14"/>
      <c r="S37" s="54"/>
      <c r="T37" s="61"/>
      <c r="U37" s="349"/>
      <c r="V37" s="61"/>
      <c r="W37" s="61"/>
      <c r="X37" s="61"/>
      <c r="Y37" s="54"/>
      <c r="Z37" s="54"/>
      <c r="AA37" s="53"/>
      <c r="AB37" s="280"/>
      <c r="AC37" s="63"/>
      <c r="AD37" s="65" t="s">
        <v>53</v>
      </c>
      <c r="AE37" s="839" t="s">
        <v>684</v>
      </c>
    </row>
    <row r="38" spans="1:31" ht="15.95" customHeight="1" x14ac:dyDescent="0.15">
      <c r="A38" s="63"/>
      <c r="B38" s="64"/>
      <c r="C38" s="65" t="s">
        <v>54</v>
      </c>
      <c r="D38" s="839" t="s">
        <v>640</v>
      </c>
      <c r="E38" s="369">
        <v>81.680000000000007</v>
      </c>
      <c r="F38" s="370">
        <v>61.65</v>
      </c>
      <c r="G38" s="370">
        <v>21.03</v>
      </c>
      <c r="H38" s="371">
        <v>26.65</v>
      </c>
      <c r="I38" s="372">
        <v>292.06</v>
      </c>
      <c r="J38" s="1183">
        <v>325.55</v>
      </c>
      <c r="K38" s="1184">
        <v>15151.3</v>
      </c>
      <c r="L38" s="1183">
        <v>15898.27</v>
      </c>
      <c r="M38" s="540">
        <v>716</v>
      </c>
      <c r="N38" s="541">
        <v>456</v>
      </c>
      <c r="O38" s="542">
        <v>281</v>
      </c>
      <c r="P38" s="543">
        <v>61</v>
      </c>
      <c r="Q38" s="543">
        <v>573</v>
      </c>
      <c r="R38" s="544">
        <v>603</v>
      </c>
      <c r="S38" s="543">
        <v>6037</v>
      </c>
      <c r="T38" s="545">
        <v>8271</v>
      </c>
      <c r="U38" s="349"/>
      <c r="V38" s="61"/>
      <c r="W38" s="61"/>
      <c r="X38" s="61"/>
      <c r="Y38" s="54"/>
      <c r="Z38" s="54"/>
      <c r="AA38" s="53"/>
      <c r="AB38" s="280"/>
      <c r="AC38" s="63"/>
      <c r="AD38" s="65" t="s">
        <v>55</v>
      </c>
      <c r="AE38" s="839" t="s">
        <v>685</v>
      </c>
    </row>
    <row r="39" spans="1:31" ht="15.95" customHeight="1" x14ac:dyDescent="0.15">
      <c r="A39" s="63"/>
      <c r="B39" s="64"/>
      <c r="C39" s="65" t="s">
        <v>56</v>
      </c>
      <c r="D39" s="839" t="s">
        <v>641</v>
      </c>
      <c r="E39" s="369">
        <v>84.9</v>
      </c>
      <c r="F39" s="370">
        <v>46.2</v>
      </c>
      <c r="G39" s="370">
        <v>77.099999999999994</v>
      </c>
      <c r="H39" s="371">
        <v>27.2</v>
      </c>
      <c r="I39" s="372">
        <v>87</v>
      </c>
      <c r="J39" s="1183">
        <v>1162.4000000000001</v>
      </c>
      <c r="K39" s="1184">
        <v>15327.7</v>
      </c>
      <c r="L39" s="1183">
        <v>16766.2</v>
      </c>
      <c r="M39" s="540">
        <v>538</v>
      </c>
      <c r="N39" s="541">
        <v>336</v>
      </c>
      <c r="O39" s="542">
        <v>474</v>
      </c>
      <c r="P39" s="543">
        <v>110</v>
      </c>
      <c r="Q39" s="543">
        <v>295</v>
      </c>
      <c r="R39" s="544">
        <v>1199</v>
      </c>
      <c r="S39" s="543">
        <v>6870</v>
      </c>
      <c r="T39" s="545">
        <v>9486</v>
      </c>
      <c r="U39" s="349"/>
      <c r="V39" s="61"/>
      <c r="W39" s="61"/>
      <c r="X39" s="61"/>
      <c r="Y39" s="54"/>
      <c r="Z39" s="54"/>
      <c r="AA39" s="53"/>
      <c r="AB39" s="280"/>
      <c r="AC39" s="63"/>
      <c r="AD39" s="65" t="s">
        <v>57</v>
      </c>
      <c r="AE39" s="839" t="s">
        <v>686</v>
      </c>
    </row>
    <row r="40" spans="1:31" ht="15.95" customHeight="1" x14ac:dyDescent="0.15">
      <c r="A40" s="63"/>
      <c r="B40" s="64"/>
      <c r="C40" s="65" t="s">
        <v>58</v>
      </c>
      <c r="D40" s="839" t="s">
        <v>642</v>
      </c>
      <c r="E40" s="369">
        <v>80.709999999999994</v>
      </c>
      <c r="F40" s="370">
        <v>61.76</v>
      </c>
      <c r="G40" s="370">
        <v>102.96</v>
      </c>
      <c r="H40" s="371">
        <v>29.5</v>
      </c>
      <c r="I40" s="372">
        <v>88.97</v>
      </c>
      <c r="J40" s="1183">
        <v>1177.01</v>
      </c>
      <c r="K40" s="1184">
        <v>15624.8</v>
      </c>
      <c r="L40" s="1183">
        <v>17103.95</v>
      </c>
      <c r="M40" s="540">
        <v>527</v>
      </c>
      <c r="N40" s="541">
        <v>414</v>
      </c>
      <c r="O40" s="542">
        <v>439</v>
      </c>
      <c r="P40" s="543">
        <v>148</v>
      </c>
      <c r="Q40" s="543">
        <v>352</v>
      </c>
      <c r="R40" s="544">
        <v>1200</v>
      </c>
      <c r="S40" s="543">
        <v>7001</v>
      </c>
      <c r="T40" s="545">
        <v>9667</v>
      </c>
      <c r="U40" s="349"/>
      <c r="V40" s="61"/>
      <c r="W40" s="61"/>
      <c r="X40" s="61"/>
      <c r="Y40" s="54"/>
      <c r="Z40" s="54"/>
      <c r="AA40" s="53"/>
      <c r="AB40" s="280"/>
      <c r="AC40" s="63"/>
      <c r="AD40" s="65" t="s">
        <v>58</v>
      </c>
      <c r="AE40" s="839" t="s">
        <v>687</v>
      </c>
    </row>
    <row r="41" spans="1:31" ht="15.95" customHeight="1" x14ac:dyDescent="0.15">
      <c r="A41" s="63"/>
      <c r="B41" s="64"/>
      <c r="C41" s="58" t="s">
        <v>59</v>
      </c>
      <c r="D41" s="838" t="s">
        <v>643</v>
      </c>
      <c r="E41" s="369">
        <v>78.099999999999994</v>
      </c>
      <c r="F41" s="370">
        <v>59.2</v>
      </c>
      <c r="G41" s="370">
        <v>105.77</v>
      </c>
      <c r="H41" s="371">
        <v>24.96</v>
      </c>
      <c r="I41" s="372">
        <v>90.11</v>
      </c>
      <c r="J41" s="1183">
        <v>1203.1500000000001</v>
      </c>
      <c r="K41" s="1184">
        <v>15734</v>
      </c>
      <c r="L41" s="1183">
        <v>17236.09</v>
      </c>
      <c r="M41" s="540">
        <v>619</v>
      </c>
      <c r="N41" s="541">
        <v>437</v>
      </c>
      <c r="O41" s="542">
        <v>598</v>
      </c>
      <c r="P41" s="543">
        <v>124</v>
      </c>
      <c r="Q41" s="543">
        <v>389</v>
      </c>
      <c r="R41" s="544">
        <v>1327</v>
      </c>
      <c r="S41" s="543">
        <v>6793</v>
      </c>
      <c r="T41" s="545">
        <v>9850</v>
      </c>
      <c r="U41" s="349"/>
      <c r="V41" s="61"/>
      <c r="W41" s="61"/>
      <c r="X41" s="61"/>
      <c r="Y41" s="54"/>
      <c r="Z41" s="54"/>
      <c r="AA41" s="53"/>
      <c r="AB41" s="280"/>
      <c r="AC41" s="63"/>
      <c r="AD41" s="65" t="s">
        <v>59</v>
      </c>
      <c r="AE41" s="839" t="s">
        <v>688</v>
      </c>
    </row>
    <row r="42" spans="1:31" ht="15.95" customHeight="1" x14ac:dyDescent="0.15">
      <c r="A42" s="63"/>
      <c r="B42" s="64"/>
      <c r="C42" s="65" t="s">
        <v>116</v>
      </c>
      <c r="D42" s="839" t="s">
        <v>644</v>
      </c>
      <c r="E42" s="369">
        <v>82.47</v>
      </c>
      <c r="F42" s="370">
        <v>58.32</v>
      </c>
      <c r="G42" s="370">
        <v>66.31</v>
      </c>
      <c r="H42" s="371">
        <v>30.54</v>
      </c>
      <c r="I42" s="372">
        <v>57.48</v>
      </c>
      <c r="J42" s="1183">
        <v>938.92</v>
      </c>
      <c r="K42" s="1184">
        <v>15605.28</v>
      </c>
      <c r="L42" s="1183">
        <v>16781</v>
      </c>
      <c r="M42" s="540">
        <v>621</v>
      </c>
      <c r="N42" s="541">
        <v>453</v>
      </c>
      <c r="O42" s="542">
        <v>575</v>
      </c>
      <c r="P42" s="543">
        <v>184</v>
      </c>
      <c r="Q42" s="543">
        <v>311</v>
      </c>
      <c r="R42" s="544">
        <v>1175</v>
      </c>
      <c r="S42" s="543">
        <v>7049</v>
      </c>
      <c r="T42" s="545">
        <v>9915</v>
      </c>
      <c r="U42" s="349"/>
      <c r="V42" s="61"/>
      <c r="W42" s="61"/>
      <c r="X42" s="61"/>
      <c r="Y42" s="54"/>
      <c r="Z42" s="54"/>
      <c r="AA42" s="53"/>
      <c r="AB42" s="348"/>
      <c r="AC42" s="63"/>
      <c r="AD42" s="65" t="s">
        <v>128</v>
      </c>
      <c r="AE42" s="839" t="s">
        <v>689</v>
      </c>
    </row>
    <row r="43" spans="1:31" s="84" customFormat="1" ht="15.95" customHeight="1" x14ac:dyDescent="0.15">
      <c r="A43" s="99"/>
      <c r="B43" s="100"/>
      <c r="C43" s="58" t="s">
        <v>129</v>
      </c>
      <c r="D43" s="838" t="s">
        <v>645</v>
      </c>
      <c r="E43" s="369">
        <v>93.6</v>
      </c>
      <c r="F43" s="370">
        <v>44.13</v>
      </c>
      <c r="G43" s="371">
        <v>78.099999999999994</v>
      </c>
      <c r="H43" s="371">
        <v>40.450000000000003</v>
      </c>
      <c r="I43" s="372">
        <v>54.4</v>
      </c>
      <c r="J43" s="1183">
        <v>454.3</v>
      </c>
      <c r="K43" s="1184">
        <v>25588.6</v>
      </c>
      <c r="L43" s="1183">
        <v>26309.45</v>
      </c>
      <c r="M43" s="546">
        <v>642</v>
      </c>
      <c r="N43" s="541">
        <v>327</v>
      </c>
      <c r="O43" s="542">
        <v>599</v>
      </c>
      <c r="P43" s="543">
        <v>243</v>
      </c>
      <c r="Q43" s="543">
        <v>398</v>
      </c>
      <c r="R43" s="543">
        <v>1050</v>
      </c>
      <c r="S43" s="543">
        <v>4586</v>
      </c>
      <c r="T43" s="545">
        <v>7518</v>
      </c>
      <c r="U43" s="350"/>
      <c r="V43" s="144"/>
      <c r="W43" s="144"/>
      <c r="X43" s="144"/>
      <c r="Y43" s="54"/>
      <c r="Z43" s="54"/>
      <c r="AA43" s="153"/>
      <c r="AB43" s="351"/>
      <c r="AC43" s="56"/>
      <c r="AD43" s="58" t="s">
        <v>117</v>
      </c>
      <c r="AE43" s="838" t="s">
        <v>690</v>
      </c>
    </row>
    <row r="44" spans="1:31" s="84" customFormat="1" ht="15.95" customHeight="1" x14ac:dyDescent="0.15">
      <c r="A44" s="99"/>
      <c r="B44" s="100"/>
      <c r="C44" s="58" t="s">
        <v>144</v>
      </c>
      <c r="D44" s="838" t="s">
        <v>646</v>
      </c>
      <c r="E44" s="369">
        <v>96.04</v>
      </c>
      <c r="F44" s="370">
        <v>41</v>
      </c>
      <c r="G44" s="371">
        <v>64.650000000000006</v>
      </c>
      <c r="H44" s="373">
        <v>36.799999999999997</v>
      </c>
      <c r="I44" s="371">
        <v>69.8</v>
      </c>
      <c r="J44" s="366">
        <v>452.6</v>
      </c>
      <c r="K44" s="366">
        <v>24015.5</v>
      </c>
      <c r="L44" s="1185">
        <v>24735.39</v>
      </c>
      <c r="M44" s="546">
        <v>673</v>
      </c>
      <c r="N44" s="543">
        <v>298</v>
      </c>
      <c r="O44" s="543">
        <v>620</v>
      </c>
      <c r="P44" s="543">
        <v>556</v>
      </c>
      <c r="Q44" s="543">
        <v>371</v>
      </c>
      <c r="R44" s="543">
        <v>997</v>
      </c>
      <c r="S44" s="543">
        <v>4725</v>
      </c>
      <c r="T44" s="545">
        <v>7942</v>
      </c>
      <c r="U44" s="365"/>
      <c r="V44" s="366"/>
      <c r="W44" s="366"/>
      <c r="X44" s="366"/>
      <c r="Y44" s="54"/>
      <c r="Z44" s="54"/>
      <c r="AA44" s="367"/>
      <c r="AB44" s="368"/>
      <c r="AC44" s="223"/>
      <c r="AD44" s="58" t="s">
        <v>144</v>
      </c>
      <c r="AE44" s="838" t="s">
        <v>691</v>
      </c>
    </row>
    <row r="45" spans="1:31" s="84" customFormat="1" ht="15.95" customHeight="1" x14ac:dyDescent="0.15">
      <c r="A45" s="252"/>
      <c r="B45" s="199"/>
      <c r="C45" s="58" t="s">
        <v>181</v>
      </c>
      <c r="D45" s="838" t="s">
        <v>647</v>
      </c>
      <c r="E45" s="369">
        <v>153.07</v>
      </c>
      <c r="F45" s="370">
        <v>88.44</v>
      </c>
      <c r="G45" s="374">
        <v>217.46</v>
      </c>
      <c r="H45" s="375">
        <v>28.99</v>
      </c>
      <c r="I45" s="374">
        <v>103.96</v>
      </c>
      <c r="J45" s="1186">
        <v>550.44000000000005</v>
      </c>
      <c r="K45" s="1186">
        <v>16663.03</v>
      </c>
      <c r="L45" s="1187">
        <v>17716.95</v>
      </c>
      <c r="M45" s="547">
        <v>741</v>
      </c>
      <c r="N45" s="548">
        <v>434</v>
      </c>
      <c r="O45" s="548">
        <v>1059</v>
      </c>
      <c r="P45" s="548">
        <v>247</v>
      </c>
      <c r="Q45" s="548">
        <v>683</v>
      </c>
      <c r="R45" s="548">
        <v>1279</v>
      </c>
      <c r="S45" s="548">
        <v>3923</v>
      </c>
      <c r="T45" s="545">
        <v>7932</v>
      </c>
      <c r="U45" s="586">
        <v>135</v>
      </c>
      <c r="V45" s="587">
        <v>93</v>
      </c>
      <c r="W45" s="587">
        <v>102</v>
      </c>
      <c r="X45" s="588">
        <v>32</v>
      </c>
      <c r="Y45" s="587">
        <v>54</v>
      </c>
      <c r="Z45" s="588">
        <v>261</v>
      </c>
      <c r="AA45" s="589">
        <v>296</v>
      </c>
      <c r="AB45" s="590"/>
      <c r="AC45" s="256"/>
      <c r="AD45" s="58" t="s">
        <v>181</v>
      </c>
      <c r="AE45" s="838" t="s">
        <v>692</v>
      </c>
    </row>
    <row r="46" spans="1:31" ht="15.95" customHeight="1" x14ac:dyDescent="0.15">
      <c r="A46" s="99"/>
      <c r="B46" s="100"/>
      <c r="C46" s="58" t="s">
        <v>187</v>
      </c>
      <c r="D46" s="838" t="s">
        <v>648</v>
      </c>
      <c r="E46" s="376">
        <v>136.39500000000001</v>
      </c>
      <c r="F46" s="377">
        <v>90.97</v>
      </c>
      <c r="G46" s="378">
        <v>188.26</v>
      </c>
      <c r="H46" s="378">
        <v>38.479999999999997</v>
      </c>
      <c r="I46" s="378">
        <v>103.95</v>
      </c>
      <c r="J46" s="149">
        <v>519.78</v>
      </c>
      <c r="K46" s="149">
        <v>20815.240000000002</v>
      </c>
      <c r="L46" s="148">
        <v>21802.105</v>
      </c>
      <c r="M46" s="549">
        <v>897</v>
      </c>
      <c r="N46" s="550">
        <v>686</v>
      </c>
      <c r="O46" s="550">
        <v>1194</v>
      </c>
      <c r="P46" s="550">
        <v>323.26</v>
      </c>
      <c r="Q46" s="550">
        <v>786</v>
      </c>
      <c r="R46" s="550">
        <v>1485</v>
      </c>
      <c r="S46" s="550">
        <v>3842</v>
      </c>
      <c r="T46" s="551">
        <v>8527.26</v>
      </c>
      <c r="U46" s="591">
        <v>138</v>
      </c>
      <c r="V46" s="592">
        <v>112</v>
      </c>
      <c r="W46" s="592">
        <v>122</v>
      </c>
      <c r="X46" s="593">
        <v>46</v>
      </c>
      <c r="Y46" s="592">
        <v>54</v>
      </c>
      <c r="Z46" s="593">
        <v>128</v>
      </c>
      <c r="AA46" s="594">
        <v>251</v>
      </c>
      <c r="AB46" s="595">
        <v>460</v>
      </c>
      <c r="AC46" s="223"/>
      <c r="AD46" s="245" t="s">
        <v>187</v>
      </c>
      <c r="AE46" s="838" t="s">
        <v>693</v>
      </c>
    </row>
    <row r="47" spans="1:31" ht="15.95" customHeight="1" x14ac:dyDescent="0.15">
      <c r="A47" s="99"/>
      <c r="B47" s="100"/>
      <c r="C47" s="58" t="s">
        <v>194</v>
      </c>
      <c r="D47" s="838" t="s">
        <v>649</v>
      </c>
      <c r="E47" s="376">
        <v>93.87299999999999</v>
      </c>
      <c r="F47" s="377">
        <v>59.412999999999997</v>
      </c>
      <c r="G47" s="378">
        <v>159.97999999999999</v>
      </c>
      <c r="H47" s="378">
        <v>54.71</v>
      </c>
      <c r="I47" s="378">
        <v>159.87</v>
      </c>
      <c r="J47" s="149">
        <v>1147.8619999999999</v>
      </c>
      <c r="K47" s="149">
        <v>15994.1</v>
      </c>
      <c r="L47" s="148">
        <v>17610.395</v>
      </c>
      <c r="M47" s="549">
        <v>828</v>
      </c>
      <c r="N47" s="550">
        <v>657</v>
      </c>
      <c r="O47" s="550">
        <v>952</v>
      </c>
      <c r="P47" s="550">
        <v>254</v>
      </c>
      <c r="Q47" s="550">
        <v>579</v>
      </c>
      <c r="R47" s="550">
        <v>2102</v>
      </c>
      <c r="S47" s="550">
        <v>6029</v>
      </c>
      <c r="T47" s="551">
        <v>10744</v>
      </c>
      <c r="U47" s="591">
        <v>132</v>
      </c>
      <c r="V47" s="592">
        <v>104</v>
      </c>
      <c r="W47" s="592">
        <v>112</v>
      </c>
      <c r="X47" s="593">
        <v>45</v>
      </c>
      <c r="Y47" s="592">
        <v>31</v>
      </c>
      <c r="Z47" s="593">
        <v>142</v>
      </c>
      <c r="AA47" s="594">
        <v>657</v>
      </c>
      <c r="AB47" s="595">
        <v>894</v>
      </c>
      <c r="AC47" s="223"/>
      <c r="AD47" s="245" t="s">
        <v>194</v>
      </c>
      <c r="AE47" s="838" t="s">
        <v>694</v>
      </c>
    </row>
    <row r="48" spans="1:31" ht="15.95" customHeight="1" x14ac:dyDescent="0.15">
      <c r="A48" s="99"/>
      <c r="B48" s="100"/>
      <c r="C48" s="58" t="s">
        <v>197</v>
      </c>
      <c r="D48" s="839" t="s">
        <v>650</v>
      </c>
      <c r="E48" s="376">
        <v>106.455</v>
      </c>
      <c r="F48" s="377">
        <v>56.164999999999999</v>
      </c>
      <c r="G48" s="378">
        <v>207.35</v>
      </c>
      <c r="H48" s="378">
        <v>49.53</v>
      </c>
      <c r="I48" s="378">
        <v>161.75</v>
      </c>
      <c r="J48" s="149">
        <v>1419.259</v>
      </c>
      <c r="K48" s="149">
        <v>16624</v>
      </c>
      <c r="L48" s="148">
        <v>18568.343999999997</v>
      </c>
      <c r="M48" s="549">
        <v>763</v>
      </c>
      <c r="N48" s="550">
        <v>543</v>
      </c>
      <c r="O48" s="550">
        <v>1044</v>
      </c>
      <c r="P48" s="550">
        <v>222</v>
      </c>
      <c r="Q48" s="550">
        <v>558</v>
      </c>
      <c r="R48" s="550">
        <v>1832</v>
      </c>
      <c r="S48" s="550">
        <v>6309</v>
      </c>
      <c r="T48" s="551">
        <v>10728</v>
      </c>
      <c r="U48" s="591">
        <v>143</v>
      </c>
      <c r="V48" s="592">
        <v>93</v>
      </c>
      <c r="W48" s="592">
        <v>117</v>
      </c>
      <c r="X48" s="593">
        <v>43</v>
      </c>
      <c r="Y48" s="592">
        <v>39</v>
      </c>
      <c r="Z48" s="593">
        <v>143</v>
      </c>
      <c r="AA48" s="594">
        <v>643</v>
      </c>
      <c r="AB48" s="595">
        <v>924</v>
      </c>
      <c r="AC48" s="223"/>
      <c r="AD48" s="245" t="s">
        <v>305</v>
      </c>
      <c r="AE48" s="838" t="s">
        <v>695</v>
      </c>
    </row>
    <row r="49" spans="1:37" ht="15.95" customHeight="1" x14ac:dyDescent="0.15">
      <c r="A49" s="99"/>
      <c r="B49" s="100"/>
      <c r="C49" s="58" t="s">
        <v>398</v>
      </c>
      <c r="D49" s="839" t="s">
        <v>651</v>
      </c>
      <c r="E49" s="564">
        <v>93.328499999999991</v>
      </c>
      <c r="F49" s="565">
        <v>55.534999999999997</v>
      </c>
      <c r="G49" s="566">
        <v>83.699999999999989</v>
      </c>
      <c r="H49" s="566">
        <v>44.179999999999993</v>
      </c>
      <c r="I49" s="566">
        <v>64.67</v>
      </c>
      <c r="J49" s="1188">
        <v>782.53529999999989</v>
      </c>
      <c r="K49" s="1188">
        <v>15738</v>
      </c>
      <c r="L49" s="1189">
        <v>16806.413799999998</v>
      </c>
      <c r="M49" s="567">
        <v>740</v>
      </c>
      <c r="N49" s="568">
        <v>527</v>
      </c>
      <c r="O49" s="568">
        <v>726</v>
      </c>
      <c r="P49" s="568">
        <v>170</v>
      </c>
      <c r="Q49" s="568">
        <v>364</v>
      </c>
      <c r="R49" s="568">
        <v>1851</v>
      </c>
      <c r="S49" s="568">
        <v>6253</v>
      </c>
      <c r="T49" s="569">
        <v>10104</v>
      </c>
      <c r="U49" s="596">
        <v>137</v>
      </c>
      <c r="V49" s="597">
        <v>100</v>
      </c>
      <c r="W49" s="597">
        <v>116</v>
      </c>
      <c r="X49" s="598">
        <v>39</v>
      </c>
      <c r="Y49" s="597">
        <v>41</v>
      </c>
      <c r="Z49" s="598">
        <v>149</v>
      </c>
      <c r="AA49" s="599">
        <v>595</v>
      </c>
      <c r="AB49" s="595">
        <v>842</v>
      </c>
      <c r="AC49" s="223"/>
      <c r="AD49" s="257" t="s">
        <v>410</v>
      </c>
      <c r="AE49" s="840" t="s">
        <v>696</v>
      </c>
    </row>
    <row r="50" spans="1:37" ht="15.95" customHeight="1" x14ac:dyDescent="0.15">
      <c r="A50" s="99"/>
      <c r="B50" s="100"/>
      <c r="C50" s="58" t="s">
        <v>415</v>
      </c>
      <c r="D50" s="838" t="s">
        <v>652</v>
      </c>
      <c r="E50" s="376">
        <v>161.23400000000001</v>
      </c>
      <c r="F50" s="377">
        <v>86.38</v>
      </c>
      <c r="G50" s="378">
        <v>87.280000000000015</v>
      </c>
      <c r="H50" s="378">
        <v>30.08</v>
      </c>
      <c r="I50" s="378">
        <v>54.493000000000009</v>
      </c>
      <c r="J50" s="149">
        <v>1251.605</v>
      </c>
      <c r="K50" s="149">
        <v>17553</v>
      </c>
      <c r="L50" s="151">
        <v>19137.691999999999</v>
      </c>
      <c r="M50" s="549">
        <v>965</v>
      </c>
      <c r="N50" s="550">
        <v>417</v>
      </c>
      <c r="O50" s="550">
        <v>702</v>
      </c>
      <c r="P50" s="550">
        <v>281</v>
      </c>
      <c r="Q50" s="550">
        <v>286</v>
      </c>
      <c r="R50" s="550">
        <v>1666</v>
      </c>
      <c r="S50" s="550">
        <v>6709</v>
      </c>
      <c r="T50" s="625">
        <v>10609</v>
      </c>
      <c r="U50" s="591">
        <v>117</v>
      </c>
      <c r="V50" s="592">
        <v>77</v>
      </c>
      <c r="W50" s="592">
        <v>94</v>
      </c>
      <c r="X50" s="593">
        <v>29</v>
      </c>
      <c r="Y50" s="592">
        <v>38</v>
      </c>
      <c r="Z50" s="593">
        <v>119</v>
      </c>
      <c r="AA50" s="594">
        <v>496</v>
      </c>
      <c r="AB50" s="595">
        <v>777</v>
      </c>
      <c r="AC50" s="223"/>
      <c r="AD50" s="245" t="s">
        <v>402</v>
      </c>
      <c r="AE50" s="838" t="s">
        <v>697</v>
      </c>
    </row>
    <row r="51" spans="1:37" s="84" customFormat="1" ht="15.95" customHeight="1" x14ac:dyDescent="0.15">
      <c r="A51" s="46"/>
      <c r="B51" s="47"/>
      <c r="C51" s="58" t="s">
        <v>495</v>
      </c>
      <c r="D51" s="838" t="s">
        <v>653</v>
      </c>
      <c r="E51" s="376">
        <v>110.919</v>
      </c>
      <c r="F51" s="378">
        <v>51.169000000000004</v>
      </c>
      <c r="G51" s="378">
        <v>127.15799999999999</v>
      </c>
      <c r="H51" s="378">
        <v>47.289999999999992</v>
      </c>
      <c r="I51" s="378">
        <v>64.239999999999995</v>
      </c>
      <c r="J51" s="149">
        <v>566.10500000000002</v>
      </c>
      <c r="K51" s="149">
        <v>17238</v>
      </c>
      <c r="L51" s="904">
        <v>18153.712</v>
      </c>
      <c r="M51" s="549">
        <v>855</v>
      </c>
      <c r="N51" s="550">
        <v>415</v>
      </c>
      <c r="O51" s="550">
        <v>1231</v>
      </c>
      <c r="P51" s="550">
        <v>382</v>
      </c>
      <c r="Q51" s="550">
        <v>381</v>
      </c>
      <c r="R51" s="550">
        <v>2108</v>
      </c>
      <c r="S51" s="550">
        <v>6211</v>
      </c>
      <c r="T51" s="556">
        <v>11168</v>
      </c>
      <c r="U51" s="591">
        <v>109</v>
      </c>
      <c r="V51" s="592">
        <v>73</v>
      </c>
      <c r="W51" s="592">
        <v>117</v>
      </c>
      <c r="X51" s="592">
        <v>37</v>
      </c>
      <c r="Y51" s="592">
        <v>47</v>
      </c>
      <c r="Z51" s="592">
        <v>115</v>
      </c>
      <c r="AA51" s="706">
        <v>522</v>
      </c>
      <c r="AB51" s="591">
        <v>757</v>
      </c>
      <c r="AC51" s="223"/>
      <c r="AD51" s="702" t="s">
        <v>416</v>
      </c>
      <c r="AE51" s="839" t="s">
        <v>698</v>
      </c>
    </row>
    <row r="52" spans="1:37" s="84" customFormat="1" ht="15.95" customHeight="1" x14ac:dyDescent="0.15">
      <c r="A52" s="46"/>
      <c r="B52" s="47"/>
      <c r="C52" s="48" t="s">
        <v>494</v>
      </c>
      <c r="D52" s="837" t="s">
        <v>654</v>
      </c>
      <c r="E52" s="376">
        <v>63.905000000000001</v>
      </c>
      <c r="F52" s="378">
        <v>39.065000000000005</v>
      </c>
      <c r="G52" s="378">
        <v>95.250000000000014</v>
      </c>
      <c r="H52" s="378">
        <v>31.53</v>
      </c>
      <c r="I52" s="378">
        <v>83.92</v>
      </c>
      <c r="J52" s="149">
        <v>463.74</v>
      </c>
      <c r="K52" s="149">
        <v>16876</v>
      </c>
      <c r="L52" s="904">
        <v>17614.345000000001</v>
      </c>
      <c r="M52" s="549">
        <v>582</v>
      </c>
      <c r="N52" s="550">
        <v>371</v>
      </c>
      <c r="O52" s="550">
        <v>709</v>
      </c>
      <c r="P52" s="550">
        <v>177</v>
      </c>
      <c r="Q52" s="550">
        <v>323</v>
      </c>
      <c r="R52" s="550">
        <v>1551</v>
      </c>
      <c r="S52" s="550">
        <v>5900</v>
      </c>
      <c r="T52" s="556">
        <v>9242</v>
      </c>
      <c r="U52" s="591">
        <v>92</v>
      </c>
      <c r="V52" s="592">
        <v>67</v>
      </c>
      <c r="W52" s="592">
        <v>104</v>
      </c>
      <c r="X52" s="592">
        <v>33</v>
      </c>
      <c r="Y52" s="592">
        <v>37</v>
      </c>
      <c r="Z52" s="592">
        <v>107</v>
      </c>
      <c r="AA52" s="706">
        <v>536</v>
      </c>
      <c r="AB52" s="591">
        <v>701</v>
      </c>
      <c r="AC52" s="223"/>
      <c r="AD52" s="245" t="s">
        <v>494</v>
      </c>
      <c r="AE52" s="837" t="s">
        <v>699</v>
      </c>
    </row>
    <row r="53" spans="1:37" s="84" customFormat="1" ht="15.95" customHeight="1" x14ac:dyDescent="0.15">
      <c r="A53" s="46"/>
      <c r="B53" s="47"/>
      <c r="C53" s="48" t="s">
        <v>497</v>
      </c>
      <c r="D53" s="837" t="s">
        <v>655</v>
      </c>
      <c r="E53" s="376">
        <v>79.394999999999996</v>
      </c>
      <c r="F53" s="378">
        <v>44.015000000000001</v>
      </c>
      <c r="G53" s="378">
        <v>139.0369</v>
      </c>
      <c r="H53" s="378">
        <v>33.75</v>
      </c>
      <c r="I53" s="378">
        <v>51.82</v>
      </c>
      <c r="J53" s="149">
        <v>782.29200000000003</v>
      </c>
      <c r="K53" s="149">
        <v>17332</v>
      </c>
      <c r="L53" s="904">
        <v>18418.293899999997</v>
      </c>
      <c r="M53" s="549">
        <v>667</v>
      </c>
      <c r="N53" s="550">
        <v>399</v>
      </c>
      <c r="O53" s="550">
        <v>802</v>
      </c>
      <c r="P53" s="550">
        <v>205</v>
      </c>
      <c r="Q53" s="550">
        <v>357</v>
      </c>
      <c r="R53" s="550">
        <v>1869</v>
      </c>
      <c r="S53" s="550">
        <v>6273</v>
      </c>
      <c r="T53" s="556">
        <v>10173</v>
      </c>
      <c r="U53" s="591">
        <v>100</v>
      </c>
      <c r="V53" s="592">
        <v>69</v>
      </c>
      <c r="W53" s="592">
        <v>112</v>
      </c>
      <c r="X53" s="592">
        <v>25</v>
      </c>
      <c r="Y53" s="592">
        <v>36</v>
      </c>
      <c r="Z53" s="592">
        <v>117</v>
      </c>
      <c r="AA53" s="706">
        <v>561</v>
      </c>
      <c r="AB53" s="591">
        <v>864</v>
      </c>
      <c r="AC53" s="223"/>
      <c r="AD53" s="245" t="s">
        <v>497</v>
      </c>
      <c r="AE53" s="837" t="s">
        <v>700</v>
      </c>
    </row>
    <row r="54" spans="1:37" s="84" customFormat="1" ht="15.95" customHeight="1" x14ac:dyDescent="0.15">
      <c r="A54" s="99"/>
      <c r="B54" s="100"/>
      <c r="C54" s="48" t="s">
        <v>499</v>
      </c>
      <c r="D54" s="837" t="s">
        <v>656</v>
      </c>
      <c r="E54" s="376">
        <v>94.93</v>
      </c>
      <c r="F54" s="378">
        <v>39.915999999999997</v>
      </c>
      <c r="G54" s="378">
        <v>112.29499999999999</v>
      </c>
      <c r="H54" s="378">
        <v>35.83</v>
      </c>
      <c r="I54" s="378">
        <v>76.12</v>
      </c>
      <c r="J54" s="149">
        <v>722.30900000000008</v>
      </c>
      <c r="K54" s="149">
        <v>17482</v>
      </c>
      <c r="L54" s="904">
        <v>18523.483999999997</v>
      </c>
      <c r="M54" s="549">
        <v>681</v>
      </c>
      <c r="N54" s="550">
        <v>363</v>
      </c>
      <c r="O54" s="550">
        <v>841</v>
      </c>
      <c r="P54" s="550">
        <v>175</v>
      </c>
      <c r="Q54" s="550">
        <v>312</v>
      </c>
      <c r="R54" s="550">
        <v>1616</v>
      </c>
      <c r="S54" s="550">
        <v>6446</v>
      </c>
      <c r="T54" s="556">
        <v>10071</v>
      </c>
      <c r="U54" s="591">
        <v>92</v>
      </c>
      <c r="V54" s="592">
        <v>63</v>
      </c>
      <c r="W54" s="592">
        <v>106</v>
      </c>
      <c r="X54" s="592">
        <v>27</v>
      </c>
      <c r="Y54" s="592">
        <v>37</v>
      </c>
      <c r="Z54" s="592">
        <v>125</v>
      </c>
      <c r="AA54" s="706">
        <v>550</v>
      </c>
      <c r="AB54" s="591">
        <v>864</v>
      </c>
      <c r="AC54" s="223"/>
      <c r="AD54" s="245" t="s">
        <v>499</v>
      </c>
      <c r="AE54" s="837" t="s">
        <v>701</v>
      </c>
      <c r="AF54" s="819"/>
    </row>
    <row r="55" spans="1:37" s="84" customFormat="1" ht="15.95" customHeight="1" x14ac:dyDescent="0.15">
      <c r="A55" s="894" t="s">
        <v>741</v>
      </c>
      <c r="B55" s="100"/>
      <c r="C55" s="48" t="s">
        <v>742</v>
      </c>
      <c r="D55" s="837" t="s">
        <v>740</v>
      </c>
      <c r="E55" s="376">
        <v>97.946999999999989</v>
      </c>
      <c r="F55" s="566">
        <v>39.768000000000001</v>
      </c>
      <c r="G55" s="566">
        <v>126.541</v>
      </c>
      <c r="H55" s="566">
        <v>36.81</v>
      </c>
      <c r="I55" s="566">
        <v>72.299999999999983</v>
      </c>
      <c r="J55" s="1188">
        <v>682.40899999999999</v>
      </c>
      <c r="K55" s="149">
        <v>16949</v>
      </c>
      <c r="L55" s="904">
        <v>17965.007000000001</v>
      </c>
      <c r="M55" s="549">
        <v>586</v>
      </c>
      <c r="N55" s="550">
        <v>391</v>
      </c>
      <c r="O55" s="550">
        <v>899</v>
      </c>
      <c r="P55" s="550">
        <v>201</v>
      </c>
      <c r="Q55" s="550">
        <v>337.5</v>
      </c>
      <c r="R55" s="550">
        <v>2198</v>
      </c>
      <c r="S55" s="550">
        <v>6083</v>
      </c>
      <c r="T55" s="556">
        <v>10304.5</v>
      </c>
      <c r="U55" s="591">
        <v>91</v>
      </c>
      <c r="V55" s="592">
        <v>67</v>
      </c>
      <c r="W55" s="592">
        <v>113</v>
      </c>
      <c r="X55" s="592">
        <v>28</v>
      </c>
      <c r="Y55" s="592">
        <v>34</v>
      </c>
      <c r="Z55" s="592">
        <v>113</v>
      </c>
      <c r="AA55" s="706">
        <v>529</v>
      </c>
      <c r="AB55" s="601">
        <v>840</v>
      </c>
      <c r="AC55" s="212"/>
      <c r="AD55" s="245" t="s">
        <v>742</v>
      </c>
      <c r="AE55" s="837" t="s">
        <v>740</v>
      </c>
      <c r="AF55" s="819"/>
    </row>
    <row r="56" spans="1:37" s="84" customFormat="1" ht="15.95" customHeight="1" x14ac:dyDescent="0.15">
      <c r="A56" s="894"/>
      <c r="B56" s="100"/>
      <c r="C56" s="48" t="s">
        <v>42</v>
      </c>
      <c r="D56" s="837" t="s">
        <v>748</v>
      </c>
      <c r="E56" s="376">
        <v>108.37200000000001</v>
      </c>
      <c r="F56" s="378">
        <v>38.429000000000002</v>
      </c>
      <c r="G56" s="378">
        <v>152.19999999999999</v>
      </c>
      <c r="H56" s="378">
        <v>41.43</v>
      </c>
      <c r="I56" s="378">
        <v>103.15</v>
      </c>
      <c r="J56" s="149">
        <v>679.65899999999999</v>
      </c>
      <c r="K56" s="149">
        <v>17565</v>
      </c>
      <c r="L56" s="904">
        <v>18649.811000000002</v>
      </c>
      <c r="M56" s="549">
        <v>772</v>
      </c>
      <c r="N56" s="550">
        <v>339</v>
      </c>
      <c r="O56" s="550">
        <v>891.5</v>
      </c>
      <c r="P56" s="550">
        <v>157</v>
      </c>
      <c r="Q56" s="550">
        <v>363</v>
      </c>
      <c r="R56" s="550">
        <v>1935</v>
      </c>
      <c r="S56" s="550">
        <v>6388</v>
      </c>
      <c r="T56" s="556">
        <v>10506.5</v>
      </c>
      <c r="U56" s="591">
        <v>109</v>
      </c>
      <c r="V56" s="592">
        <v>56</v>
      </c>
      <c r="W56" s="592">
        <v>108</v>
      </c>
      <c r="X56" s="592">
        <v>27</v>
      </c>
      <c r="Y56" s="592">
        <v>31</v>
      </c>
      <c r="Z56" s="592">
        <v>104</v>
      </c>
      <c r="AA56" s="706">
        <v>486</v>
      </c>
      <c r="AB56" s="601">
        <v>797</v>
      </c>
      <c r="AC56" s="212"/>
      <c r="AD56" s="245" t="s">
        <v>42</v>
      </c>
      <c r="AE56" s="837" t="s">
        <v>748</v>
      </c>
      <c r="AF56" s="819"/>
    </row>
    <row r="57" spans="1:37" s="84" customFormat="1" ht="15.95" customHeight="1" x14ac:dyDescent="0.15">
      <c r="A57" s="894"/>
      <c r="B57" s="100"/>
      <c r="C57" s="48" t="s">
        <v>753</v>
      </c>
      <c r="D57" s="837" t="s">
        <v>754</v>
      </c>
      <c r="E57" s="376">
        <v>185</v>
      </c>
      <c r="F57" s="378">
        <v>59.9</v>
      </c>
      <c r="G57" s="378">
        <v>149.1</v>
      </c>
      <c r="H57" s="378">
        <v>40.1</v>
      </c>
      <c r="I57" s="378">
        <v>81.900000000000006</v>
      </c>
      <c r="J57" s="149">
        <v>809.2</v>
      </c>
      <c r="K57" s="149">
        <v>17260</v>
      </c>
      <c r="L57" s="904">
        <v>18525.3</v>
      </c>
      <c r="M57" s="549">
        <v>783</v>
      </c>
      <c r="N57" s="550">
        <v>376</v>
      </c>
      <c r="O57" s="550">
        <v>613</v>
      </c>
      <c r="P57" s="550">
        <v>132</v>
      </c>
      <c r="Q57" s="550">
        <v>333</v>
      </c>
      <c r="R57" s="550">
        <v>1778</v>
      </c>
      <c r="S57" s="550">
        <v>5841</v>
      </c>
      <c r="T57" s="556">
        <v>9480</v>
      </c>
      <c r="U57" s="591">
        <v>102</v>
      </c>
      <c r="V57" s="592">
        <v>57</v>
      </c>
      <c r="W57" s="592">
        <v>85</v>
      </c>
      <c r="X57" s="592">
        <v>22</v>
      </c>
      <c r="Y57" s="592">
        <v>27</v>
      </c>
      <c r="Z57" s="592">
        <v>99</v>
      </c>
      <c r="AA57" s="706">
        <v>459</v>
      </c>
      <c r="AB57" s="601">
        <v>794</v>
      </c>
      <c r="AC57" s="212"/>
      <c r="AD57" s="48" t="s">
        <v>753</v>
      </c>
      <c r="AE57" s="837" t="s">
        <v>756</v>
      </c>
      <c r="AF57" s="819"/>
    </row>
    <row r="58" spans="1:37" s="84" customFormat="1" ht="15.95" customHeight="1" x14ac:dyDescent="0.15">
      <c r="A58" s="891"/>
      <c r="B58" s="101"/>
      <c r="C58" s="176" t="s">
        <v>44</v>
      </c>
      <c r="D58" s="841" t="s">
        <v>755</v>
      </c>
      <c r="E58" s="863">
        <v>127.2</v>
      </c>
      <c r="F58" s="864">
        <v>39.200000000000003</v>
      </c>
      <c r="G58" s="864">
        <v>77</v>
      </c>
      <c r="H58" s="864">
        <v>40</v>
      </c>
      <c r="I58" s="864">
        <v>82</v>
      </c>
      <c r="J58" s="192">
        <v>753</v>
      </c>
      <c r="K58" s="192">
        <v>17258</v>
      </c>
      <c r="L58" s="967">
        <v>18337.2</v>
      </c>
      <c r="M58" s="868">
        <v>459</v>
      </c>
      <c r="N58" s="865">
        <v>179</v>
      </c>
      <c r="O58" s="865">
        <v>442</v>
      </c>
      <c r="P58" s="865">
        <v>144</v>
      </c>
      <c r="Q58" s="865">
        <v>314</v>
      </c>
      <c r="R58" s="865">
        <v>851</v>
      </c>
      <c r="S58" s="865">
        <v>5567</v>
      </c>
      <c r="T58" s="866">
        <v>7777</v>
      </c>
      <c r="U58" s="867">
        <v>69</v>
      </c>
      <c r="V58" s="869">
        <v>38</v>
      </c>
      <c r="W58" s="869">
        <v>62</v>
      </c>
      <c r="X58" s="869">
        <v>19</v>
      </c>
      <c r="Y58" s="869">
        <v>27</v>
      </c>
      <c r="Z58" s="869">
        <v>57</v>
      </c>
      <c r="AA58" s="870">
        <v>446</v>
      </c>
      <c r="AB58" s="971">
        <v>680</v>
      </c>
      <c r="AC58" s="210"/>
      <c r="AD58" s="176" t="s">
        <v>44</v>
      </c>
      <c r="AE58" s="841" t="s">
        <v>755</v>
      </c>
      <c r="AF58" s="819"/>
    </row>
    <row r="59" spans="1:37" s="84" customFormat="1" ht="15.95" customHeight="1" x14ac:dyDescent="0.15">
      <c r="A59" s="46"/>
      <c r="B59" s="47"/>
      <c r="C59" s="48" t="s">
        <v>45</v>
      </c>
      <c r="D59" s="837" t="s">
        <v>795</v>
      </c>
      <c r="E59" s="1162">
        <v>146.19999999999999</v>
      </c>
      <c r="F59" s="1163">
        <v>74.900000000000006</v>
      </c>
      <c r="G59" s="1163">
        <v>133.1</v>
      </c>
      <c r="H59" s="1163">
        <v>69.599999999999994</v>
      </c>
      <c r="I59" s="1163">
        <v>239.6</v>
      </c>
      <c r="J59" s="944">
        <v>745.2</v>
      </c>
      <c r="K59" s="944">
        <v>16759</v>
      </c>
      <c r="L59" s="1190">
        <v>18092.599999999999</v>
      </c>
      <c r="M59" s="549">
        <v>478</v>
      </c>
      <c r="N59" s="550">
        <v>192</v>
      </c>
      <c r="O59" s="550">
        <v>448</v>
      </c>
      <c r="P59" s="550">
        <v>171</v>
      </c>
      <c r="Q59" s="550">
        <v>336</v>
      </c>
      <c r="R59" s="550">
        <v>1113</v>
      </c>
      <c r="S59" s="550">
        <v>4913</v>
      </c>
      <c r="T59" s="556">
        <v>7462</v>
      </c>
      <c r="U59" s="591">
        <v>74</v>
      </c>
      <c r="V59" s="592">
        <v>38</v>
      </c>
      <c r="W59" s="592">
        <v>67</v>
      </c>
      <c r="X59" s="592">
        <v>21</v>
      </c>
      <c r="Y59" s="592">
        <v>28</v>
      </c>
      <c r="Z59" s="592">
        <v>67</v>
      </c>
      <c r="AA59" s="706">
        <v>385</v>
      </c>
      <c r="AB59" s="601">
        <v>593</v>
      </c>
      <c r="AC59" s="212"/>
      <c r="AD59" s="48" t="s">
        <v>45</v>
      </c>
      <c r="AE59" s="837" t="s">
        <v>795</v>
      </c>
      <c r="AF59" s="819"/>
      <c r="AK59" s="972"/>
    </row>
    <row r="60" spans="1:37" s="84" customFormat="1" ht="15.95" customHeight="1" thickBot="1" x14ac:dyDescent="0.2">
      <c r="A60" s="957"/>
      <c r="B60" s="194"/>
      <c r="C60" s="895" t="s">
        <v>46</v>
      </c>
      <c r="D60" s="896" t="s">
        <v>808</v>
      </c>
      <c r="E60" s="1155">
        <f t="shared" ref="E60:AB60" si="0">SUM(E61:E71)</f>
        <v>142.72</v>
      </c>
      <c r="F60" s="1156">
        <f t="shared" si="0"/>
        <v>70.290000000000006</v>
      </c>
      <c r="G60" s="1156">
        <f t="shared" si="0"/>
        <v>75.850000000000009</v>
      </c>
      <c r="H60" s="1156">
        <f t="shared" si="0"/>
        <v>61.41</v>
      </c>
      <c r="I60" s="1156">
        <f t="shared" si="0"/>
        <v>73.400000000000006</v>
      </c>
      <c r="J60" s="1191">
        <f t="shared" si="0"/>
        <v>550.70000000000005</v>
      </c>
      <c r="K60" s="1191">
        <f t="shared" si="0"/>
        <v>16624</v>
      </c>
      <c r="L60" s="1192">
        <f t="shared" si="0"/>
        <v>17528.080000000002</v>
      </c>
      <c r="M60" s="1157">
        <f t="shared" si="0"/>
        <v>381</v>
      </c>
      <c r="N60" s="559">
        <f t="shared" si="0"/>
        <v>233</v>
      </c>
      <c r="O60" s="559">
        <f t="shared" si="0"/>
        <v>372</v>
      </c>
      <c r="P60" s="559">
        <f t="shared" si="0"/>
        <v>165</v>
      </c>
      <c r="Q60" s="559">
        <f t="shared" si="0"/>
        <v>252</v>
      </c>
      <c r="R60" s="559">
        <f t="shared" si="0"/>
        <v>742</v>
      </c>
      <c r="S60" s="559">
        <f t="shared" si="0"/>
        <v>4563</v>
      </c>
      <c r="T60" s="1158">
        <f t="shared" si="0"/>
        <v>6475</v>
      </c>
      <c r="U60" s="508">
        <f t="shared" si="0"/>
        <v>49</v>
      </c>
      <c r="V60" s="1159">
        <f t="shared" si="0"/>
        <v>31</v>
      </c>
      <c r="W60" s="1159">
        <f t="shared" si="0"/>
        <v>43</v>
      </c>
      <c r="X60" s="1159">
        <f t="shared" si="0"/>
        <v>20</v>
      </c>
      <c r="Y60" s="1159">
        <f t="shared" si="0"/>
        <v>18</v>
      </c>
      <c r="Z60" s="1159">
        <f t="shared" si="0"/>
        <v>47</v>
      </c>
      <c r="AA60" s="1160">
        <f t="shared" si="0"/>
        <v>359</v>
      </c>
      <c r="AB60" s="1161">
        <f t="shared" si="0"/>
        <v>503</v>
      </c>
      <c r="AC60" s="900"/>
      <c r="AD60" s="895" t="s">
        <v>46</v>
      </c>
      <c r="AE60" s="896" t="s">
        <v>808</v>
      </c>
      <c r="AF60" s="819"/>
      <c r="AK60" s="972"/>
    </row>
    <row r="61" spans="1:37" s="84" customFormat="1" ht="15.95" customHeight="1" x14ac:dyDescent="0.15">
      <c r="A61" s="1522" t="s">
        <v>496</v>
      </c>
      <c r="B61" s="1451" t="s">
        <v>60</v>
      </c>
      <c r="C61" s="1452"/>
      <c r="D61" s="1453"/>
      <c r="E61" s="1058">
        <v>0</v>
      </c>
      <c r="F61" s="1020">
        <v>0</v>
      </c>
      <c r="G61" s="1020">
        <v>0</v>
      </c>
      <c r="H61" s="1020">
        <v>0</v>
      </c>
      <c r="I61" s="1020">
        <v>0</v>
      </c>
      <c r="J61" s="1020">
        <v>0</v>
      </c>
      <c r="K61" s="1020">
        <v>0</v>
      </c>
      <c r="L61" s="1090">
        <f>SUM(E61:K61)-F61</f>
        <v>0</v>
      </c>
      <c r="M61" s="1021">
        <v>0</v>
      </c>
      <c r="N61" s="1022">
        <v>0</v>
      </c>
      <c r="O61" s="1023">
        <v>0</v>
      </c>
      <c r="P61" s="1023">
        <v>0</v>
      </c>
      <c r="Q61" s="1022">
        <v>0</v>
      </c>
      <c r="R61" s="1022">
        <v>0</v>
      </c>
      <c r="S61" s="1096">
        <v>0</v>
      </c>
      <c r="T61" s="556">
        <f>SUM(M61:S61)-N61</f>
        <v>0</v>
      </c>
      <c r="U61" s="1024">
        <v>0</v>
      </c>
      <c r="V61" s="1025">
        <v>0</v>
      </c>
      <c r="W61" s="1025">
        <v>0</v>
      </c>
      <c r="X61" s="1025">
        <v>0</v>
      </c>
      <c r="Y61" s="1025">
        <v>0</v>
      </c>
      <c r="Z61" s="1025">
        <v>0</v>
      </c>
      <c r="AA61" s="1025">
        <v>0</v>
      </c>
      <c r="AB61" s="601">
        <v>0</v>
      </c>
      <c r="AC61" s="1451" t="s">
        <v>60</v>
      </c>
      <c r="AD61" s="1452"/>
      <c r="AE61" s="1453"/>
    </row>
    <row r="62" spans="1:37" s="84" customFormat="1" ht="15.95" customHeight="1" x14ac:dyDescent="0.15">
      <c r="A62" s="1523"/>
      <c r="B62" s="1445" t="s">
        <v>61</v>
      </c>
      <c r="C62" s="1446"/>
      <c r="D62" s="1447"/>
      <c r="E62" s="521">
        <v>2.4000000000000004</v>
      </c>
      <c r="F62" s="522">
        <v>1.3</v>
      </c>
      <c r="G62" s="522">
        <v>2.5</v>
      </c>
      <c r="H62" s="522">
        <v>4.8</v>
      </c>
      <c r="I62" s="522">
        <v>1.3</v>
      </c>
      <c r="J62" s="522">
        <v>0</v>
      </c>
      <c r="K62" s="522">
        <v>0</v>
      </c>
      <c r="L62" s="1091">
        <f>SUM(E62:K62)-F62</f>
        <v>11</v>
      </c>
      <c r="M62" s="553">
        <v>35</v>
      </c>
      <c r="N62" s="554">
        <v>12</v>
      </c>
      <c r="O62" s="555">
        <v>30</v>
      </c>
      <c r="P62" s="555">
        <v>23</v>
      </c>
      <c r="Q62" s="554">
        <v>12</v>
      </c>
      <c r="R62" s="554">
        <v>0</v>
      </c>
      <c r="S62" s="1193">
        <v>0</v>
      </c>
      <c r="T62" s="556">
        <f>SUM(M62:S62)-N62</f>
        <v>100</v>
      </c>
      <c r="U62" s="600">
        <v>4</v>
      </c>
      <c r="V62" s="509">
        <v>1</v>
      </c>
      <c r="W62" s="509">
        <v>3</v>
      </c>
      <c r="X62" s="509">
        <v>5</v>
      </c>
      <c r="Y62" s="509">
        <v>2</v>
      </c>
      <c r="Z62" s="509">
        <v>0</v>
      </c>
      <c r="AA62" s="509">
        <v>0</v>
      </c>
      <c r="AB62" s="601">
        <v>12</v>
      </c>
      <c r="AC62" s="1445" t="s">
        <v>61</v>
      </c>
      <c r="AD62" s="1446"/>
      <c r="AE62" s="1447"/>
    </row>
    <row r="63" spans="1:37" s="84" customFormat="1" ht="15.95" customHeight="1" x14ac:dyDescent="0.15">
      <c r="A63" s="1523"/>
      <c r="B63" s="1445" t="s">
        <v>62</v>
      </c>
      <c r="C63" s="1446"/>
      <c r="D63" s="1447"/>
      <c r="E63" s="521">
        <v>6</v>
      </c>
      <c r="F63" s="522">
        <v>0</v>
      </c>
      <c r="G63" s="522">
        <v>10.7</v>
      </c>
      <c r="H63" s="522">
        <v>0</v>
      </c>
      <c r="I63" s="522">
        <v>1.2</v>
      </c>
      <c r="J63" s="522">
        <v>0.8</v>
      </c>
      <c r="K63" s="522">
        <v>0</v>
      </c>
      <c r="L63" s="1091">
        <f t="shared" ref="L63:L71" si="1">SUM(E63:K63)-F63</f>
        <v>18.7</v>
      </c>
      <c r="M63" s="553">
        <v>2</v>
      </c>
      <c r="N63" s="554">
        <v>0</v>
      </c>
      <c r="O63" s="555">
        <v>2</v>
      </c>
      <c r="P63" s="555">
        <v>0</v>
      </c>
      <c r="Q63" s="554">
        <v>30</v>
      </c>
      <c r="R63" s="554">
        <v>30</v>
      </c>
      <c r="S63" s="1193">
        <v>0</v>
      </c>
      <c r="T63" s="556">
        <f t="shared" ref="T63:T71" si="2">SUM(M63:S63)-N63</f>
        <v>64</v>
      </c>
      <c r="U63" s="600">
        <v>1</v>
      </c>
      <c r="V63" s="509">
        <v>0</v>
      </c>
      <c r="W63" s="509">
        <v>2</v>
      </c>
      <c r="X63" s="509">
        <v>0</v>
      </c>
      <c r="Y63" s="509">
        <v>1</v>
      </c>
      <c r="Z63" s="509">
        <v>1</v>
      </c>
      <c r="AA63" s="509">
        <v>0</v>
      </c>
      <c r="AB63" s="601">
        <v>3</v>
      </c>
      <c r="AC63" s="1445" t="s">
        <v>62</v>
      </c>
      <c r="AD63" s="1446"/>
      <c r="AE63" s="1447"/>
    </row>
    <row r="64" spans="1:37" s="84" customFormat="1" ht="15.95" customHeight="1" x14ac:dyDescent="0.15">
      <c r="A64" s="1523"/>
      <c r="B64" s="1445" t="s">
        <v>63</v>
      </c>
      <c r="C64" s="1446"/>
      <c r="D64" s="1447"/>
      <c r="E64" s="521">
        <v>0.89999999999999991</v>
      </c>
      <c r="F64" s="522">
        <v>0.89999999999999991</v>
      </c>
      <c r="G64" s="522">
        <v>0</v>
      </c>
      <c r="H64" s="522">
        <v>0</v>
      </c>
      <c r="I64" s="522">
        <v>0</v>
      </c>
      <c r="J64" s="522">
        <v>0</v>
      </c>
      <c r="K64" s="522">
        <v>0</v>
      </c>
      <c r="L64" s="1091">
        <f>SUM(E64:K64)-F64</f>
        <v>0.89999999999999991</v>
      </c>
      <c r="M64" s="553">
        <v>14</v>
      </c>
      <c r="N64" s="554">
        <v>10</v>
      </c>
      <c r="O64" s="555">
        <v>0</v>
      </c>
      <c r="P64" s="555">
        <v>0</v>
      </c>
      <c r="Q64" s="554">
        <v>0</v>
      </c>
      <c r="R64" s="554">
        <v>0</v>
      </c>
      <c r="S64" s="1193">
        <v>0</v>
      </c>
      <c r="T64" s="556">
        <f t="shared" si="2"/>
        <v>14</v>
      </c>
      <c r="U64" s="600">
        <v>2</v>
      </c>
      <c r="V64" s="509">
        <v>2</v>
      </c>
      <c r="W64" s="509">
        <v>0</v>
      </c>
      <c r="X64" s="509">
        <v>0</v>
      </c>
      <c r="Y64" s="509">
        <v>0</v>
      </c>
      <c r="Z64" s="509">
        <v>0</v>
      </c>
      <c r="AA64" s="509">
        <v>0</v>
      </c>
      <c r="AB64" s="601">
        <v>2</v>
      </c>
      <c r="AC64" s="1445" t="s">
        <v>63</v>
      </c>
      <c r="AD64" s="1446"/>
      <c r="AE64" s="1447"/>
    </row>
    <row r="65" spans="1:31" s="84" customFormat="1" ht="15.95" customHeight="1" x14ac:dyDescent="0.15">
      <c r="A65" s="1523"/>
      <c r="B65" s="1454" t="s">
        <v>64</v>
      </c>
      <c r="C65" s="1455"/>
      <c r="D65" s="1456"/>
      <c r="E65" s="521">
        <v>0</v>
      </c>
      <c r="F65" s="522">
        <v>0</v>
      </c>
      <c r="G65" s="522">
        <v>5.8</v>
      </c>
      <c r="H65" s="522">
        <v>0</v>
      </c>
      <c r="I65" s="522">
        <v>20</v>
      </c>
      <c r="J65" s="522">
        <v>12.4</v>
      </c>
      <c r="K65" s="522">
        <v>0</v>
      </c>
      <c r="L65" s="1091">
        <f t="shared" si="1"/>
        <v>38.200000000000003</v>
      </c>
      <c r="M65" s="553">
        <v>0</v>
      </c>
      <c r="N65" s="554">
        <v>0</v>
      </c>
      <c r="O65" s="555">
        <v>40</v>
      </c>
      <c r="P65" s="555">
        <v>0</v>
      </c>
      <c r="Q65" s="554">
        <v>10</v>
      </c>
      <c r="R65" s="554">
        <v>42</v>
      </c>
      <c r="S65" s="1193">
        <v>0</v>
      </c>
      <c r="T65" s="556">
        <f t="shared" si="2"/>
        <v>92</v>
      </c>
      <c r="U65" s="600">
        <v>0</v>
      </c>
      <c r="V65" s="509">
        <v>0</v>
      </c>
      <c r="W65" s="509">
        <v>4</v>
      </c>
      <c r="X65" s="509">
        <v>0</v>
      </c>
      <c r="Y65" s="509">
        <v>1</v>
      </c>
      <c r="Z65" s="509">
        <v>3</v>
      </c>
      <c r="AA65" s="509">
        <v>0</v>
      </c>
      <c r="AB65" s="601">
        <v>8</v>
      </c>
      <c r="AC65" s="1454" t="s">
        <v>64</v>
      </c>
      <c r="AD65" s="1455"/>
      <c r="AE65" s="1456"/>
    </row>
    <row r="66" spans="1:31" s="1050" customFormat="1" ht="15.95" customHeight="1" x14ac:dyDescent="0.15">
      <c r="A66" s="1523"/>
      <c r="B66" s="1843" t="s">
        <v>65</v>
      </c>
      <c r="C66" s="1844"/>
      <c r="D66" s="1845"/>
      <c r="E66" s="1043">
        <v>103.69</v>
      </c>
      <c r="F66" s="1044">
        <v>47.19</v>
      </c>
      <c r="G66" s="1044">
        <v>32.1</v>
      </c>
      <c r="H66" s="1044">
        <v>0</v>
      </c>
      <c r="I66" s="1044">
        <v>18</v>
      </c>
      <c r="J66" s="1044">
        <v>441.5</v>
      </c>
      <c r="K66" s="1196">
        <v>16558</v>
      </c>
      <c r="L66" s="1092">
        <f>SUM(E66:K66)-F66</f>
        <v>17153.29</v>
      </c>
      <c r="M66" s="1045">
        <v>214</v>
      </c>
      <c r="N66" s="1046">
        <v>137</v>
      </c>
      <c r="O66" s="1047">
        <v>129</v>
      </c>
      <c r="P66" s="1047">
        <v>2</v>
      </c>
      <c r="Q66" s="1046">
        <v>82</v>
      </c>
      <c r="R66" s="1046">
        <v>401</v>
      </c>
      <c r="S66" s="1194">
        <v>4543</v>
      </c>
      <c r="T66" s="1097">
        <f>SUM(M66:S66)-N66</f>
        <v>5371</v>
      </c>
      <c r="U66" s="1048">
        <v>20</v>
      </c>
      <c r="V66" s="1049">
        <v>15</v>
      </c>
      <c r="W66" s="1049">
        <v>16</v>
      </c>
      <c r="X66" s="1049">
        <v>0</v>
      </c>
      <c r="Y66" s="1049">
        <v>4</v>
      </c>
      <c r="Z66" s="1049">
        <v>28</v>
      </c>
      <c r="AA66" s="1049">
        <v>357</v>
      </c>
      <c r="AB66" s="1098">
        <v>415</v>
      </c>
      <c r="AC66" s="1843" t="s">
        <v>65</v>
      </c>
      <c r="AD66" s="1844"/>
      <c r="AE66" s="1845"/>
    </row>
    <row r="67" spans="1:31" s="84" customFormat="1" ht="15.95" customHeight="1" x14ac:dyDescent="0.15">
      <c r="A67" s="1523"/>
      <c r="B67" s="1445" t="s">
        <v>66</v>
      </c>
      <c r="C67" s="1446"/>
      <c r="D67" s="1447"/>
      <c r="E67" s="521">
        <v>0.7</v>
      </c>
      <c r="F67" s="522">
        <v>0.2</v>
      </c>
      <c r="G67" s="522">
        <v>1.7</v>
      </c>
      <c r="H67" s="522">
        <v>2</v>
      </c>
      <c r="I67" s="522">
        <v>2</v>
      </c>
      <c r="J67" s="522">
        <v>17.5</v>
      </c>
      <c r="K67" s="1093">
        <v>66</v>
      </c>
      <c r="L67" s="1094">
        <f t="shared" si="1"/>
        <v>89.899999999999991</v>
      </c>
      <c r="M67" s="553">
        <v>1</v>
      </c>
      <c r="N67" s="554">
        <v>1</v>
      </c>
      <c r="O67" s="555">
        <v>13</v>
      </c>
      <c r="P67" s="555">
        <v>13</v>
      </c>
      <c r="Q67" s="554">
        <v>13</v>
      </c>
      <c r="R67" s="554">
        <v>30</v>
      </c>
      <c r="S67" s="1194">
        <v>20</v>
      </c>
      <c r="T67" s="556">
        <f>SUM(M67:S67)-N67</f>
        <v>90</v>
      </c>
      <c r="U67" s="600">
        <v>2</v>
      </c>
      <c r="V67" s="509">
        <v>1</v>
      </c>
      <c r="W67" s="509">
        <v>2</v>
      </c>
      <c r="X67" s="509">
        <v>1</v>
      </c>
      <c r="Y67" s="509">
        <v>1</v>
      </c>
      <c r="Z67" s="509">
        <v>7</v>
      </c>
      <c r="AA67" s="509">
        <v>2</v>
      </c>
      <c r="AB67" s="601">
        <v>13</v>
      </c>
      <c r="AC67" s="1445" t="s">
        <v>66</v>
      </c>
      <c r="AD67" s="1446"/>
      <c r="AE67" s="1447"/>
    </row>
    <row r="68" spans="1:31" s="84" customFormat="1" ht="15.95" customHeight="1" x14ac:dyDescent="0.15">
      <c r="A68" s="1523"/>
      <c r="B68" s="1445" t="s">
        <v>67</v>
      </c>
      <c r="C68" s="1446"/>
      <c r="D68" s="1447"/>
      <c r="E68" s="522">
        <v>0</v>
      </c>
      <c r="F68" s="522">
        <v>0</v>
      </c>
      <c r="G68" s="522">
        <v>0</v>
      </c>
      <c r="H68" s="522">
        <v>0</v>
      </c>
      <c r="I68" s="522">
        <v>0</v>
      </c>
      <c r="J68" s="522">
        <v>0</v>
      </c>
      <c r="K68" s="522">
        <v>0</v>
      </c>
      <c r="L68" s="1091">
        <f t="shared" si="1"/>
        <v>0</v>
      </c>
      <c r="M68" s="553">
        <v>0</v>
      </c>
      <c r="N68" s="554">
        <v>0</v>
      </c>
      <c r="O68" s="555">
        <v>0</v>
      </c>
      <c r="P68" s="555">
        <v>0</v>
      </c>
      <c r="Q68" s="554">
        <v>0</v>
      </c>
      <c r="R68" s="554">
        <v>0</v>
      </c>
      <c r="S68" s="1193">
        <v>0</v>
      </c>
      <c r="T68" s="556">
        <f t="shared" si="2"/>
        <v>0</v>
      </c>
      <c r="U68" s="600">
        <v>0</v>
      </c>
      <c r="V68" s="509">
        <v>0</v>
      </c>
      <c r="W68" s="509">
        <v>0</v>
      </c>
      <c r="X68" s="509">
        <v>0</v>
      </c>
      <c r="Y68" s="509">
        <v>0</v>
      </c>
      <c r="Z68" s="509">
        <v>0</v>
      </c>
      <c r="AA68" s="509">
        <v>0</v>
      </c>
      <c r="AB68" s="601">
        <v>0</v>
      </c>
      <c r="AC68" s="1445" t="s">
        <v>67</v>
      </c>
      <c r="AD68" s="1446"/>
      <c r="AE68" s="1447"/>
    </row>
    <row r="69" spans="1:31" s="84" customFormat="1" ht="15.95" customHeight="1" x14ac:dyDescent="0.15">
      <c r="A69" s="1523"/>
      <c r="B69" s="1445" t="s">
        <v>68</v>
      </c>
      <c r="C69" s="1446"/>
      <c r="D69" s="1447"/>
      <c r="E69" s="521">
        <v>0</v>
      </c>
      <c r="F69" s="522">
        <v>0</v>
      </c>
      <c r="G69" s="522">
        <v>0</v>
      </c>
      <c r="H69" s="522">
        <v>0</v>
      </c>
      <c r="I69" s="522">
        <v>0</v>
      </c>
      <c r="J69" s="522">
        <v>0</v>
      </c>
      <c r="K69" s="522">
        <v>0</v>
      </c>
      <c r="L69" s="1091">
        <f t="shared" si="1"/>
        <v>0</v>
      </c>
      <c r="M69" s="553">
        <v>0</v>
      </c>
      <c r="N69" s="554">
        <v>0</v>
      </c>
      <c r="O69" s="555">
        <v>0</v>
      </c>
      <c r="P69" s="555">
        <v>0</v>
      </c>
      <c r="Q69" s="554">
        <v>0</v>
      </c>
      <c r="R69" s="554">
        <v>0</v>
      </c>
      <c r="S69" s="1193">
        <v>0</v>
      </c>
      <c r="T69" s="556">
        <f t="shared" si="2"/>
        <v>0</v>
      </c>
      <c r="U69" s="600">
        <v>0</v>
      </c>
      <c r="V69" s="509">
        <v>0</v>
      </c>
      <c r="W69" s="509">
        <v>0</v>
      </c>
      <c r="X69" s="509">
        <v>0</v>
      </c>
      <c r="Y69" s="509">
        <v>0</v>
      </c>
      <c r="Z69" s="509">
        <v>0</v>
      </c>
      <c r="AA69" s="509">
        <v>0</v>
      </c>
      <c r="AB69" s="601">
        <v>0</v>
      </c>
      <c r="AC69" s="1445" t="s">
        <v>68</v>
      </c>
      <c r="AD69" s="1446"/>
      <c r="AE69" s="1447"/>
    </row>
    <row r="70" spans="1:31" s="84" customFormat="1" ht="15.95" customHeight="1" x14ac:dyDescent="0.15">
      <c r="A70" s="1523"/>
      <c r="B70" s="1445" t="s">
        <v>69</v>
      </c>
      <c r="C70" s="1446"/>
      <c r="D70" s="1447"/>
      <c r="E70" s="521">
        <v>13.43</v>
      </c>
      <c r="F70" s="522">
        <v>11.6</v>
      </c>
      <c r="G70" s="522">
        <v>15.5</v>
      </c>
      <c r="H70" s="522">
        <v>6.5</v>
      </c>
      <c r="I70" s="522">
        <v>2.8</v>
      </c>
      <c r="J70" s="522">
        <v>49</v>
      </c>
      <c r="K70" s="522">
        <v>0</v>
      </c>
      <c r="L70" s="1091">
        <f t="shared" si="1"/>
        <v>87.23</v>
      </c>
      <c r="M70" s="553">
        <v>50</v>
      </c>
      <c r="N70" s="554">
        <v>34</v>
      </c>
      <c r="O70" s="555">
        <v>100</v>
      </c>
      <c r="P70" s="555">
        <v>2</v>
      </c>
      <c r="Q70" s="554">
        <v>18</v>
      </c>
      <c r="R70" s="554">
        <v>121</v>
      </c>
      <c r="S70" s="1193">
        <v>0</v>
      </c>
      <c r="T70" s="556">
        <f t="shared" si="2"/>
        <v>291</v>
      </c>
      <c r="U70" s="600">
        <v>10</v>
      </c>
      <c r="V70" s="509">
        <v>6</v>
      </c>
      <c r="W70" s="509">
        <v>8</v>
      </c>
      <c r="X70" s="509">
        <v>2</v>
      </c>
      <c r="Y70" s="509">
        <v>2</v>
      </c>
      <c r="Z70" s="509">
        <v>5</v>
      </c>
      <c r="AA70" s="509">
        <v>0</v>
      </c>
      <c r="AB70" s="601">
        <v>22</v>
      </c>
      <c r="AC70" s="1445" t="s">
        <v>69</v>
      </c>
      <c r="AD70" s="1446"/>
      <c r="AE70" s="1447"/>
    </row>
    <row r="71" spans="1:31" s="84" customFormat="1" ht="15.95" customHeight="1" thickBot="1" x14ac:dyDescent="0.2">
      <c r="A71" s="1524"/>
      <c r="B71" s="1448" t="s">
        <v>70</v>
      </c>
      <c r="C71" s="1449"/>
      <c r="D71" s="1450"/>
      <c r="E71" s="523">
        <v>15.6</v>
      </c>
      <c r="F71" s="524">
        <v>9.1</v>
      </c>
      <c r="G71" s="524">
        <v>7.55</v>
      </c>
      <c r="H71" s="524">
        <v>48.11</v>
      </c>
      <c r="I71" s="524">
        <v>28.1</v>
      </c>
      <c r="J71" s="524">
        <v>29.5</v>
      </c>
      <c r="K71" s="524">
        <v>0</v>
      </c>
      <c r="L71" s="1095">
        <f t="shared" si="1"/>
        <v>128.86000000000001</v>
      </c>
      <c r="M71" s="557">
        <v>65</v>
      </c>
      <c r="N71" s="558">
        <v>39</v>
      </c>
      <c r="O71" s="559">
        <v>58</v>
      </c>
      <c r="P71" s="559">
        <v>125</v>
      </c>
      <c r="Q71" s="558">
        <v>87</v>
      </c>
      <c r="R71" s="558">
        <v>118</v>
      </c>
      <c r="S71" s="1195">
        <v>0</v>
      </c>
      <c r="T71" s="552">
        <f t="shared" si="2"/>
        <v>453</v>
      </c>
      <c r="U71" s="508">
        <v>10</v>
      </c>
      <c r="V71" s="510">
        <v>6</v>
      </c>
      <c r="W71" s="510">
        <v>8</v>
      </c>
      <c r="X71" s="510">
        <v>12</v>
      </c>
      <c r="Y71" s="510">
        <v>7</v>
      </c>
      <c r="Z71" s="510">
        <v>3</v>
      </c>
      <c r="AA71" s="510">
        <v>0</v>
      </c>
      <c r="AB71" s="602">
        <v>28</v>
      </c>
      <c r="AC71" s="1448" t="s">
        <v>70</v>
      </c>
      <c r="AD71" s="1449"/>
      <c r="AE71" s="1450"/>
    </row>
    <row r="72" spans="1:31" ht="17.25" customHeight="1" x14ac:dyDescent="0.15">
      <c r="A72" s="525" t="s">
        <v>708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525"/>
    </row>
    <row r="73" spans="1:31" ht="17.25" customHeight="1" x14ac:dyDescent="0.15">
      <c r="A73" s="525" t="s">
        <v>709</v>
      </c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525"/>
    </row>
  </sheetData>
  <mergeCells count="54">
    <mergeCell ref="AC67:AE67"/>
    <mergeCell ref="AC68:AE68"/>
    <mergeCell ref="AC69:AE69"/>
    <mergeCell ref="AC70:AE70"/>
    <mergeCell ref="AC71:AE71"/>
    <mergeCell ref="A61:A71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AC61:AE61"/>
    <mergeCell ref="AC62:AE62"/>
    <mergeCell ref="AC63:AE63"/>
    <mergeCell ref="AC64:AE64"/>
    <mergeCell ref="AC65:AE65"/>
    <mergeCell ref="AC66:AE66"/>
    <mergeCell ref="A25:B25"/>
    <mergeCell ref="J4:J8"/>
    <mergeCell ref="K4:K8"/>
    <mergeCell ref="L4:L8"/>
    <mergeCell ref="X4:X8"/>
    <mergeCell ref="E4:E8"/>
    <mergeCell ref="G4:G8"/>
    <mergeCell ref="H4:H8"/>
    <mergeCell ref="I4:I8"/>
    <mergeCell ref="M4:M8"/>
    <mergeCell ref="A10:B10"/>
    <mergeCell ref="A3:D8"/>
    <mergeCell ref="Q4:Q8"/>
    <mergeCell ref="W4:W8"/>
    <mergeCell ref="R4:R8"/>
    <mergeCell ref="AC3:AE8"/>
    <mergeCell ref="AB4:AB8"/>
    <mergeCell ref="U3:AB3"/>
    <mergeCell ref="E3:L3"/>
    <mergeCell ref="N5:N8"/>
    <mergeCell ref="M3:P3"/>
    <mergeCell ref="F5:F8"/>
    <mergeCell ref="U4:U8"/>
    <mergeCell ref="O4:O8"/>
    <mergeCell ref="P4:P8"/>
    <mergeCell ref="V5:V8"/>
    <mergeCell ref="Z4:Z8"/>
    <mergeCell ref="AA4:AA8"/>
    <mergeCell ref="S4:S8"/>
    <mergeCell ref="T4:T8"/>
    <mergeCell ref="Y4:Y8"/>
  </mergeCells>
  <phoneticPr fontId="20"/>
  <printOptions horizontalCentered="1"/>
  <pageMargins left="0.23622047244094491" right="0.23622047244094491" top="0.31496062992125984" bottom="0.31496062992125984" header="0.31496062992125984" footer="0.31496062992125984"/>
  <pageSetup paperSize="8" scale="76" orientation="landscape" r:id="rId1"/>
  <headerFooter alignWithMargins="0"/>
  <colBreaks count="1" manualBreakCount="1">
    <brk id="16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AE68"/>
  <sheetViews>
    <sheetView tabSelected="1" zoomScale="70" zoomScaleNormal="70" zoomScaleSheetLayoutView="70" workbookViewId="0">
      <pane xSplit="2" ySplit="11" topLeftCell="C40" activePane="bottomRight" state="frozen"/>
      <selection sqref="A1:S22"/>
      <selection pane="topRight" sqref="A1:S22"/>
      <selection pane="bottomLeft" sqref="A1:S22"/>
      <selection pane="bottomRight" activeCell="X31" sqref="X31"/>
    </sheetView>
  </sheetViews>
  <sheetFormatPr defaultColWidth="9" defaultRowHeight="13.5" x14ac:dyDescent="0.15"/>
  <cols>
    <col min="1" max="1" width="3.75" style="2265" bestFit="1" customWidth="1"/>
    <col min="2" max="2" width="11.375" style="1947" bestFit="1" customWidth="1"/>
    <col min="3" max="4" width="6.625" style="1223" customWidth="1"/>
    <col min="5" max="5" width="10.625" style="1223" customWidth="1"/>
    <col min="6" max="6" width="11.625" style="1223" customWidth="1"/>
    <col min="7" max="7" width="8.25" style="1223" customWidth="1"/>
    <col min="8" max="8" width="11.625" style="1223" customWidth="1"/>
    <col min="9" max="9" width="8.25" style="1223" customWidth="1"/>
    <col min="10" max="10" width="10.625" style="1223" customWidth="1"/>
    <col min="11" max="11" width="11.625" style="1223" customWidth="1"/>
    <col min="12" max="12" width="6.625" style="1223" customWidth="1"/>
    <col min="13" max="15" width="10.625" style="1223" customWidth="1"/>
    <col min="16" max="16" width="6.625" style="1223" customWidth="1"/>
    <col min="17" max="17" width="10.625" style="1223" customWidth="1"/>
    <col min="18" max="18" width="8.25" style="1223" customWidth="1"/>
    <col min="19" max="19" width="11.625" style="1223" customWidth="1"/>
    <col min="20" max="20" width="10.625" style="1223" customWidth="1"/>
    <col min="21" max="21" width="6.625" style="1223" customWidth="1"/>
    <col min="22" max="22" width="10.625" style="1223" customWidth="1"/>
    <col min="23" max="23" width="6.625" style="1223" customWidth="1"/>
    <col min="24" max="24" width="11.625" style="1223" customWidth="1"/>
    <col min="25" max="25" width="6.625" style="1223" customWidth="1"/>
    <col min="26" max="26" width="10.625" style="1223" customWidth="1"/>
    <col min="27" max="27" width="6.625" style="1223" customWidth="1"/>
    <col min="28" max="28" width="10.625" style="1223" customWidth="1"/>
    <col min="29" max="29" width="11.375" style="1947" customWidth="1"/>
    <col min="30" max="30" width="4.625" style="1947" customWidth="1"/>
    <col min="31" max="31" width="2.625" style="1947" customWidth="1"/>
    <col min="32" max="48" width="9" style="1947" customWidth="1"/>
    <col min="49" max="58" width="8.875" style="1947" customWidth="1"/>
    <col min="59" max="61" width="9" style="1947" customWidth="1"/>
    <col min="62" max="16384" width="9" style="1947"/>
  </cols>
  <sheetData>
    <row r="1" spans="1:31" ht="21" x14ac:dyDescent="0.15">
      <c r="A1" s="2116" t="s">
        <v>479</v>
      </c>
      <c r="B1" s="2116"/>
      <c r="C1" s="2116"/>
      <c r="D1" s="2116"/>
      <c r="E1" s="2116"/>
      <c r="F1" s="2116"/>
      <c r="G1" s="779"/>
      <c r="H1" s="779"/>
      <c r="I1" s="779"/>
      <c r="J1" s="779"/>
      <c r="K1" s="779"/>
      <c r="L1" s="779"/>
      <c r="M1" s="779"/>
      <c r="N1" s="779"/>
      <c r="O1" s="779"/>
      <c r="P1" s="779"/>
      <c r="Q1" s="779"/>
      <c r="R1" s="779"/>
      <c r="S1" s="779"/>
      <c r="T1" s="779"/>
      <c r="U1" s="779"/>
      <c r="V1" s="779"/>
      <c r="W1" s="779"/>
      <c r="X1" s="779"/>
      <c r="Y1" s="779"/>
      <c r="Z1" s="779"/>
      <c r="AA1" s="779"/>
      <c r="AB1" s="779"/>
    </row>
    <row r="2" spans="1:31" ht="9" customHeight="1" x14ac:dyDescent="0.15">
      <c r="A2" s="2117"/>
      <c r="B2" s="2117"/>
      <c r="C2" s="780"/>
      <c r="D2" s="780"/>
      <c r="E2" s="780"/>
      <c r="F2" s="780"/>
      <c r="G2" s="779"/>
      <c r="H2" s="779"/>
      <c r="I2" s="779"/>
      <c r="J2" s="779"/>
      <c r="K2" s="779"/>
      <c r="L2" s="779"/>
      <c r="M2" s="779"/>
      <c r="N2" s="779"/>
      <c r="O2" s="779"/>
      <c r="P2" s="779"/>
      <c r="Q2" s="779"/>
      <c r="R2" s="779"/>
      <c r="S2" s="779"/>
      <c r="T2" s="779"/>
      <c r="U2" s="779"/>
      <c r="V2" s="779"/>
      <c r="W2" s="779"/>
      <c r="X2" s="779"/>
      <c r="Y2" s="779"/>
      <c r="Z2" s="779"/>
      <c r="AA2" s="779"/>
      <c r="AB2" s="779"/>
    </row>
    <row r="3" spans="1:31" ht="20.100000000000001" customHeight="1" x14ac:dyDescent="0.15">
      <c r="A3" s="2118" t="s">
        <v>478</v>
      </c>
      <c r="B3" s="2119"/>
      <c r="C3" s="779"/>
      <c r="D3" s="779"/>
      <c r="E3" s="779"/>
      <c r="F3" s="779"/>
      <c r="G3" s="779"/>
      <c r="H3" s="779"/>
      <c r="I3" s="779"/>
      <c r="J3" s="779"/>
      <c r="K3" s="779"/>
      <c r="L3" s="779"/>
      <c r="M3" s="779"/>
      <c r="N3" s="779"/>
      <c r="O3" s="779"/>
      <c r="P3" s="779"/>
      <c r="Q3" s="779"/>
      <c r="R3" s="779"/>
      <c r="S3" s="779"/>
      <c r="T3" s="779"/>
      <c r="U3" s="779"/>
      <c r="V3" s="779"/>
      <c r="W3" s="779"/>
      <c r="X3" s="779"/>
      <c r="Y3" s="779"/>
      <c r="Z3" s="779"/>
      <c r="AA3" s="779"/>
      <c r="AB3" s="779"/>
    </row>
    <row r="4" spans="1:31" ht="8.25" customHeight="1" thickBot="1" x14ac:dyDescent="0.2">
      <c r="A4" s="1947"/>
      <c r="B4" s="2118"/>
      <c r="C4" s="779"/>
      <c r="D4" s="779"/>
      <c r="E4" s="779"/>
      <c r="F4" s="779"/>
      <c r="G4" s="779"/>
      <c r="H4" s="779"/>
      <c r="I4" s="779"/>
      <c r="J4" s="779"/>
      <c r="K4" s="779"/>
      <c r="L4" s="779"/>
      <c r="M4" s="779"/>
      <c r="N4" s="779"/>
      <c r="O4" s="779"/>
      <c r="P4" s="779"/>
      <c r="Q4" s="779"/>
      <c r="R4" s="779"/>
      <c r="S4" s="779"/>
      <c r="T4" s="779"/>
      <c r="U4" s="779"/>
      <c r="V4" s="779"/>
      <c r="W4" s="779"/>
      <c r="X4" s="779"/>
      <c r="Y4" s="779"/>
      <c r="Z4" s="779"/>
      <c r="AA4" s="779"/>
      <c r="AB4" s="779"/>
    </row>
    <row r="5" spans="1:31" ht="15.95" customHeight="1" x14ac:dyDescent="0.15">
      <c r="A5" s="2120" t="s">
        <v>2</v>
      </c>
      <c r="B5" s="2121"/>
      <c r="C5" s="2122" t="s">
        <v>148</v>
      </c>
      <c r="D5" s="2123"/>
      <c r="E5" s="2123"/>
      <c r="F5" s="2124"/>
      <c r="G5" s="2122" t="s">
        <v>477</v>
      </c>
      <c r="H5" s="2123"/>
      <c r="I5" s="2123"/>
      <c r="J5" s="2123"/>
      <c r="K5" s="2123"/>
      <c r="L5" s="2123"/>
      <c r="M5" s="2123"/>
      <c r="N5" s="2123"/>
      <c r="O5" s="2123"/>
      <c r="P5" s="2123"/>
      <c r="Q5" s="2124"/>
      <c r="R5" s="2122" t="s">
        <v>150</v>
      </c>
      <c r="S5" s="2123"/>
      <c r="T5" s="2123"/>
      <c r="U5" s="2123"/>
      <c r="V5" s="2123"/>
      <c r="W5" s="2123"/>
      <c r="X5" s="2123"/>
      <c r="Y5" s="2123"/>
      <c r="Z5" s="2124"/>
      <c r="AA5" s="2122" t="s">
        <v>151</v>
      </c>
      <c r="AB5" s="2124"/>
      <c r="AC5" s="2120" t="s">
        <v>2</v>
      </c>
      <c r="AD5" s="2121"/>
      <c r="AE5" s="2125"/>
    </row>
    <row r="6" spans="1:31" ht="15.95" customHeight="1" x14ac:dyDescent="0.15">
      <c r="A6" s="2126"/>
      <c r="B6" s="2127"/>
      <c r="C6" s="2128" t="s">
        <v>476</v>
      </c>
      <c r="D6" s="2129"/>
      <c r="E6" s="2130" t="s">
        <v>475</v>
      </c>
      <c r="F6" s="2131"/>
      <c r="G6" s="2132" t="s">
        <v>476</v>
      </c>
      <c r="H6" s="2133" t="s">
        <v>475</v>
      </c>
      <c r="I6" s="2134" t="s">
        <v>106</v>
      </c>
      <c r="J6" s="2135"/>
      <c r="K6" s="2136"/>
      <c r="L6" s="2137" t="s">
        <v>198</v>
      </c>
      <c r="M6" s="2138"/>
      <c r="N6" s="2138"/>
      <c r="O6" s="2139"/>
      <c r="P6" s="2140" t="s">
        <v>121</v>
      </c>
      <c r="Q6" s="2141"/>
      <c r="R6" s="2132" t="s">
        <v>476</v>
      </c>
      <c r="S6" s="2130" t="s">
        <v>475</v>
      </c>
      <c r="T6" s="2142"/>
      <c r="U6" s="2134" t="s">
        <v>106</v>
      </c>
      <c r="V6" s="2136"/>
      <c r="W6" s="2137" t="s">
        <v>198</v>
      </c>
      <c r="X6" s="2139"/>
      <c r="Y6" s="2140" t="s">
        <v>121</v>
      </c>
      <c r="Z6" s="2141"/>
      <c r="AA6" s="2132" t="s">
        <v>476</v>
      </c>
      <c r="AB6" s="2143" t="s">
        <v>475</v>
      </c>
      <c r="AC6" s="2126"/>
      <c r="AD6" s="2127"/>
      <c r="AE6" s="2125"/>
    </row>
    <row r="7" spans="1:31" ht="15.95" customHeight="1" x14ac:dyDescent="0.15">
      <c r="A7" s="2126"/>
      <c r="B7" s="2127"/>
      <c r="C7" s="2144"/>
      <c r="D7" s="2145" t="s">
        <v>474</v>
      </c>
      <c r="E7" s="2146"/>
      <c r="F7" s="2147" t="s">
        <v>473</v>
      </c>
      <c r="G7" s="2148"/>
      <c r="H7" s="2149"/>
      <c r="I7" s="2145" t="s">
        <v>152</v>
      </c>
      <c r="J7" s="2130" t="s">
        <v>472</v>
      </c>
      <c r="K7" s="2150"/>
      <c r="L7" s="2145" t="s">
        <v>152</v>
      </c>
      <c r="M7" s="2130" t="s">
        <v>472</v>
      </c>
      <c r="N7" s="2151"/>
      <c r="O7" s="2152"/>
      <c r="P7" s="2153" t="s">
        <v>152</v>
      </c>
      <c r="Q7" s="2154" t="s">
        <v>472</v>
      </c>
      <c r="R7" s="2148"/>
      <c r="S7" s="2146"/>
      <c r="T7" s="2155" t="s">
        <v>842</v>
      </c>
      <c r="U7" s="2145" t="s">
        <v>152</v>
      </c>
      <c r="V7" s="2133" t="s">
        <v>472</v>
      </c>
      <c r="W7" s="2145" t="s">
        <v>152</v>
      </c>
      <c r="X7" s="2133" t="s">
        <v>472</v>
      </c>
      <c r="Y7" s="2145" t="s">
        <v>152</v>
      </c>
      <c r="Z7" s="2143" t="s">
        <v>472</v>
      </c>
      <c r="AA7" s="2148"/>
      <c r="AB7" s="2156"/>
      <c r="AC7" s="2126"/>
      <c r="AD7" s="2127"/>
      <c r="AE7" s="2125"/>
    </row>
    <row r="8" spans="1:31" ht="15.95" customHeight="1" x14ac:dyDescent="0.15">
      <c r="A8" s="2126"/>
      <c r="B8" s="2127"/>
      <c r="C8" s="2144"/>
      <c r="D8" s="2157"/>
      <c r="E8" s="2146"/>
      <c r="F8" s="2158"/>
      <c r="G8" s="2148"/>
      <c r="H8" s="2149"/>
      <c r="I8" s="2157"/>
      <c r="J8" s="2146"/>
      <c r="K8" s="2155" t="s">
        <v>710</v>
      </c>
      <c r="L8" s="2157"/>
      <c r="M8" s="2146"/>
      <c r="N8" s="2155" t="s">
        <v>710</v>
      </c>
      <c r="O8" s="2153" t="s">
        <v>107</v>
      </c>
      <c r="P8" s="2159"/>
      <c r="Q8" s="2160"/>
      <c r="R8" s="2148"/>
      <c r="S8" s="2146"/>
      <c r="T8" s="2161"/>
      <c r="U8" s="2157"/>
      <c r="V8" s="2149"/>
      <c r="W8" s="2157"/>
      <c r="X8" s="2149"/>
      <c r="Y8" s="2157"/>
      <c r="Z8" s="2156"/>
      <c r="AA8" s="2148"/>
      <c r="AB8" s="2156"/>
      <c r="AC8" s="2126"/>
      <c r="AD8" s="2127"/>
      <c r="AE8" s="2125"/>
    </row>
    <row r="9" spans="1:31" ht="15.95" customHeight="1" x14ac:dyDescent="0.15">
      <c r="A9" s="2126"/>
      <c r="B9" s="2127"/>
      <c r="C9" s="2144"/>
      <c r="D9" s="2157"/>
      <c r="E9" s="2146"/>
      <c r="F9" s="2158"/>
      <c r="G9" s="2148"/>
      <c r="H9" s="2149"/>
      <c r="I9" s="2157"/>
      <c r="J9" s="2146"/>
      <c r="K9" s="2161"/>
      <c r="L9" s="2157"/>
      <c r="M9" s="2146"/>
      <c r="N9" s="2161"/>
      <c r="O9" s="2159"/>
      <c r="P9" s="2159"/>
      <c r="Q9" s="2160"/>
      <c r="R9" s="2148"/>
      <c r="S9" s="2146"/>
      <c r="T9" s="2161"/>
      <c r="U9" s="2157"/>
      <c r="V9" s="2149"/>
      <c r="W9" s="2157"/>
      <c r="X9" s="2149"/>
      <c r="Y9" s="2157"/>
      <c r="Z9" s="2156"/>
      <c r="AA9" s="2148"/>
      <c r="AB9" s="2156"/>
      <c r="AC9" s="2126"/>
      <c r="AD9" s="2127"/>
      <c r="AE9" s="2125"/>
    </row>
    <row r="10" spans="1:31" ht="15.95" customHeight="1" x14ac:dyDescent="0.15">
      <c r="A10" s="2126"/>
      <c r="B10" s="2127"/>
      <c r="C10" s="2144"/>
      <c r="D10" s="2157"/>
      <c r="E10" s="2146"/>
      <c r="F10" s="2158"/>
      <c r="G10" s="2148"/>
      <c r="H10" s="2149"/>
      <c r="I10" s="2157"/>
      <c r="J10" s="2146"/>
      <c r="K10" s="2161"/>
      <c r="L10" s="2157"/>
      <c r="M10" s="2146"/>
      <c r="N10" s="2161"/>
      <c r="O10" s="2159"/>
      <c r="P10" s="2159"/>
      <c r="Q10" s="2160"/>
      <c r="R10" s="2148"/>
      <c r="S10" s="2146"/>
      <c r="T10" s="2161"/>
      <c r="U10" s="2157"/>
      <c r="V10" s="2149"/>
      <c r="W10" s="2157"/>
      <c r="X10" s="2149"/>
      <c r="Y10" s="2157"/>
      <c r="Z10" s="2156"/>
      <c r="AA10" s="2148"/>
      <c r="AB10" s="2156"/>
      <c r="AC10" s="2126"/>
      <c r="AD10" s="2127"/>
      <c r="AE10" s="2125"/>
    </row>
    <row r="11" spans="1:31" ht="15.95" customHeight="1" thickBot="1" x14ac:dyDescent="0.2">
      <c r="A11" s="2162"/>
      <c r="B11" s="2163"/>
      <c r="C11" s="2164"/>
      <c r="D11" s="2165"/>
      <c r="E11" s="2166"/>
      <c r="F11" s="2167"/>
      <c r="G11" s="2168"/>
      <c r="H11" s="2169"/>
      <c r="I11" s="2165"/>
      <c r="J11" s="2166"/>
      <c r="K11" s="2170"/>
      <c r="L11" s="2165"/>
      <c r="M11" s="2166"/>
      <c r="N11" s="2170"/>
      <c r="O11" s="2171"/>
      <c r="P11" s="2171"/>
      <c r="Q11" s="2172"/>
      <c r="R11" s="2168"/>
      <c r="S11" s="2166"/>
      <c r="T11" s="2170"/>
      <c r="U11" s="2165"/>
      <c r="V11" s="2169"/>
      <c r="W11" s="2165"/>
      <c r="X11" s="2169"/>
      <c r="Y11" s="2165"/>
      <c r="Z11" s="2173"/>
      <c r="AA11" s="2168"/>
      <c r="AB11" s="2173"/>
      <c r="AC11" s="2162"/>
      <c r="AD11" s="2163"/>
      <c r="AE11" s="2125"/>
    </row>
    <row r="12" spans="1:31" ht="20.100000000000001" customHeight="1" x14ac:dyDescent="0.15">
      <c r="A12" s="2174" t="s">
        <v>60</v>
      </c>
      <c r="B12" s="2175" t="s">
        <v>471</v>
      </c>
      <c r="C12" s="2176">
        <v>37</v>
      </c>
      <c r="D12" s="2177">
        <v>9</v>
      </c>
      <c r="E12" s="2177">
        <v>2147</v>
      </c>
      <c r="F12" s="2178">
        <v>1336</v>
      </c>
      <c r="G12" s="2176">
        <v>48</v>
      </c>
      <c r="H12" s="2177">
        <v>3217</v>
      </c>
      <c r="I12" s="2177">
        <v>30</v>
      </c>
      <c r="J12" s="2177">
        <v>1308</v>
      </c>
      <c r="K12" s="2177">
        <v>757</v>
      </c>
      <c r="L12" s="2177">
        <v>9</v>
      </c>
      <c r="M12" s="2177">
        <v>1132</v>
      </c>
      <c r="N12" s="2177">
        <v>289</v>
      </c>
      <c r="O12" s="2266">
        <v>640</v>
      </c>
      <c r="P12" s="2177">
        <v>9</v>
      </c>
      <c r="Q12" s="2179">
        <v>777</v>
      </c>
      <c r="R12" s="2180">
        <v>18</v>
      </c>
      <c r="S12" s="2181">
        <v>56672</v>
      </c>
      <c r="T12" s="2181">
        <v>4583</v>
      </c>
      <c r="U12" s="2181">
        <v>0</v>
      </c>
      <c r="V12" s="2181">
        <v>0</v>
      </c>
      <c r="W12" s="2181">
        <v>14</v>
      </c>
      <c r="X12" s="2181">
        <v>53152</v>
      </c>
      <c r="Y12" s="2181">
        <v>4</v>
      </c>
      <c r="Z12" s="2182">
        <v>3520</v>
      </c>
      <c r="AA12" s="2180">
        <v>10</v>
      </c>
      <c r="AB12" s="2182">
        <v>696</v>
      </c>
      <c r="AC12" s="2183" t="s">
        <v>471</v>
      </c>
      <c r="AD12" s="2184" t="s">
        <v>60</v>
      </c>
      <c r="AE12" s="2185"/>
    </row>
    <row r="13" spans="1:31" ht="20.100000000000001" customHeight="1" thickBot="1" x14ac:dyDescent="0.2">
      <c r="A13" s="2186"/>
      <c r="B13" s="2187" t="s">
        <v>14</v>
      </c>
      <c r="C13" s="2188">
        <f>SUM(C12)</f>
        <v>37</v>
      </c>
      <c r="D13" s="2189">
        <f t="shared" ref="D13:AB13" si="0">SUM(D12)</f>
        <v>9</v>
      </c>
      <c r="E13" s="2189">
        <f t="shared" si="0"/>
        <v>2147</v>
      </c>
      <c r="F13" s="2190">
        <f t="shared" si="0"/>
        <v>1336</v>
      </c>
      <c r="G13" s="2188">
        <f t="shared" si="0"/>
        <v>48</v>
      </c>
      <c r="H13" s="2189">
        <f t="shared" si="0"/>
        <v>3217</v>
      </c>
      <c r="I13" s="2189">
        <f t="shared" si="0"/>
        <v>30</v>
      </c>
      <c r="J13" s="2189">
        <f t="shared" si="0"/>
        <v>1308</v>
      </c>
      <c r="K13" s="2189">
        <f t="shared" si="0"/>
        <v>757</v>
      </c>
      <c r="L13" s="2189">
        <f t="shared" si="0"/>
        <v>9</v>
      </c>
      <c r="M13" s="2189">
        <f t="shared" si="0"/>
        <v>1132</v>
      </c>
      <c r="N13" s="2189">
        <f t="shared" si="0"/>
        <v>289</v>
      </c>
      <c r="O13" s="2267">
        <f t="shared" si="0"/>
        <v>640</v>
      </c>
      <c r="P13" s="2189">
        <f t="shared" si="0"/>
        <v>9</v>
      </c>
      <c r="Q13" s="2191">
        <f t="shared" si="0"/>
        <v>777</v>
      </c>
      <c r="R13" s="2192">
        <f t="shared" si="0"/>
        <v>18</v>
      </c>
      <c r="S13" s="2189">
        <f t="shared" si="0"/>
        <v>56672</v>
      </c>
      <c r="T13" s="2189">
        <f>SUM(T12)</f>
        <v>4583</v>
      </c>
      <c r="U13" s="2189">
        <f t="shared" si="0"/>
        <v>0</v>
      </c>
      <c r="V13" s="2189">
        <f t="shared" si="0"/>
        <v>0</v>
      </c>
      <c r="W13" s="2189">
        <f t="shared" si="0"/>
        <v>14</v>
      </c>
      <c r="X13" s="2189">
        <f t="shared" si="0"/>
        <v>53152</v>
      </c>
      <c r="Y13" s="2189">
        <f t="shared" si="0"/>
        <v>4</v>
      </c>
      <c r="Z13" s="2193">
        <f t="shared" si="0"/>
        <v>3520</v>
      </c>
      <c r="AA13" s="2194">
        <f t="shared" si="0"/>
        <v>10</v>
      </c>
      <c r="AB13" s="2193">
        <f t="shared" si="0"/>
        <v>696</v>
      </c>
      <c r="AC13" s="2187" t="s">
        <v>14</v>
      </c>
      <c r="AD13" s="2195"/>
      <c r="AE13" s="2185"/>
    </row>
    <row r="14" spans="1:31" ht="20.100000000000001" customHeight="1" x14ac:dyDescent="0.15">
      <c r="A14" s="2174" t="s">
        <v>61</v>
      </c>
      <c r="B14" s="2175" t="s">
        <v>470</v>
      </c>
      <c r="C14" s="2180">
        <v>0</v>
      </c>
      <c r="D14" s="2181">
        <v>0</v>
      </c>
      <c r="E14" s="2181">
        <v>0</v>
      </c>
      <c r="F14" s="2196">
        <v>0</v>
      </c>
      <c r="G14" s="2180">
        <v>1</v>
      </c>
      <c r="H14" s="2197">
        <v>26</v>
      </c>
      <c r="I14" s="2181">
        <v>1</v>
      </c>
      <c r="J14" s="2181">
        <v>26</v>
      </c>
      <c r="K14" s="2181">
        <v>15</v>
      </c>
      <c r="L14" s="2181">
        <v>0</v>
      </c>
      <c r="M14" s="2181">
        <v>0</v>
      </c>
      <c r="N14" s="2198">
        <v>0</v>
      </c>
      <c r="O14" s="2198">
        <v>0</v>
      </c>
      <c r="P14" s="2181">
        <v>0</v>
      </c>
      <c r="Q14" s="2196">
        <v>0</v>
      </c>
      <c r="R14" s="2199">
        <v>0</v>
      </c>
      <c r="S14" s="2200">
        <v>0</v>
      </c>
      <c r="T14" s="2181">
        <v>0</v>
      </c>
      <c r="U14" s="2181">
        <v>0</v>
      </c>
      <c r="V14" s="2181">
        <v>0</v>
      </c>
      <c r="W14" s="2181">
        <v>0</v>
      </c>
      <c r="X14" s="2181">
        <v>0</v>
      </c>
      <c r="Y14" s="2181">
        <v>0</v>
      </c>
      <c r="Z14" s="2182">
        <v>0</v>
      </c>
      <c r="AA14" s="2180">
        <v>0</v>
      </c>
      <c r="AB14" s="2182">
        <v>0</v>
      </c>
      <c r="AC14" s="2201" t="s">
        <v>470</v>
      </c>
      <c r="AD14" s="2184" t="s">
        <v>61</v>
      </c>
      <c r="AE14" s="2185"/>
    </row>
    <row r="15" spans="1:31" ht="20.100000000000001" customHeight="1" x14ac:dyDescent="0.15">
      <c r="A15" s="2202"/>
      <c r="B15" s="2201" t="s">
        <v>469</v>
      </c>
      <c r="C15" s="2203">
        <v>8</v>
      </c>
      <c r="D15" s="2204">
        <v>0</v>
      </c>
      <c r="E15" s="2204">
        <v>518</v>
      </c>
      <c r="F15" s="2205">
        <v>347</v>
      </c>
      <c r="G15" s="2199">
        <v>15</v>
      </c>
      <c r="H15" s="2204">
        <v>2650</v>
      </c>
      <c r="I15" s="2204">
        <v>6</v>
      </c>
      <c r="J15" s="2204">
        <v>160</v>
      </c>
      <c r="K15" s="2204">
        <v>99</v>
      </c>
      <c r="L15" s="2204">
        <v>2</v>
      </c>
      <c r="M15" s="2204">
        <v>829</v>
      </c>
      <c r="N15" s="2206">
        <v>125</v>
      </c>
      <c r="O15" s="2206">
        <v>335</v>
      </c>
      <c r="P15" s="2204">
        <v>7</v>
      </c>
      <c r="Q15" s="2204">
        <v>1661</v>
      </c>
      <c r="R15" s="2199">
        <v>2</v>
      </c>
      <c r="S15" s="2200">
        <v>917</v>
      </c>
      <c r="T15" s="2204">
        <v>13</v>
      </c>
      <c r="U15" s="2204">
        <v>0</v>
      </c>
      <c r="V15" s="2204">
        <v>0</v>
      </c>
      <c r="W15" s="2204">
        <v>1</v>
      </c>
      <c r="X15" s="2204">
        <v>467</v>
      </c>
      <c r="Y15" s="2204">
        <v>1</v>
      </c>
      <c r="Z15" s="2207">
        <v>450</v>
      </c>
      <c r="AA15" s="2203">
        <v>1</v>
      </c>
      <c r="AB15" s="2207">
        <v>142</v>
      </c>
      <c r="AC15" s="2201" t="s">
        <v>469</v>
      </c>
      <c r="AD15" s="2208"/>
      <c r="AE15" s="2185"/>
    </row>
    <row r="16" spans="1:31" ht="20.100000000000001" customHeight="1" x14ac:dyDescent="0.15">
      <c r="A16" s="2202"/>
      <c r="B16" s="2209" t="s">
        <v>468</v>
      </c>
      <c r="C16" s="2199">
        <v>1</v>
      </c>
      <c r="D16" s="2200">
        <v>0</v>
      </c>
      <c r="E16" s="2200">
        <v>150</v>
      </c>
      <c r="F16" s="2210">
        <v>70</v>
      </c>
      <c r="G16" s="2199">
        <v>42</v>
      </c>
      <c r="H16" s="2200">
        <v>1066</v>
      </c>
      <c r="I16" s="2200">
        <v>39</v>
      </c>
      <c r="J16" s="2200">
        <v>658</v>
      </c>
      <c r="K16" s="2200">
        <v>338</v>
      </c>
      <c r="L16" s="2200">
        <v>3</v>
      </c>
      <c r="M16" s="2200">
        <v>408</v>
      </c>
      <c r="N16" s="2211">
        <v>39</v>
      </c>
      <c r="O16" s="2211">
        <v>347</v>
      </c>
      <c r="P16" s="2200">
        <v>0</v>
      </c>
      <c r="Q16" s="2210">
        <v>0</v>
      </c>
      <c r="R16" s="2199">
        <v>0</v>
      </c>
      <c r="S16" s="2200">
        <v>0</v>
      </c>
      <c r="T16" s="2200">
        <v>0</v>
      </c>
      <c r="U16" s="2200">
        <v>0</v>
      </c>
      <c r="V16" s="2200">
        <v>0</v>
      </c>
      <c r="W16" s="2200">
        <v>0</v>
      </c>
      <c r="X16" s="2200">
        <v>0</v>
      </c>
      <c r="Y16" s="2200">
        <v>0</v>
      </c>
      <c r="Z16" s="2212">
        <v>0</v>
      </c>
      <c r="AA16" s="2199">
        <v>0</v>
      </c>
      <c r="AB16" s="2212">
        <v>0</v>
      </c>
      <c r="AC16" s="2209" t="s">
        <v>468</v>
      </c>
      <c r="AD16" s="2208"/>
      <c r="AE16" s="2185"/>
    </row>
    <row r="17" spans="1:31" ht="20.100000000000001" customHeight="1" thickBot="1" x14ac:dyDescent="0.2">
      <c r="A17" s="2186"/>
      <c r="B17" s="2187" t="s">
        <v>14</v>
      </c>
      <c r="C17" s="2213">
        <f>SUM(C14:C16)</f>
        <v>9</v>
      </c>
      <c r="D17" s="2214">
        <f t="shared" ref="D17:AB17" si="1">SUM(D14:D16)</f>
        <v>0</v>
      </c>
      <c r="E17" s="2214">
        <f t="shared" si="1"/>
        <v>668</v>
      </c>
      <c r="F17" s="2215">
        <f t="shared" si="1"/>
        <v>417</v>
      </c>
      <c r="G17" s="2216">
        <f t="shared" si="1"/>
        <v>58</v>
      </c>
      <c r="H17" s="2214">
        <f t="shared" si="1"/>
        <v>3742</v>
      </c>
      <c r="I17" s="2214">
        <f t="shared" si="1"/>
        <v>46</v>
      </c>
      <c r="J17" s="2214">
        <f t="shared" si="1"/>
        <v>844</v>
      </c>
      <c r="K17" s="2214">
        <f t="shared" si="1"/>
        <v>452</v>
      </c>
      <c r="L17" s="2214">
        <f t="shared" si="1"/>
        <v>5</v>
      </c>
      <c r="M17" s="2214">
        <f t="shared" si="1"/>
        <v>1237</v>
      </c>
      <c r="N17" s="2214">
        <f>SUM(N14:N16)</f>
        <v>164</v>
      </c>
      <c r="O17" s="2214">
        <f t="shared" si="1"/>
        <v>682</v>
      </c>
      <c r="P17" s="2214">
        <f t="shared" si="1"/>
        <v>7</v>
      </c>
      <c r="Q17" s="2217">
        <f t="shared" si="1"/>
        <v>1661</v>
      </c>
      <c r="R17" s="2218">
        <f>SUM(U17,W17,Y17)</f>
        <v>2</v>
      </c>
      <c r="S17" s="2219">
        <f t="shared" si="1"/>
        <v>917</v>
      </c>
      <c r="T17" s="2219">
        <f>SUM(T14:T16)</f>
        <v>13</v>
      </c>
      <c r="U17" s="2219">
        <f t="shared" si="1"/>
        <v>0</v>
      </c>
      <c r="V17" s="2219">
        <f t="shared" si="1"/>
        <v>0</v>
      </c>
      <c r="W17" s="2219">
        <f t="shared" si="1"/>
        <v>1</v>
      </c>
      <c r="X17" s="2219">
        <f t="shared" si="1"/>
        <v>467</v>
      </c>
      <c r="Y17" s="2219">
        <f t="shared" si="1"/>
        <v>1</v>
      </c>
      <c r="Z17" s="2220">
        <f t="shared" si="1"/>
        <v>450</v>
      </c>
      <c r="AA17" s="2218">
        <f t="shared" si="1"/>
        <v>1</v>
      </c>
      <c r="AB17" s="2220">
        <f t="shared" si="1"/>
        <v>142</v>
      </c>
      <c r="AC17" s="2187" t="s">
        <v>14</v>
      </c>
      <c r="AD17" s="2195"/>
      <c r="AE17" s="2185"/>
    </row>
    <row r="18" spans="1:31" ht="20.100000000000001" customHeight="1" x14ac:dyDescent="0.15">
      <c r="A18" s="2174" t="s">
        <v>62</v>
      </c>
      <c r="B18" s="2221" t="s">
        <v>467</v>
      </c>
      <c r="C18" s="2222">
        <v>9</v>
      </c>
      <c r="D18" s="2181">
        <v>1</v>
      </c>
      <c r="E18" s="2181">
        <v>516</v>
      </c>
      <c r="F18" s="2196">
        <v>436</v>
      </c>
      <c r="G18" s="2180">
        <v>4</v>
      </c>
      <c r="H18" s="2197">
        <v>195</v>
      </c>
      <c r="I18" s="2181">
        <v>3</v>
      </c>
      <c r="J18" s="2181">
        <v>158</v>
      </c>
      <c r="K18" s="2181">
        <v>81</v>
      </c>
      <c r="L18" s="2181">
        <v>0</v>
      </c>
      <c r="M18" s="2181">
        <v>0</v>
      </c>
      <c r="N18" s="2181">
        <v>0</v>
      </c>
      <c r="O18" s="2198">
        <v>0</v>
      </c>
      <c r="P18" s="2268">
        <v>1</v>
      </c>
      <c r="Q18" s="2240">
        <v>37</v>
      </c>
      <c r="R18" s="2199">
        <v>0</v>
      </c>
      <c r="S18" s="2200">
        <v>0</v>
      </c>
      <c r="T18" s="2181">
        <v>0</v>
      </c>
      <c r="U18" s="2181">
        <v>0</v>
      </c>
      <c r="V18" s="2181">
        <v>0</v>
      </c>
      <c r="W18" s="2181">
        <v>0</v>
      </c>
      <c r="X18" s="2181">
        <v>0</v>
      </c>
      <c r="Y18" s="2181">
        <v>0</v>
      </c>
      <c r="Z18" s="2182">
        <v>0</v>
      </c>
      <c r="AA18" s="2222">
        <v>0</v>
      </c>
      <c r="AB18" s="2182">
        <v>0</v>
      </c>
      <c r="AC18" s="2221" t="s">
        <v>467</v>
      </c>
      <c r="AD18" s="2184" t="s">
        <v>62</v>
      </c>
      <c r="AE18" s="2185"/>
    </row>
    <row r="19" spans="1:31" ht="20.100000000000001" customHeight="1" x14ac:dyDescent="0.15">
      <c r="A19" s="2202"/>
      <c r="B19" s="2223" t="s">
        <v>466</v>
      </c>
      <c r="C19" s="2222">
        <v>8</v>
      </c>
      <c r="D19" s="2200">
        <v>2</v>
      </c>
      <c r="E19" s="2200">
        <v>1582</v>
      </c>
      <c r="F19" s="2210">
        <v>1149</v>
      </c>
      <c r="G19" s="2199">
        <v>6</v>
      </c>
      <c r="H19" s="2204">
        <v>492</v>
      </c>
      <c r="I19" s="2181">
        <v>3</v>
      </c>
      <c r="J19" s="2181">
        <v>63</v>
      </c>
      <c r="K19" s="2181">
        <v>34</v>
      </c>
      <c r="L19" s="2181">
        <v>3</v>
      </c>
      <c r="M19" s="2181">
        <v>429</v>
      </c>
      <c r="N19" s="2181">
        <v>166</v>
      </c>
      <c r="O19" s="2269">
        <v>223</v>
      </c>
      <c r="P19" s="2181">
        <v>0</v>
      </c>
      <c r="Q19" s="2196">
        <v>0</v>
      </c>
      <c r="R19" s="2199">
        <v>3</v>
      </c>
      <c r="S19" s="2200">
        <v>9185</v>
      </c>
      <c r="T19" s="2200">
        <v>1147</v>
      </c>
      <c r="U19" s="2200">
        <v>0</v>
      </c>
      <c r="V19" s="2200">
        <v>0</v>
      </c>
      <c r="W19" s="2200">
        <v>2</v>
      </c>
      <c r="X19" s="2200">
        <v>9065</v>
      </c>
      <c r="Y19" s="2200">
        <v>1</v>
      </c>
      <c r="Z19" s="2212">
        <v>120</v>
      </c>
      <c r="AA19" s="2224">
        <v>2</v>
      </c>
      <c r="AB19" s="2212">
        <v>8</v>
      </c>
      <c r="AC19" s="2223" t="s">
        <v>466</v>
      </c>
      <c r="AD19" s="2208"/>
      <c r="AE19" s="2185"/>
    </row>
    <row r="20" spans="1:31" ht="20.100000000000001" customHeight="1" x14ac:dyDescent="0.15">
      <c r="A20" s="2202"/>
      <c r="B20" s="2223" t="s">
        <v>465</v>
      </c>
      <c r="C20" s="2222">
        <v>0</v>
      </c>
      <c r="D20" s="2200">
        <v>0</v>
      </c>
      <c r="E20" s="2200">
        <v>0</v>
      </c>
      <c r="F20" s="2210">
        <v>0</v>
      </c>
      <c r="G20" s="2199">
        <v>2</v>
      </c>
      <c r="H20" s="2204">
        <v>25</v>
      </c>
      <c r="I20" s="2181">
        <v>2</v>
      </c>
      <c r="J20" s="2181">
        <v>25</v>
      </c>
      <c r="K20" s="2181">
        <v>13</v>
      </c>
      <c r="L20" s="2181">
        <v>0</v>
      </c>
      <c r="M20" s="2181">
        <v>0</v>
      </c>
      <c r="N20" s="2181">
        <v>0</v>
      </c>
      <c r="O20" s="2211">
        <v>0</v>
      </c>
      <c r="P20" s="2181">
        <v>0</v>
      </c>
      <c r="Q20" s="2196">
        <v>0</v>
      </c>
      <c r="R20" s="2199">
        <v>0</v>
      </c>
      <c r="S20" s="2200">
        <v>0</v>
      </c>
      <c r="T20" s="2200">
        <v>0</v>
      </c>
      <c r="U20" s="2200">
        <v>0</v>
      </c>
      <c r="V20" s="2200">
        <v>0</v>
      </c>
      <c r="W20" s="2200">
        <v>0</v>
      </c>
      <c r="X20" s="2200">
        <v>0</v>
      </c>
      <c r="Y20" s="2200">
        <v>0</v>
      </c>
      <c r="Z20" s="2212">
        <v>0</v>
      </c>
      <c r="AA20" s="2224">
        <v>0</v>
      </c>
      <c r="AB20" s="2212">
        <v>0</v>
      </c>
      <c r="AC20" s="2223" t="s">
        <v>465</v>
      </c>
      <c r="AD20" s="2208"/>
      <c r="AE20" s="2185"/>
    </row>
    <row r="21" spans="1:31" ht="20.100000000000001" customHeight="1" x14ac:dyDescent="0.15">
      <c r="A21" s="2202"/>
      <c r="B21" s="2223" t="s">
        <v>464</v>
      </c>
      <c r="C21" s="2222">
        <v>6</v>
      </c>
      <c r="D21" s="2200">
        <v>0</v>
      </c>
      <c r="E21" s="2200">
        <v>617</v>
      </c>
      <c r="F21" s="2210">
        <v>456</v>
      </c>
      <c r="G21" s="2199">
        <v>6</v>
      </c>
      <c r="H21" s="2204">
        <v>2390</v>
      </c>
      <c r="I21" s="2181">
        <v>4</v>
      </c>
      <c r="J21" s="2181">
        <v>154</v>
      </c>
      <c r="K21" s="2181">
        <v>74</v>
      </c>
      <c r="L21" s="2181">
        <v>1</v>
      </c>
      <c r="M21" s="2181">
        <v>1686</v>
      </c>
      <c r="N21" s="2181">
        <v>9</v>
      </c>
      <c r="O21" s="2198">
        <v>1677</v>
      </c>
      <c r="P21" s="2181">
        <v>1</v>
      </c>
      <c r="Q21" s="2196">
        <v>550</v>
      </c>
      <c r="R21" s="2199">
        <v>1</v>
      </c>
      <c r="S21" s="2200">
        <v>4528</v>
      </c>
      <c r="T21" s="2200">
        <v>358</v>
      </c>
      <c r="U21" s="2200">
        <v>0</v>
      </c>
      <c r="V21" s="2200">
        <v>0</v>
      </c>
      <c r="W21" s="2200">
        <v>1</v>
      </c>
      <c r="X21" s="2200">
        <v>4528</v>
      </c>
      <c r="Y21" s="2200">
        <v>0</v>
      </c>
      <c r="Z21" s="2212">
        <v>0</v>
      </c>
      <c r="AA21" s="2224">
        <v>4</v>
      </c>
      <c r="AB21" s="2212">
        <v>9</v>
      </c>
      <c r="AC21" s="2223" t="s">
        <v>464</v>
      </c>
      <c r="AD21" s="2208"/>
      <c r="AE21" s="2185"/>
    </row>
    <row r="22" spans="1:31" ht="20.100000000000001" customHeight="1" x14ac:dyDescent="0.15">
      <c r="A22" s="2202"/>
      <c r="B22" s="2223" t="s">
        <v>463</v>
      </c>
      <c r="C22" s="2222">
        <v>4</v>
      </c>
      <c r="D22" s="2204">
        <v>3</v>
      </c>
      <c r="E22" s="2204">
        <v>210</v>
      </c>
      <c r="F22" s="2205">
        <v>149</v>
      </c>
      <c r="G22" s="2199">
        <v>13</v>
      </c>
      <c r="H22" s="2204">
        <v>1108</v>
      </c>
      <c r="I22" s="2181">
        <v>4</v>
      </c>
      <c r="J22" s="2181">
        <v>107</v>
      </c>
      <c r="K22" s="2181">
        <v>52</v>
      </c>
      <c r="L22" s="2181">
        <v>6</v>
      </c>
      <c r="M22" s="2181">
        <v>842</v>
      </c>
      <c r="N22" s="2181">
        <v>174</v>
      </c>
      <c r="O22" s="2225">
        <v>549</v>
      </c>
      <c r="P22" s="2181">
        <v>3</v>
      </c>
      <c r="Q22" s="2196">
        <v>159</v>
      </c>
      <c r="R22" s="2199">
        <v>0</v>
      </c>
      <c r="S22" s="2200">
        <v>0</v>
      </c>
      <c r="T22" s="2204">
        <v>0</v>
      </c>
      <c r="U22" s="2200">
        <v>0</v>
      </c>
      <c r="V22" s="2200">
        <v>0</v>
      </c>
      <c r="W22" s="2204">
        <v>0</v>
      </c>
      <c r="X22" s="2204">
        <v>0</v>
      </c>
      <c r="Y22" s="2200">
        <v>0</v>
      </c>
      <c r="Z22" s="2212">
        <v>0</v>
      </c>
      <c r="AA22" s="2226">
        <v>3</v>
      </c>
      <c r="AB22" s="2207">
        <v>44</v>
      </c>
      <c r="AC22" s="2227" t="s">
        <v>463</v>
      </c>
      <c r="AD22" s="2208"/>
      <c r="AE22" s="2185"/>
    </row>
    <row r="23" spans="1:31" ht="20.100000000000001" customHeight="1" x14ac:dyDescent="0.15">
      <c r="A23" s="2202"/>
      <c r="B23" s="2209" t="s">
        <v>462</v>
      </c>
      <c r="C23" s="2222">
        <v>0</v>
      </c>
      <c r="D23" s="2200">
        <v>0</v>
      </c>
      <c r="E23" s="2200">
        <v>0</v>
      </c>
      <c r="F23" s="2210">
        <v>0</v>
      </c>
      <c r="G23" s="2199">
        <v>3</v>
      </c>
      <c r="H23" s="2204">
        <v>15</v>
      </c>
      <c r="I23" s="2181">
        <v>3</v>
      </c>
      <c r="J23" s="2181">
        <v>15</v>
      </c>
      <c r="K23" s="2181">
        <v>7</v>
      </c>
      <c r="L23" s="2181">
        <v>0</v>
      </c>
      <c r="M23" s="2181">
        <v>0</v>
      </c>
      <c r="N23" s="2181">
        <v>0</v>
      </c>
      <c r="O23" s="2198">
        <v>0</v>
      </c>
      <c r="P23" s="2181">
        <v>0</v>
      </c>
      <c r="Q23" s="2196">
        <v>0</v>
      </c>
      <c r="R23" s="2199">
        <v>0</v>
      </c>
      <c r="S23" s="2200">
        <v>0</v>
      </c>
      <c r="T23" s="2200">
        <v>0</v>
      </c>
      <c r="U23" s="2200">
        <v>0</v>
      </c>
      <c r="V23" s="2200">
        <v>0</v>
      </c>
      <c r="W23" s="2200">
        <v>0</v>
      </c>
      <c r="X23" s="2200">
        <v>0</v>
      </c>
      <c r="Y23" s="2200">
        <v>0</v>
      </c>
      <c r="Z23" s="2212">
        <v>0</v>
      </c>
      <c r="AA23" s="2199">
        <v>0</v>
      </c>
      <c r="AB23" s="2212">
        <v>0</v>
      </c>
      <c r="AC23" s="2228" t="s">
        <v>462</v>
      </c>
      <c r="AD23" s="2208"/>
      <c r="AE23" s="2185"/>
    </row>
    <row r="24" spans="1:31" ht="20.100000000000001" customHeight="1" thickBot="1" x14ac:dyDescent="0.2">
      <c r="A24" s="2186"/>
      <c r="B24" s="2229" t="s">
        <v>461</v>
      </c>
      <c r="C24" s="2230">
        <f>SUM(C18:C23)</f>
        <v>27</v>
      </c>
      <c r="D24" s="2231">
        <f>SUM(D18:D23)</f>
        <v>6</v>
      </c>
      <c r="E24" s="2231">
        <f>SUM(E18:E23)</f>
        <v>2925</v>
      </c>
      <c r="F24" s="2231">
        <f>SUM(F18:F23)</f>
        <v>2190</v>
      </c>
      <c r="G24" s="2213">
        <f t="shared" ref="G24:AB24" si="2">SUM(G18:G23)</f>
        <v>34</v>
      </c>
      <c r="H24" s="2231">
        <f t="shared" si="2"/>
        <v>4225</v>
      </c>
      <c r="I24" s="2231">
        <f t="shared" si="2"/>
        <v>19</v>
      </c>
      <c r="J24" s="2231">
        <f t="shared" si="2"/>
        <v>522</v>
      </c>
      <c r="K24" s="2231">
        <f t="shared" si="2"/>
        <v>261</v>
      </c>
      <c r="L24" s="2231">
        <f t="shared" si="2"/>
        <v>10</v>
      </c>
      <c r="M24" s="2231">
        <f t="shared" si="2"/>
        <v>2957</v>
      </c>
      <c r="N24" s="2231">
        <f t="shared" si="2"/>
        <v>349</v>
      </c>
      <c r="O24" s="2231">
        <f t="shared" si="2"/>
        <v>2449</v>
      </c>
      <c r="P24" s="2231">
        <f t="shared" si="2"/>
        <v>5</v>
      </c>
      <c r="Q24" s="2232">
        <f t="shared" si="2"/>
        <v>746</v>
      </c>
      <c r="R24" s="2233">
        <f t="shared" ref="R24:R52" si="3">SUM(U24,W24,Y24)</f>
        <v>4</v>
      </c>
      <c r="S24" s="2219">
        <f t="shared" si="2"/>
        <v>13713</v>
      </c>
      <c r="T24" s="2219">
        <f t="shared" si="2"/>
        <v>1505</v>
      </c>
      <c r="U24" s="2219">
        <f t="shared" si="2"/>
        <v>0</v>
      </c>
      <c r="V24" s="2219">
        <f t="shared" si="2"/>
        <v>0</v>
      </c>
      <c r="W24" s="2219">
        <f t="shared" si="2"/>
        <v>3</v>
      </c>
      <c r="X24" s="2219">
        <f t="shared" si="2"/>
        <v>13593</v>
      </c>
      <c r="Y24" s="2219">
        <f t="shared" si="2"/>
        <v>1</v>
      </c>
      <c r="Z24" s="2220">
        <f t="shared" si="2"/>
        <v>120</v>
      </c>
      <c r="AA24" s="2233">
        <f t="shared" si="2"/>
        <v>9</v>
      </c>
      <c r="AB24" s="2220">
        <f t="shared" si="2"/>
        <v>61</v>
      </c>
      <c r="AC24" s="2234" t="s">
        <v>461</v>
      </c>
      <c r="AD24" s="2195"/>
      <c r="AE24" s="2185"/>
    </row>
    <row r="25" spans="1:31" ht="20.100000000000001" customHeight="1" x14ac:dyDescent="0.15">
      <c r="A25" s="2174" t="s">
        <v>63</v>
      </c>
      <c r="B25" s="2235" t="s">
        <v>460</v>
      </c>
      <c r="C25" s="2176">
        <v>20</v>
      </c>
      <c r="D25" s="2177">
        <v>0</v>
      </c>
      <c r="E25" s="2177">
        <v>2443</v>
      </c>
      <c r="F25" s="2178">
        <v>2180</v>
      </c>
      <c r="G25" s="2199">
        <v>70</v>
      </c>
      <c r="H25" s="2204">
        <v>4451</v>
      </c>
      <c r="I25" s="2177">
        <v>53</v>
      </c>
      <c r="J25" s="2177">
        <v>2295</v>
      </c>
      <c r="K25" s="2177">
        <v>1180</v>
      </c>
      <c r="L25" s="2177">
        <v>11</v>
      </c>
      <c r="M25" s="2177">
        <v>1703</v>
      </c>
      <c r="N25" s="2177">
        <v>575</v>
      </c>
      <c r="O25" s="2236">
        <v>920</v>
      </c>
      <c r="P25" s="2177">
        <v>6</v>
      </c>
      <c r="Q25" s="2178">
        <v>453</v>
      </c>
      <c r="R25" s="2176">
        <v>3</v>
      </c>
      <c r="S25" s="2200">
        <v>11784</v>
      </c>
      <c r="T25" s="2177">
        <v>1019</v>
      </c>
      <c r="U25" s="2177">
        <v>0</v>
      </c>
      <c r="V25" s="2177">
        <v>0</v>
      </c>
      <c r="W25" s="2177">
        <v>3</v>
      </c>
      <c r="X25" s="2177">
        <v>11784</v>
      </c>
      <c r="Y25" s="2177">
        <v>0</v>
      </c>
      <c r="Z25" s="2179">
        <v>0</v>
      </c>
      <c r="AA25" s="2176">
        <v>2</v>
      </c>
      <c r="AB25" s="2179">
        <v>78</v>
      </c>
      <c r="AC25" s="2235" t="s">
        <v>460</v>
      </c>
      <c r="AD25" s="2184" t="s">
        <v>63</v>
      </c>
      <c r="AE25" s="2185"/>
    </row>
    <row r="26" spans="1:31" ht="20.100000000000001" customHeight="1" thickBot="1" x14ac:dyDescent="0.2">
      <c r="A26" s="2186"/>
      <c r="B26" s="2187" t="s">
        <v>14</v>
      </c>
      <c r="C26" s="2213">
        <f>SUM(C25)</f>
        <v>20</v>
      </c>
      <c r="D26" s="2231">
        <f t="shared" ref="D26:AB26" si="4">SUM(D25)</f>
        <v>0</v>
      </c>
      <c r="E26" s="2231">
        <v>2446</v>
      </c>
      <c r="F26" s="2237">
        <v>2182</v>
      </c>
      <c r="G26" s="2213">
        <f t="shared" si="4"/>
        <v>70</v>
      </c>
      <c r="H26" s="2231">
        <f t="shared" si="4"/>
        <v>4451</v>
      </c>
      <c r="I26" s="2231">
        <f t="shared" si="4"/>
        <v>53</v>
      </c>
      <c r="J26" s="2231">
        <f t="shared" si="4"/>
        <v>2295</v>
      </c>
      <c r="K26" s="2231">
        <f t="shared" si="4"/>
        <v>1180</v>
      </c>
      <c r="L26" s="2231">
        <f t="shared" si="4"/>
        <v>11</v>
      </c>
      <c r="M26" s="2231">
        <f t="shared" si="4"/>
        <v>1703</v>
      </c>
      <c r="N26" s="2231">
        <f t="shared" si="4"/>
        <v>575</v>
      </c>
      <c r="O26" s="2231">
        <f t="shared" si="4"/>
        <v>920</v>
      </c>
      <c r="P26" s="2231">
        <f t="shared" si="4"/>
        <v>6</v>
      </c>
      <c r="Q26" s="2238">
        <f t="shared" si="4"/>
        <v>453</v>
      </c>
      <c r="R26" s="2233">
        <f>SUM(U26,W26,Y26)</f>
        <v>3</v>
      </c>
      <c r="S26" s="2219">
        <f t="shared" si="4"/>
        <v>11784</v>
      </c>
      <c r="T26" s="2219">
        <f t="shared" si="4"/>
        <v>1019</v>
      </c>
      <c r="U26" s="2219">
        <f t="shared" si="4"/>
        <v>0</v>
      </c>
      <c r="V26" s="2219">
        <f t="shared" si="4"/>
        <v>0</v>
      </c>
      <c r="W26" s="2219">
        <f t="shared" si="4"/>
        <v>3</v>
      </c>
      <c r="X26" s="2219">
        <f t="shared" si="4"/>
        <v>11784</v>
      </c>
      <c r="Y26" s="2219">
        <f t="shared" si="4"/>
        <v>0</v>
      </c>
      <c r="Z26" s="2220">
        <f t="shared" si="4"/>
        <v>0</v>
      </c>
      <c r="AA26" s="2233">
        <f t="shared" si="4"/>
        <v>2</v>
      </c>
      <c r="AB26" s="2220">
        <f t="shared" si="4"/>
        <v>78</v>
      </c>
      <c r="AC26" s="2187" t="s">
        <v>14</v>
      </c>
      <c r="AD26" s="2195"/>
      <c r="AE26" s="2185"/>
    </row>
    <row r="27" spans="1:31" ht="20.100000000000001" customHeight="1" x14ac:dyDescent="0.15">
      <c r="A27" s="2174" t="s">
        <v>64</v>
      </c>
      <c r="B27" s="2221" t="s">
        <v>459</v>
      </c>
      <c r="C27" s="2180">
        <v>122</v>
      </c>
      <c r="D27" s="2181">
        <v>33</v>
      </c>
      <c r="E27" s="2181">
        <v>11363</v>
      </c>
      <c r="F27" s="2196">
        <v>7081</v>
      </c>
      <c r="G27" s="2199">
        <v>201</v>
      </c>
      <c r="H27" s="2204">
        <v>30183</v>
      </c>
      <c r="I27" s="2181">
        <v>94</v>
      </c>
      <c r="J27" s="2181">
        <f>4751+16</f>
        <v>4767</v>
      </c>
      <c r="K27" s="2181">
        <v>2598</v>
      </c>
      <c r="L27" s="2181">
        <v>58</v>
      </c>
      <c r="M27" s="2181">
        <v>13746</v>
      </c>
      <c r="N27" s="2198">
        <v>3893</v>
      </c>
      <c r="O27" s="2198">
        <v>7719</v>
      </c>
      <c r="P27" s="2239">
        <v>49</v>
      </c>
      <c r="Q27" s="2196">
        <v>11670</v>
      </c>
      <c r="R27" s="2199">
        <v>33</v>
      </c>
      <c r="S27" s="2200">
        <v>113303</v>
      </c>
      <c r="T27" s="2181">
        <v>7480</v>
      </c>
      <c r="U27" s="2181">
        <v>0</v>
      </c>
      <c r="V27" s="2181">
        <v>0</v>
      </c>
      <c r="W27" s="2181">
        <v>24</v>
      </c>
      <c r="X27" s="2181">
        <v>88145</v>
      </c>
      <c r="Y27" s="2181">
        <v>9</v>
      </c>
      <c r="Z27" s="2182">
        <v>25158</v>
      </c>
      <c r="AA27" s="2180">
        <v>6</v>
      </c>
      <c r="AB27" s="2182">
        <v>43</v>
      </c>
      <c r="AC27" s="2221" t="s">
        <v>459</v>
      </c>
      <c r="AD27" s="2184" t="s">
        <v>64</v>
      </c>
      <c r="AE27" s="2185"/>
    </row>
    <row r="28" spans="1:31" ht="20.100000000000001" customHeight="1" x14ac:dyDescent="0.15">
      <c r="A28" s="2202"/>
      <c r="B28" s="2223" t="s">
        <v>458</v>
      </c>
      <c r="C28" s="2199">
        <v>38</v>
      </c>
      <c r="D28" s="2200">
        <v>8</v>
      </c>
      <c r="E28" s="2200">
        <v>3918</v>
      </c>
      <c r="F28" s="2210">
        <v>2476</v>
      </c>
      <c r="G28" s="2199">
        <v>41</v>
      </c>
      <c r="H28" s="2204">
        <v>3307</v>
      </c>
      <c r="I28" s="2200">
        <v>28</v>
      </c>
      <c r="J28" s="2200">
        <v>1649</v>
      </c>
      <c r="K28" s="2200">
        <v>908</v>
      </c>
      <c r="L28" s="2200">
        <v>7</v>
      </c>
      <c r="M28" s="2200">
        <v>698</v>
      </c>
      <c r="N28" s="2211">
        <v>303</v>
      </c>
      <c r="O28" s="2211">
        <v>198</v>
      </c>
      <c r="P28" s="2239">
        <v>6</v>
      </c>
      <c r="Q28" s="2196">
        <v>960</v>
      </c>
      <c r="R28" s="2199">
        <v>5</v>
      </c>
      <c r="S28" s="2200">
        <v>9266</v>
      </c>
      <c r="T28" s="2200">
        <v>430</v>
      </c>
      <c r="U28" s="1947">
        <v>0</v>
      </c>
      <c r="V28" s="2200">
        <v>0</v>
      </c>
      <c r="W28" s="2200">
        <v>3</v>
      </c>
      <c r="X28" s="2200">
        <v>5116</v>
      </c>
      <c r="Y28" s="2200">
        <v>2</v>
      </c>
      <c r="Z28" s="2212">
        <v>4150</v>
      </c>
      <c r="AA28" s="2199">
        <v>1</v>
      </c>
      <c r="AB28" s="2212">
        <v>7</v>
      </c>
      <c r="AC28" s="2223" t="s">
        <v>458</v>
      </c>
      <c r="AD28" s="2208"/>
      <c r="AE28" s="2185"/>
    </row>
    <row r="29" spans="1:31" ht="20.100000000000001" customHeight="1" x14ac:dyDescent="0.15">
      <c r="A29" s="2202"/>
      <c r="B29" s="2223" t="s">
        <v>457</v>
      </c>
      <c r="C29" s="2226">
        <v>19</v>
      </c>
      <c r="D29" s="2204">
        <v>6</v>
      </c>
      <c r="E29" s="2204">
        <v>2534</v>
      </c>
      <c r="F29" s="2205">
        <v>1825</v>
      </c>
      <c r="G29" s="2199">
        <v>67</v>
      </c>
      <c r="H29" s="2204">
        <v>7564</v>
      </c>
      <c r="I29" s="2204">
        <v>54</v>
      </c>
      <c r="J29" s="2204">
        <v>2973</v>
      </c>
      <c r="K29" s="2204">
        <v>1595</v>
      </c>
      <c r="L29" s="2204">
        <v>4</v>
      </c>
      <c r="M29" s="2204">
        <v>1526</v>
      </c>
      <c r="N29" s="2206">
        <v>628</v>
      </c>
      <c r="O29" s="2211">
        <v>612</v>
      </c>
      <c r="P29" s="2239">
        <v>9</v>
      </c>
      <c r="Q29" s="2240">
        <v>3065</v>
      </c>
      <c r="R29" s="2199">
        <v>10</v>
      </c>
      <c r="S29" s="2200">
        <v>30729</v>
      </c>
      <c r="T29" s="2204">
        <v>2700</v>
      </c>
      <c r="U29" s="2200">
        <v>0</v>
      </c>
      <c r="V29" s="2204">
        <v>0</v>
      </c>
      <c r="W29" s="2204">
        <v>8</v>
      </c>
      <c r="X29" s="2204">
        <v>23579</v>
      </c>
      <c r="Y29" s="2204">
        <v>2</v>
      </c>
      <c r="Z29" s="2207">
        <v>7150</v>
      </c>
      <c r="AA29" s="2203">
        <v>5</v>
      </c>
      <c r="AB29" s="2207">
        <v>101</v>
      </c>
      <c r="AC29" s="2223" t="s">
        <v>457</v>
      </c>
      <c r="AD29" s="2208"/>
      <c r="AE29" s="2185"/>
    </row>
    <row r="30" spans="1:31" ht="20.100000000000001" customHeight="1" x14ac:dyDescent="0.15">
      <c r="A30" s="2202"/>
      <c r="B30" s="2223" t="s">
        <v>456</v>
      </c>
      <c r="C30" s="2224">
        <v>5</v>
      </c>
      <c r="D30" s="2200">
        <v>2</v>
      </c>
      <c r="E30" s="2200">
        <v>354</v>
      </c>
      <c r="F30" s="2212">
        <v>231</v>
      </c>
      <c r="G30" s="2199">
        <v>25</v>
      </c>
      <c r="H30" s="2200">
        <v>2397</v>
      </c>
      <c r="I30" s="2200">
        <v>18</v>
      </c>
      <c r="J30" s="2200">
        <v>1041</v>
      </c>
      <c r="K30" s="2200">
        <v>549</v>
      </c>
      <c r="L30" s="2200">
        <v>4</v>
      </c>
      <c r="M30" s="2200">
        <v>558</v>
      </c>
      <c r="N30" s="2211">
        <v>167</v>
      </c>
      <c r="O30" s="2211">
        <v>299</v>
      </c>
      <c r="P30" s="2239">
        <v>3</v>
      </c>
      <c r="Q30" s="2196">
        <v>798</v>
      </c>
      <c r="R30" s="2199">
        <v>2</v>
      </c>
      <c r="S30" s="2200">
        <v>5057</v>
      </c>
      <c r="T30" s="2200">
        <v>720</v>
      </c>
      <c r="U30" s="2200">
        <v>0</v>
      </c>
      <c r="V30" s="2200">
        <v>0</v>
      </c>
      <c r="W30" s="2200">
        <v>2</v>
      </c>
      <c r="X30" s="2200">
        <v>5057</v>
      </c>
      <c r="Y30" s="2200">
        <v>0</v>
      </c>
      <c r="Z30" s="2212">
        <v>0</v>
      </c>
      <c r="AA30" s="2199">
        <v>2</v>
      </c>
      <c r="AB30" s="2212">
        <v>1075</v>
      </c>
      <c r="AC30" s="2223" t="s">
        <v>456</v>
      </c>
      <c r="AD30" s="2208"/>
      <c r="AE30" s="2185"/>
    </row>
    <row r="31" spans="1:31" ht="20.100000000000001" customHeight="1" thickBot="1" x14ac:dyDescent="0.2">
      <c r="A31" s="2186"/>
      <c r="B31" s="2241" t="s">
        <v>455</v>
      </c>
      <c r="C31" s="2218">
        <f>SUM(C27:C30)</f>
        <v>184</v>
      </c>
      <c r="D31" s="2219">
        <f t="shared" ref="D31:O31" si="5">SUM(D27:D30)</f>
        <v>49</v>
      </c>
      <c r="E31" s="2219">
        <f t="shared" si="5"/>
        <v>18169</v>
      </c>
      <c r="F31" s="2220">
        <f t="shared" si="5"/>
        <v>11613</v>
      </c>
      <c r="G31" s="2218">
        <f t="shared" si="5"/>
        <v>334</v>
      </c>
      <c r="H31" s="2219">
        <f t="shared" si="5"/>
        <v>43451</v>
      </c>
      <c r="I31" s="2219">
        <f t="shared" si="5"/>
        <v>194</v>
      </c>
      <c r="J31" s="2219">
        <f t="shared" si="5"/>
        <v>10430</v>
      </c>
      <c r="K31" s="2219">
        <f t="shared" si="5"/>
        <v>5650</v>
      </c>
      <c r="L31" s="2219">
        <f t="shared" si="5"/>
        <v>73</v>
      </c>
      <c r="M31" s="2219">
        <f t="shared" si="5"/>
        <v>16528</v>
      </c>
      <c r="N31" s="2219">
        <f t="shared" si="5"/>
        <v>4991</v>
      </c>
      <c r="O31" s="2219">
        <f t="shared" si="5"/>
        <v>8828</v>
      </c>
      <c r="P31" s="2219">
        <f t="shared" ref="P31:AB31" si="6">SUM(P27:P30)</f>
        <v>67</v>
      </c>
      <c r="Q31" s="2242">
        <f t="shared" si="6"/>
        <v>16493</v>
      </c>
      <c r="R31" s="2233">
        <f>SUM(U31,W31,Y31)</f>
        <v>50</v>
      </c>
      <c r="S31" s="2219">
        <f t="shared" si="6"/>
        <v>158355</v>
      </c>
      <c r="T31" s="2219">
        <f>SUM(T27:T30)</f>
        <v>11330</v>
      </c>
      <c r="U31" s="2219">
        <f t="shared" si="6"/>
        <v>0</v>
      </c>
      <c r="V31" s="2219">
        <f t="shared" si="6"/>
        <v>0</v>
      </c>
      <c r="W31" s="2219">
        <f t="shared" si="6"/>
        <v>37</v>
      </c>
      <c r="X31" s="2219">
        <f t="shared" si="6"/>
        <v>121897</v>
      </c>
      <c r="Y31" s="2219">
        <f t="shared" si="6"/>
        <v>13</v>
      </c>
      <c r="Z31" s="2220">
        <f t="shared" si="6"/>
        <v>36458</v>
      </c>
      <c r="AA31" s="2233">
        <f t="shared" si="6"/>
        <v>14</v>
      </c>
      <c r="AB31" s="2220">
        <f t="shared" si="6"/>
        <v>1226</v>
      </c>
      <c r="AC31" s="2241" t="s">
        <v>455</v>
      </c>
      <c r="AD31" s="2195"/>
      <c r="AE31" s="2185"/>
    </row>
    <row r="32" spans="1:31" ht="20.100000000000001" customHeight="1" x14ac:dyDescent="0.15">
      <c r="A32" s="2174" t="s">
        <v>65</v>
      </c>
      <c r="B32" s="2221" t="s">
        <v>454</v>
      </c>
      <c r="C32" s="2180">
        <v>11</v>
      </c>
      <c r="D32" s="2181">
        <v>3</v>
      </c>
      <c r="E32" s="2181">
        <v>3628</v>
      </c>
      <c r="F32" s="2182">
        <v>2274</v>
      </c>
      <c r="G32" s="2199">
        <v>228</v>
      </c>
      <c r="H32" s="2204">
        <v>9773</v>
      </c>
      <c r="I32" s="2181">
        <v>212</v>
      </c>
      <c r="J32" s="2181">
        <f>7819+18+8</f>
        <v>7845</v>
      </c>
      <c r="K32" s="2181">
        <v>4845</v>
      </c>
      <c r="L32" s="2181">
        <v>10</v>
      </c>
      <c r="M32" s="2181">
        <v>1330</v>
      </c>
      <c r="N32" s="2236">
        <v>470</v>
      </c>
      <c r="O32" s="2236">
        <v>640</v>
      </c>
      <c r="P32" s="2181">
        <v>6</v>
      </c>
      <c r="Q32" s="2182">
        <v>598</v>
      </c>
      <c r="R32" s="2199">
        <v>8</v>
      </c>
      <c r="S32" s="2200">
        <v>37640</v>
      </c>
      <c r="T32" s="2181">
        <v>2136</v>
      </c>
      <c r="U32" s="2181">
        <v>0</v>
      </c>
      <c r="V32" s="2181">
        <v>0</v>
      </c>
      <c r="W32" s="2181">
        <v>7</v>
      </c>
      <c r="X32" s="2181">
        <v>33715</v>
      </c>
      <c r="Y32" s="2181">
        <v>1</v>
      </c>
      <c r="Z32" s="2182">
        <v>3925</v>
      </c>
      <c r="AA32" s="2180">
        <v>42</v>
      </c>
      <c r="AB32" s="2182">
        <v>221</v>
      </c>
      <c r="AC32" s="2243" t="s">
        <v>454</v>
      </c>
      <c r="AD32" s="2184" t="s">
        <v>65</v>
      </c>
      <c r="AE32" s="2185"/>
    </row>
    <row r="33" spans="1:31" ht="20.100000000000001" customHeight="1" x14ac:dyDescent="0.15">
      <c r="A33" s="2202"/>
      <c r="B33" s="2223" t="s">
        <v>453</v>
      </c>
      <c r="C33" s="2199">
        <v>0</v>
      </c>
      <c r="D33" s="2200">
        <v>0</v>
      </c>
      <c r="E33" s="2200">
        <v>0</v>
      </c>
      <c r="F33" s="2212">
        <v>0</v>
      </c>
      <c r="G33" s="2199">
        <v>32</v>
      </c>
      <c r="H33" s="2204">
        <v>3065</v>
      </c>
      <c r="I33" s="2200">
        <v>26</v>
      </c>
      <c r="J33" s="2200">
        <f>467+28</f>
        <v>495</v>
      </c>
      <c r="K33" s="2200">
        <v>252</v>
      </c>
      <c r="L33" s="2200">
        <v>4</v>
      </c>
      <c r="M33" s="2200">
        <v>458</v>
      </c>
      <c r="N33" s="2211">
        <v>196</v>
      </c>
      <c r="O33" s="2211">
        <v>110</v>
      </c>
      <c r="P33" s="2200">
        <v>2</v>
      </c>
      <c r="Q33" s="2212">
        <v>2112</v>
      </c>
      <c r="R33" s="2199">
        <v>0</v>
      </c>
      <c r="S33" s="2200">
        <v>0</v>
      </c>
      <c r="T33" s="2200">
        <v>0</v>
      </c>
      <c r="U33" s="2200">
        <v>0</v>
      </c>
      <c r="V33" s="2200">
        <v>0</v>
      </c>
      <c r="W33" s="2200">
        <v>0</v>
      </c>
      <c r="X33" s="2200">
        <v>0</v>
      </c>
      <c r="Y33" s="2200">
        <v>0</v>
      </c>
      <c r="Z33" s="2212">
        <v>0</v>
      </c>
      <c r="AA33" s="2199">
        <v>3</v>
      </c>
      <c r="AB33" s="2212">
        <v>17</v>
      </c>
      <c r="AC33" s="2244" t="s">
        <v>453</v>
      </c>
      <c r="AD33" s="2208"/>
      <c r="AE33" s="2185"/>
    </row>
    <row r="34" spans="1:31" ht="20.100000000000001" customHeight="1" x14ac:dyDescent="0.15">
      <c r="A34" s="2202"/>
      <c r="B34" s="2223" t="s">
        <v>452</v>
      </c>
      <c r="C34" s="2199">
        <v>11</v>
      </c>
      <c r="D34" s="2200">
        <v>3</v>
      </c>
      <c r="E34" s="2200">
        <v>1005</v>
      </c>
      <c r="F34" s="2212">
        <v>634</v>
      </c>
      <c r="G34" s="2245">
        <v>26</v>
      </c>
      <c r="H34" s="2200">
        <v>786</v>
      </c>
      <c r="I34" s="2200">
        <v>20</v>
      </c>
      <c r="J34" s="2200">
        <v>422</v>
      </c>
      <c r="K34" s="2200">
        <v>234</v>
      </c>
      <c r="L34" s="2200">
        <v>5</v>
      </c>
      <c r="M34" s="2200">
        <v>320</v>
      </c>
      <c r="N34" s="2211">
        <v>138</v>
      </c>
      <c r="O34" s="2211">
        <v>92</v>
      </c>
      <c r="P34" s="2200">
        <v>1</v>
      </c>
      <c r="Q34" s="2212">
        <v>44</v>
      </c>
      <c r="R34" s="2199">
        <v>1</v>
      </c>
      <c r="S34" s="2200">
        <v>16705</v>
      </c>
      <c r="T34" s="2200">
        <v>1681</v>
      </c>
      <c r="U34" s="2200">
        <v>0</v>
      </c>
      <c r="V34" s="2200">
        <v>0</v>
      </c>
      <c r="W34" s="2200">
        <v>1</v>
      </c>
      <c r="X34" s="2200">
        <v>16705</v>
      </c>
      <c r="Y34" s="2200">
        <v>0</v>
      </c>
      <c r="Z34" s="2212">
        <v>0</v>
      </c>
      <c r="AA34" s="2199">
        <v>1</v>
      </c>
      <c r="AB34" s="2212">
        <v>20</v>
      </c>
      <c r="AC34" s="2244" t="s">
        <v>452</v>
      </c>
      <c r="AD34" s="2208"/>
      <c r="AE34" s="2185"/>
    </row>
    <row r="35" spans="1:31" ht="20.100000000000001" customHeight="1" x14ac:dyDescent="0.15">
      <c r="A35" s="2202"/>
      <c r="B35" s="2223" t="s">
        <v>451</v>
      </c>
      <c r="C35" s="2199">
        <v>1</v>
      </c>
      <c r="D35" s="2200">
        <v>0</v>
      </c>
      <c r="E35" s="2200">
        <v>214</v>
      </c>
      <c r="F35" s="2212">
        <v>200</v>
      </c>
      <c r="G35" s="1993">
        <v>36</v>
      </c>
      <c r="H35" s="2082">
        <v>3048</v>
      </c>
      <c r="I35" s="561">
        <v>25</v>
      </c>
      <c r="J35" s="2200">
        <v>977</v>
      </c>
      <c r="K35" s="2200">
        <v>488</v>
      </c>
      <c r="L35" s="2200">
        <v>8</v>
      </c>
      <c r="M35" s="2200">
        <v>1688</v>
      </c>
      <c r="N35" s="2211">
        <v>459</v>
      </c>
      <c r="O35" s="2211">
        <v>943</v>
      </c>
      <c r="P35" s="2200">
        <v>3</v>
      </c>
      <c r="Q35" s="2212">
        <v>383</v>
      </c>
      <c r="R35" s="2199">
        <v>1</v>
      </c>
      <c r="S35" s="2200">
        <v>500</v>
      </c>
      <c r="T35" s="2200">
        <v>0</v>
      </c>
      <c r="U35" s="2200">
        <v>0</v>
      </c>
      <c r="V35" s="2200">
        <v>0</v>
      </c>
      <c r="W35" s="2200">
        <v>0</v>
      </c>
      <c r="X35" s="2200">
        <v>0</v>
      </c>
      <c r="Y35" s="2200">
        <v>1</v>
      </c>
      <c r="Z35" s="2212">
        <v>500</v>
      </c>
      <c r="AA35" s="2199">
        <v>1</v>
      </c>
      <c r="AB35" s="2212">
        <v>5</v>
      </c>
      <c r="AC35" s="2244" t="s">
        <v>451</v>
      </c>
      <c r="AD35" s="2208"/>
      <c r="AE35" s="2185"/>
    </row>
    <row r="36" spans="1:31" ht="20.100000000000001" customHeight="1" x14ac:dyDescent="0.15">
      <c r="A36" s="2202"/>
      <c r="B36" s="2223" t="s">
        <v>450</v>
      </c>
      <c r="C36" s="2199">
        <v>1</v>
      </c>
      <c r="D36" s="2200">
        <v>0</v>
      </c>
      <c r="E36" s="2200">
        <v>278</v>
      </c>
      <c r="F36" s="2212">
        <v>204</v>
      </c>
      <c r="G36" s="2245">
        <v>85</v>
      </c>
      <c r="H36" s="2200">
        <v>2756</v>
      </c>
      <c r="I36" s="2200">
        <v>78</v>
      </c>
      <c r="J36" s="2200">
        <v>2037</v>
      </c>
      <c r="K36" s="2200">
        <v>1241</v>
      </c>
      <c r="L36" s="2200">
        <v>5</v>
      </c>
      <c r="M36" s="2200">
        <v>489</v>
      </c>
      <c r="N36" s="2211">
        <v>125</v>
      </c>
      <c r="O36" s="2211">
        <v>282</v>
      </c>
      <c r="P36" s="2200">
        <v>2</v>
      </c>
      <c r="Q36" s="2212">
        <v>230</v>
      </c>
      <c r="R36" s="2199">
        <v>0</v>
      </c>
      <c r="S36" s="2200">
        <v>0</v>
      </c>
      <c r="T36" s="2200">
        <v>0</v>
      </c>
      <c r="U36" s="2200">
        <v>0</v>
      </c>
      <c r="V36" s="2200">
        <v>0</v>
      </c>
      <c r="W36" s="2200">
        <v>0</v>
      </c>
      <c r="X36" s="2200">
        <v>0</v>
      </c>
      <c r="Y36" s="2200">
        <v>0</v>
      </c>
      <c r="Z36" s="2212">
        <v>0</v>
      </c>
      <c r="AA36" s="2199">
        <v>4</v>
      </c>
      <c r="AB36" s="2212">
        <v>43</v>
      </c>
      <c r="AC36" s="2244" t="s">
        <v>450</v>
      </c>
      <c r="AD36" s="2208"/>
      <c r="AE36" s="2185"/>
    </row>
    <row r="37" spans="1:31" ht="20.100000000000001" customHeight="1" x14ac:dyDescent="0.15">
      <c r="A37" s="2202"/>
      <c r="B37" s="2223" t="s">
        <v>449</v>
      </c>
      <c r="C37" s="2203">
        <v>0</v>
      </c>
      <c r="D37" s="2204">
        <v>0</v>
      </c>
      <c r="E37" s="2204">
        <v>0</v>
      </c>
      <c r="F37" s="2207">
        <v>0</v>
      </c>
      <c r="G37" s="2199">
        <v>139</v>
      </c>
      <c r="H37" s="2204">
        <v>4067</v>
      </c>
      <c r="I37" s="2204">
        <v>134</v>
      </c>
      <c r="J37" s="2204">
        <f>3538+1</f>
        <v>3539</v>
      </c>
      <c r="K37" s="2204">
        <v>1916</v>
      </c>
      <c r="L37" s="2204">
        <v>3</v>
      </c>
      <c r="M37" s="2204">
        <v>387</v>
      </c>
      <c r="N37" s="2206">
        <v>158</v>
      </c>
      <c r="O37" s="2206">
        <v>44</v>
      </c>
      <c r="P37" s="2204">
        <v>2</v>
      </c>
      <c r="Q37" s="2207">
        <v>141</v>
      </c>
      <c r="R37" s="2199">
        <v>0</v>
      </c>
      <c r="S37" s="2200">
        <v>0</v>
      </c>
      <c r="T37" s="2200">
        <v>0</v>
      </c>
      <c r="U37" s="2200">
        <v>0</v>
      </c>
      <c r="V37" s="2200">
        <v>0</v>
      </c>
      <c r="W37" s="2200">
        <v>0</v>
      </c>
      <c r="X37" s="2200">
        <v>0</v>
      </c>
      <c r="Y37" s="2200">
        <v>0</v>
      </c>
      <c r="Z37" s="2212">
        <v>0</v>
      </c>
      <c r="AA37" s="2203">
        <v>1</v>
      </c>
      <c r="AB37" s="2207">
        <v>71</v>
      </c>
      <c r="AC37" s="2244" t="s">
        <v>449</v>
      </c>
      <c r="AD37" s="2208"/>
      <c r="AE37" s="2185"/>
    </row>
    <row r="38" spans="1:31" ht="20.100000000000001" customHeight="1" x14ac:dyDescent="0.15">
      <c r="A38" s="2202"/>
      <c r="B38" s="2223" t="s">
        <v>448</v>
      </c>
      <c r="C38" s="2203">
        <v>7</v>
      </c>
      <c r="D38" s="2204">
        <v>3</v>
      </c>
      <c r="E38" s="2204">
        <v>597</v>
      </c>
      <c r="F38" s="2207">
        <v>412</v>
      </c>
      <c r="G38" s="2199">
        <v>22</v>
      </c>
      <c r="H38" s="2204">
        <v>4133</v>
      </c>
      <c r="I38" s="2204">
        <v>15</v>
      </c>
      <c r="J38" s="2204">
        <v>867</v>
      </c>
      <c r="K38" s="2204">
        <v>504</v>
      </c>
      <c r="L38" s="2204">
        <v>5</v>
      </c>
      <c r="M38" s="2204">
        <v>2959</v>
      </c>
      <c r="N38" s="2211">
        <v>487</v>
      </c>
      <c r="O38" s="2211">
        <v>2336</v>
      </c>
      <c r="P38" s="2204">
        <v>2</v>
      </c>
      <c r="Q38" s="2207">
        <v>307</v>
      </c>
      <c r="R38" s="2199">
        <v>3</v>
      </c>
      <c r="S38" s="2200">
        <v>4836</v>
      </c>
      <c r="T38" s="2204">
        <v>405</v>
      </c>
      <c r="U38" s="2204">
        <v>1</v>
      </c>
      <c r="V38" s="2204">
        <v>6</v>
      </c>
      <c r="W38" s="2204">
        <v>2</v>
      </c>
      <c r="X38" s="2204">
        <v>4830</v>
      </c>
      <c r="Y38" s="2204">
        <v>0</v>
      </c>
      <c r="Z38" s="2207">
        <v>0</v>
      </c>
      <c r="AA38" s="2203">
        <v>5</v>
      </c>
      <c r="AB38" s="2207">
        <v>341</v>
      </c>
      <c r="AC38" s="2244" t="s">
        <v>448</v>
      </c>
      <c r="AD38" s="2208"/>
      <c r="AE38" s="2185"/>
    </row>
    <row r="39" spans="1:31" ht="20.100000000000001" customHeight="1" thickBot="1" x14ac:dyDescent="0.2">
      <c r="A39" s="2186"/>
      <c r="B39" s="2241" t="s">
        <v>437</v>
      </c>
      <c r="C39" s="2213">
        <f t="shared" ref="C39:F39" si="7">SUM(C32:C38)</f>
        <v>31</v>
      </c>
      <c r="D39" s="2231">
        <f t="shared" si="7"/>
        <v>9</v>
      </c>
      <c r="E39" s="2231">
        <f t="shared" si="7"/>
        <v>5722</v>
      </c>
      <c r="F39" s="2238">
        <f t="shared" si="7"/>
        <v>3724</v>
      </c>
      <c r="G39" s="2246">
        <f>SUM(G32:G38)</f>
        <v>568</v>
      </c>
      <c r="H39" s="2237">
        <f t="shared" ref="H39:AB39" si="8">SUM(H32:H38)</f>
        <v>27628</v>
      </c>
      <c r="I39" s="2237">
        <f t="shared" si="8"/>
        <v>510</v>
      </c>
      <c r="J39" s="2237">
        <f t="shared" si="8"/>
        <v>16182</v>
      </c>
      <c r="K39" s="2237">
        <f t="shared" si="8"/>
        <v>9480</v>
      </c>
      <c r="L39" s="2237">
        <f t="shared" si="8"/>
        <v>40</v>
      </c>
      <c r="M39" s="2231">
        <f t="shared" si="8"/>
        <v>7631</v>
      </c>
      <c r="N39" s="2231">
        <f t="shared" si="8"/>
        <v>2033</v>
      </c>
      <c r="O39" s="2219">
        <f t="shared" si="8"/>
        <v>4447</v>
      </c>
      <c r="P39" s="2231">
        <f t="shared" si="8"/>
        <v>18</v>
      </c>
      <c r="Q39" s="2238">
        <f t="shared" si="8"/>
        <v>3815</v>
      </c>
      <c r="R39" s="2213">
        <f>SUM(U39,W39,Y39)</f>
        <v>13</v>
      </c>
      <c r="S39" s="2247">
        <f t="shared" si="8"/>
        <v>59681</v>
      </c>
      <c r="T39" s="2237">
        <f t="shared" si="8"/>
        <v>4222</v>
      </c>
      <c r="U39" s="2237">
        <f t="shared" si="8"/>
        <v>1</v>
      </c>
      <c r="V39" s="2237">
        <f t="shared" si="8"/>
        <v>6</v>
      </c>
      <c r="W39" s="2237">
        <f t="shared" si="8"/>
        <v>10</v>
      </c>
      <c r="X39" s="2237">
        <f t="shared" si="8"/>
        <v>55250</v>
      </c>
      <c r="Y39" s="2237">
        <f t="shared" si="8"/>
        <v>2</v>
      </c>
      <c r="Z39" s="2238">
        <f t="shared" si="8"/>
        <v>4425</v>
      </c>
      <c r="AA39" s="2248">
        <f t="shared" si="8"/>
        <v>57</v>
      </c>
      <c r="AB39" s="2232">
        <f t="shared" si="8"/>
        <v>718</v>
      </c>
      <c r="AC39" s="2249" t="s">
        <v>437</v>
      </c>
      <c r="AD39" s="2195"/>
      <c r="AE39" s="2185"/>
    </row>
    <row r="40" spans="1:31" ht="20.100000000000001" customHeight="1" x14ac:dyDescent="0.15">
      <c r="A40" s="2174" t="s">
        <v>66</v>
      </c>
      <c r="B40" s="2221" t="s">
        <v>447</v>
      </c>
      <c r="C40" s="2180">
        <v>2</v>
      </c>
      <c r="D40" s="2181">
        <v>0</v>
      </c>
      <c r="E40" s="2181">
        <v>109</v>
      </c>
      <c r="F40" s="2196">
        <v>67</v>
      </c>
      <c r="G40" s="2199">
        <v>5</v>
      </c>
      <c r="H40" s="2204">
        <v>1026</v>
      </c>
      <c r="I40" s="2181">
        <v>2</v>
      </c>
      <c r="J40" s="2181">
        <v>88</v>
      </c>
      <c r="K40" s="2181">
        <v>39</v>
      </c>
      <c r="L40" s="2181">
        <v>2</v>
      </c>
      <c r="M40" s="2181">
        <v>658</v>
      </c>
      <c r="N40" s="2181">
        <v>123</v>
      </c>
      <c r="O40" s="2198">
        <v>282</v>
      </c>
      <c r="P40" s="2181">
        <v>1</v>
      </c>
      <c r="Q40" s="2182">
        <v>280</v>
      </c>
      <c r="R40" s="2199">
        <v>3</v>
      </c>
      <c r="S40" s="2200">
        <v>3306</v>
      </c>
      <c r="T40" s="2181">
        <v>190</v>
      </c>
      <c r="U40" s="2181">
        <v>0</v>
      </c>
      <c r="V40" s="2181">
        <v>0</v>
      </c>
      <c r="W40" s="2181">
        <v>2</v>
      </c>
      <c r="X40" s="2181">
        <v>2106</v>
      </c>
      <c r="Y40" s="2181">
        <v>1</v>
      </c>
      <c r="Z40" s="2182">
        <v>1200</v>
      </c>
      <c r="AA40" s="2180">
        <v>1</v>
      </c>
      <c r="AB40" s="2182">
        <v>787</v>
      </c>
      <c r="AC40" s="2221" t="s">
        <v>447</v>
      </c>
      <c r="AD40" s="2184" t="s">
        <v>66</v>
      </c>
      <c r="AE40" s="2185"/>
    </row>
    <row r="41" spans="1:31" ht="20.100000000000001" customHeight="1" x14ac:dyDescent="0.15">
      <c r="A41" s="2202"/>
      <c r="B41" s="2223" t="s">
        <v>446</v>
      </c>
      <c r="C41" s="2199">
        <v>1</v>
      </c>
      <c r="D41" s="2200">
        <v>0</v>
      </c>
      <c r="E41" s="2200">
        <v>35</v>
      </c>
      <c r="F41" s="2210">
        <v>0</v>
      </c>
      <c r="G41" s="2199">
        <v>2</v>
      </c>
      <c r="H41" s="2204">
        <v>789</v>
      </c>
      <c r="I41" s="2200">
        <v>1</v>
      </c>
      <c r="J41" s="2200">
        <v>36</v>
      </c>
      <c r="K41" s="2200">
        <v>21</v>
      </c>
      <c r="L41" s="2200">
        <v>1</v>
      </c>
      <c r="M41" s="2200">
        <v>753</v>
      </c>
      <c r="N41" s="2200">
        <v>519</v>
      </c>
      <c r="O41" s="2211">
        <v>179</v>
      </c>
      <c r="P41" s="2200">
        <v>0</v>
      </c>
      <c r="Q41" s="2212">
        <v>0</v>
      </c>
      <c r="R41" s="2199">
        <v>1</v>
      </c>
      <c r="S41" s="2200">
        <v>1100</v>
      </c>
      <c r="T41" s="2200">
        <v>0</v>
      </c>
      <c r="U41" s="2200">
        <v>0</v>
      </c>
      <c r="V41" s="2200">
        <v>0</v>
      </c>
      <c r="W41" s="2200">
        <v>0</v>
      </c>
      <c r="X41" s="2200">
        <v>0</v>
      </c>
      <c r="Y41" s="2200">
        <v>1</v>
      </c>
      <c r="Z41" s="2212">
        <v>1100</v>
      </c>
      <c r="AA41" s="2199">
        <v>0</v>
      </c>
      <c r="AB41" s="2212">
        <v>0</v>
      </c>
      <c r="AC41" s="2223" t="s">
        <v>446</v>
      </c>
      <c r="AD41" s="2208"/>
      <c r="AE41" s="2185"/>
    </row>
    <row r="42" spans="1:31" ht="20.100000000000001" customHeight="1" x14ac:dyDescent="0.15">
      <c r="A42" s="2202"/>
      <c r="B42" s="2223" t="s">
        <v>445</v>
      </c>
      <c r="C42" s="2199">
        <v>4</v>
      </c>
      <c r="D42" s="2200">
        <v>1</v>
      </c>
      <c r="E42" s="2200">
        <v>191</v>
      </c>
      <c r="F42" s="2210">
        <v>142</v>
      </c>
      <c r="G42" s="2199">
        <v>6</v>
      </c>
      <c r="H42" s="2204">
        <v>480</v>
      </c>
      <c r="I42" s="2200">
        <v>4</v>
      </c>
      <c r="J42" s="2200">
        <v>183</v>
      </c>
      <c r="K42" s="2200">
        <v>99</v>
      </c>
      <c r="L42" s="2200">
        <v>1</v>
      </c>
      <c r="M42" s="2200">
        <v>79</v>
      </c>
      <c r="N42" s="2200">
        <v>18</v>
      </c>
      <c r="O42" s="2211">
        <v>48</v>
      </c>
      <c r="P42" s="2200">
        <v>1</v>
      </c>
      <c r="Q42" s="2212">
        <v>218</v>
      </c>
      <c r="R42" s="2199">
        <v>2</v>
      </c>
      <c r="S42" s="2200">
        <v>1732</v>
      </c>
      <c r="T42" s="2200">
        <v>213</v>
      </c>
      <c r="U42" s="2200">
        <v>1</v>
      </c>
      <c r="V42" s="2200">
        <v>4</v>
      </c>
      <c r="W42" s="2200">
        <v>1</v>
      </c>
      <c r="X42" s="2200">
        <v>1728</v>
      </c>
      <c r="Y42" s="2200">
        <v>0</v>
      </c>
      <c r="Z42" s="2212">
        <v>0</v>
      </c>
      <c r="AA42" s="2199">
        <v>2</v>
      </c>
      <c r="AB42" s="2212">
        <v>15</v>
      </c>
      <c r="AC42" s="2223" t="s">
        <v>445</v>
      </c>
      <c r="AD42" s="2208"/>
      <c r="AE42" s="2185"/>
    </row>
    <row r="43" spans="1:31" ht="20.100000000000001" customHeight="1" x14ac:dyDescent="0.15">
      <c r="A43" s="2202"/>
      <c r="B43" s="2223" t="s">
        <v>444</v>
      </c>
      <c r="C43" s="2203">
        <v>6</v>
      </c>
      <c r="D43" s="2204">
        <v>1</v>
      </c>
      <c r="E43" s="2204">
        <v>256</v>
      </c>
      <c r="F43" s="2205">
        <v>162</v>
      </c>
      <c r="G43" s="2180">
        <v>11</v>
      </c>
      <c r="H43" s="2204">
        <v>274</v>
      </c>
      <c r="I43" s="2204">
        <v>10</v>
      </c>
      <c r="J43" s="2204">
        <v>266</v>
      </c>
      <c r="K43" s="2204">
        <v>130</v>
      </c>
      <c r="L43" s="2204">
        <v>1</v>
      </c>
      <c r="M43" s="2204">
        <v>8</v>
      </c>
      <c r="N43" s="2204">
        <v>7</v>
      </c>
      <c r="O43" s="2206">
        <v>1</v>
      </c>
      <c r="P43" s="2204">
        <v>0</v>
      </c>
      <c r="Q43" s="2207">
        <v>0</v>
      </c>
      <c r="R43" s="2199">
        <v>0</v>
      </c>
      <c r="S43" s="2200">
        <v>0</v>
      </c>
      <c r="T43" s="2204">
        <v>0</v>
      </c>
      <c r="U43" s="2204">
        <v>0</v>
      </c>
      <c r="V43" s="2204">
        <v>0</v>
      </c>
      <c r="W43" s="2204">
        <v>0</v>
      </c>
      <c r="X43" s="2204">
        <v>0</v>
      </c>
      <c r="Y43" s="2204">
        <v>0</v>
      </c>
      <c r="Z43" s="2207">
        <v>0</v>
      </c>
      <c r="AA43" s="2203">
        <v>0</v>
      </c>
      <c r="AB43" s="2207">
        <v>0</v>
      </c>
      <c r="AC43" s="2223" t="s">
        <v>444</v>
      </c>
      <c r="AD43" s="2208"/>
      <c r="AE43" s="2185"/>
    </row>
    <row r="44" spans="1:31" ht="20.100000000000001" customHeight="1" x14ac:dyDescent="0.15">
      <c r="A44" s="2202"/>
      <c r="B44" s="2223" t="s">
        <v>443</v>
      </c>
      <c r="C44" s="2199">
        <v>3</v>
      </c>
      <c r="D44" s="2200">
        <v>2</v>
      </c>
      <c r="E44" s="2200">
        <v>128</v>
      </c>
      <c r="F44" s="2210">
        <v>69</v>
      </c>
      <c r="G44" s="2199">
        <v>111</v>
      </c>
      <c r="H44" s="2200">
        <v>3962</v>
      </c>
      <c r="I44" s="2200">
        <v>92</v>
      </c>
      <c r="J44" s="2200">
        <v>1696</v>
      </c>
      <c r="K44" s="2200">
        <v>897</v>
      </c>
      <c r="L44" s="2200">
        <v>15</v>
      </c>
      <c r="M44" s="2200">
        <v>768</v>
      </c>
      <c r="N44" s="2200">
        <v>322</v>
      </c>
      <c r="O44" s="2211">
        <v>247</v>
      </c>
      <c r="P44" s="2200">
        <v>4</v>
      </c>
      <c r="Q44" s="2212">
        <v>1498</v>
      </c>
      <c r="R44" s="2224">
        <v>2</v>
      </c>
      <c r="S44" s="2200">
        <v>838</v>
      </c>
      <c r="T44" s="2200">
        <v>139</v>
      </c>
      <c r="U44" s="2200">
        <v>0</v>
      </c>
      <c r="V44" s="2200">
        <v>0</v>
      </c>
      <c r="W44" s="2200">
        <v>2</v>
      </c>
      <c r="X44" s="2200">
        <v>838</v>
      </c>
      <c r="Y44" s="2200">
        <v>0</v>
      </c>
      <c r="Z44" s="2212">
        <v>0</v>
      </c>
      <c r="AA44" s="2199">
        <v>0</v>
      </c>
      <c r="AB44" s="2207">
        <v>0</v>
      </c>
      <c r="AC44" s="2223" t="s">
        <v>443</v>
      </c>
      <c r="AD44" s="2208"/>
      <c r="AE44" s="2185"/>
    </row>
    <row r="45" spans="1:31" ht="20.100000000000001" customHeight="1" thickBot="1" x14ac:dyDescent="0.2">
      <c r="A45" s="2186"/>
      <c r="B45" s="2250" t="s">
        <v>437</v>
      </c>
      <c r="C45" s="2233">
        <f t="shared" ref="C45:F45" si="9">SUM(C40:C44)</f>
        <v>16</v>
      </c>
      <c r="D45" s="2219">
        <f t="shared" si="9"/>
        <v>4</v>
      </c>
      <c r="E45" s="2219">
        <f t="shared" si="9"/>
        <v>719</v>
      </c>
      <c r="F45" s="2242">
        <f t="shared" si="9"/>
        <v>440</v>
      </c>
      <c r="G45" s="2233">
        <f>SUM(G40:G44)</f>
        <v>135</v>
      </c>
      <c r="H45" s="2219">
        <f t="shared" ref="H45:AB45" si="10">SUM(H40:H44)</f>
        <v>6531</v>
      </c>
      <c r="I45" s="2219">
        <f t="shared" si="10"/>
        <v>109</v>
      </c>
      <c r="J45" s="2219">
        <f t="shared" si="10"/>
        <v>2269</v>
      </c>
      <c r="K45" s="2219">
        <f t="shared" si="10"/>
        <v>1186</v>
      </c>
      <c r="L45" s="2219">
        <f t="shared" si="10"/>
        <v>20</v>
      </c>
      <c r="M45" s="2219">
        <f t="shared" si="10"/>
        <v>2266</v>
      </c>
      <c r="N45" s="2219">
        <f t="shared" si="10"/>
        <v>989</v>
      </c>
      <c r="O45" s="2219">
        <f t="shared" si="10"/>
        <v>757</v>
      </c>
      <c r="P45" s="2219">
        <f t="shared" si="10"/>
        <v>6</v>
      </c>
      <c r="Q45" s="2220">
        <f t="shared" si="10"/>
        <v>1996</v>
      </c>
      <c r="R45" s="2233">
        <f t="shared" si="3"/>
        <v>8</v>
      </c>
      <c r="S45" s="2219">
        <f t="shared" si="10"/>
        <v>6976</v>
      </c>
      <c r="T45" s="2219">
        <f t="shared" si="10"/>
        <v>542</v>
      </c>
      <c r="U45" s="2219">
        <f t="shared" si="10"/>
        <v>1</v>
      </c>
      <c r="V45" s="2219">
        <f t="shared" si="10"/>
        <v>4</v>
      </c>
      <c r="W45" s="2219">
        <f t="shared" si="10"/>
        <v>5</v>
      </c>
      <c r="X45" s="2219">
        <f t="shared" si="10"/>
        <v>4672</v>
      </c>
      <c r="Y45" s="2219">
        <f t="shared" si="10"/>
        <v>2</v>
      </c>
      <c r="Z45" s="2220">
        <f t="shared" si="10"/>
        <v>2300</v>
      </c>
      <c r="AA45" s="2233">
        <f t="shared" si="10"/>
        <v>3</v>
      </c>
      <c r="AB45" s="2238">
        <f t="shared" si="10"/>
        <v>802</v>
      </c>
      <c r="AC45" s="2250" t="s">
        <v>437</v>
      </c>
      <c r="AD45" s="2195"/>
      <c r="AE45" s="2185"/>
    </row>
    <row r="46" spans="1:31" ht="20.100000000000001" customHeight="1" x14ac:dyDescent="0.15">
      <c r="A46" s="2174" t="s">
        <v>67</v>
      </c>
      <c r="B46" s="2221" t="s">
        <v>442</v>
      </c>
      <c r="C46" s="2251">
        <v>3</v>
      </c>
      <c r="D46" s="2197">
        <v>2</v>
      </c>
      <c r="E46" s="2197">
        <v>91</v>
      </c>
      <c r="F46" s="2252">
        <v>76</v>
      </c>
      <c r="G46" s="2180">
        <v>3</v>
      </c>
      <c r="H46" s="2204">
        <v>74</v>
      </c>
      <c r="I46" s="2197">
        <v>2</v>
      </c>
      <c r="J46" s="2197">
        <v>15</v>
      </c>
      <c r="K46" s="2197">
        <v>7</v>
      </c>
      <c r="L46" s="2197">
        <v>0</v>
      </c>
      <c r="M46" s="2197">
        <v>0</v>
      </c>
      <c r="N46" s="2197">
        <v>0</v>
      </c>
      <c r="O46" s="2197">
        <v>0</v>
      </c>
      <c r="P46" s="2197">
        <v>1</v>
      </c>
      <c r="Q46" s="2253">
        <v>59</v>
      </c>
      <c r="R46" s="2199">
        <v>0</v>
      </c>
      <c r="S46" s="2200">
        <v>0</v>
      </c>
      <c r="T46" s="2200">
        <v>0</v>
      </c>
      <c r="U46" s="2200">
        <v>0</v>
      </c>
      <c r="V46" s="2200">
        <v>0</v>
      </c>
      <c r="W46" s="2200">
        <v>0</v>
      </c>
      <c r="X46" s="2200">
        <v>0</v>
      </c>
      <c r="Y46" s="2200">
        <v>0</v>
      </c>
      <c r="Z46" s="2197">
        <v>0</v>
      </c>
      <c r="AA46" s="2251">
        <v>0</v>
      </c>
      <c r="AB46" s="2253">
        <v>0</v>
      </c>
      <c r="AC46" s="2221" t="s">
        <v>442</v>
      </c>
      <c r="AD46" s="2184" t="s">
        <v>67</v>
      </c>
      <c r="AE46" s="2185"/>
    </row>
    <row r="47" spans="1:31" ht="20.100000000000001" customHeight="1" x14ac:dyDescent="0.15">
      <c r="A47" s="2202"/>
      <c r="B47" s="2223" t="s">
        <v>441</v>
      </c>
      <c r="C47" s="2199">
        <v>6</v>
      </c>
      <c r="D47" s="2200">
        <v>1</v>
      </c>
      <c r="E47" s="2200">
        <v>1128</v>
      </c>
      <c r="F47" s="2210">
        <v>975</v>
      </c>
      <c r="G47" s="2180">
        <v>1</v>
      </c>
      <c r="H47" s="2200">
        <v>32</v>
      </c>
      <c r="I47" s="2200">
        <v>1</v>
      </c>
      <c r="J47" s="2200">
        <v>32</v>
      </c>
      <c r="K47" s="2200">
        <v>30</v>
      </c>
      <c r="L47" s="2200">
        <v>0</v>
      </c>
      <c r="M47" s="2200">
        <v>0</v>
      </c>
      <c r="N47" s="2200">
        <v>0</v>
      </c>
      <c r="O47" s="2200">
        <v>0</v>
      </c>
      <c r="P47" s="2200">
        <v>0</v>
      </c>
      <c r="Q47" s="2200">
        <v>0</v>
      </c>
      <c r="R47" s="2199">
        <v>0</v>
      </c>
      <c r="S47" s="2200">
        <v>0</v>
      </c>
      <c r="T47" s="2200">
        <v>0</v>
      </c>
      <c r="U47" s="2200">
        <v>0</v>
      </c>
      <c r="V47" s="2200">
        <v>0</v>
      </c>
      <c r="W47" s="2200">
        <v>0</v>
      </c>
      <c r="X47" s="2200">
        <v>0</v>
      </c>
      <c r="Y47" s="2200">
        <v>0</v>
      </c>
      <c r="Z47" s="2200">
        <v>0</v>
      </c>
      <c r="AA47" s="2199">
        <v>0</v>
      </c>
      <c r="AB47" s="2212">
        <v>0</v>
      </c>
      <c r="AC47" s="2223" t="s">
        <v>441</v>
      </c>
      <c r="AD47" s="2208"/>
      <c r="AE47" s="2185"/>
    </row>
    <row r="48" spans="1:31" ht="20.100000000000001" customHeight="1" thickBot="1" x14ac:dyDescent="0.2">
      <c r="A48" s="2186"/>
      <c r="B48" s="2250" t="s">
        <v>437</v>
      </c>
      <c r="C48" s="2233">
        <f t="shared" ref="C48:F48" si="11">SUM(C46:C47)</f>
        <v>9</v>
      </c>
      <c r="D48" s="2219">
        <f t="shared" si="11"/>
        <v>3</v>
      </c>
      <c r="E48" s="2219">
        <f t="shared" si="11"/>
        <v>1219</v>
      </c>
      <c r="F48" s="2242">
        <f t="shared" si="11"/>
        <v>1051</v>
      </c>
      <c r="G48" s="2233">
        <f>SUM(G46:G47)</f>
        <v>4</v>
      </c>
      <c r="H48" s="2219">
        <f t="shared" ref="H48:AB48" si="12">SUM(H46:H47)</f>
        <v>106</v>
      </c>
      <c r="I48" s="2219">
        <f t="shared" si="12"/>
        <v>3</v>
      </c>
      <c r="J48" s="2219">
        <f t="shared" si="12"/>
        <v>47</v>
      </c>
      <c r="K48" s="2219">
        <f t="shared" si="12"/>
        <v>37</v>
      </c>
      <c r="L48" s="2219">
        <f t="shared" si="12"/>
        <v>0</v>
      </c>
      <c r="M48" s="2219">
        <f t="shared" si="12"/>
        <v>0</v>
      </c>
      <c r="N48" s="2219">
        <f t="shared" si="12"/>
        <v>0</v>
      </c>
      <c r="O48" s="2219">
        <f t="shared" si="12"/>
        <v>0</v>
      </c>
      <c r="P48" s="2219">
        <f t="shared" si="12"/>
        <v>1</v>
      </c>
      <c r="Q48" s="2220">
        <f t="shared" si="12"/>
        <v>59</v>
      </c>
      <c r="R48" s="2233">
        <f t="shared" si="3"/>
        <v>0</v>
      </c>
      <c r="S48" s="2219">
        <f t="shared" si="12"/>
        <v>0</v>
      </c>
      <c r="T48" s="2219">
        <f t="shared" si="12"/>
        <v>0</v>
      </c>
      <c r="U48" s="2219">
        <f t="shared" si="12"/>
        <v>0</v>
      </c>
      <c r="V48" s="2219">
        <f t="shared" si="12"/>
        <v>0</v>
      </c>
      <c r="W48" s="2219">
        <f t="shared" si="12"/>
        <v>0</v>
      </c>
      <c r="X48" s="2219">
        <f t="shared" si="12"/>
        <v>0</v>
      </c>
      <c r="Y48" s="2219">
        <f t="shared" si="12"/>
        <v>0</v>
      </c>
      <c r="Z48" s="2220">
        <f t="shared" si="12"/>
        <v>0</v>
      </c>
      <c r="AA48" s="2233">
        <f t="shared" si="12"/>
        <v>0</v>
      </c>
      <c r="AB48" s="2220">
        <f t="shared" si="12"/>
        <v>0</v>
      </c>
      <c r="AC48" s="2250" t="s">
        <v>437</v>
      </c>
      <c r="AD48" s="2195"/>
      <c r="AE48" s="2185"/>
    </row>
    <row r="49" spans="1:31" ht="20.100000000000001" customHeight="1" x14ac:dyDescent="0.15">
      <c r="A49" s="2174" t="s">
        <v>68</v>
      </c>
      <c r="B49" s="2221" t="s">
        <v>440</v>
      </c>
      <c r="C49" s="2180">
        <v>1</v>
      </c>
      <c r="D49" s="2181">
        <v>0</v>
      </c>
      <c r="E49" s="2181">
        <v>62</v>
      </c>
      <c r="F49" s="2196">
        <v>56</v>
      </c>
      <c r="G49" s="2180">
        <v>4</v>
      </c>
      <c r="H49" s="2204">
        <v>242</v>
      </c>
      <c r="I49" s="2181">
        <v>2</v>
      </c>
      <c r="J49" s="2181">
        <v>119</v>
      </c>
      <c r="K49" s="2181">
        <v>62</v>
      </c>
      <c r="L49" s="2181">
        <v>1</v>
      </c>
      <c r="M49" s="2181">
        <v>101</v>
      </c>
      <c r="N49" s="2181">
        <v>60</v>
      </c>
      <c r="O49" s="2198">
        <v>1</v>
      </c>
      <c r="P49" s="2181">
        <v>1</v>
      </c>
      <c r="Q49" s="2182">
        <v>22</v>
      </c>
      <c r="R49" s="2199">
        <v>1</v>
      </c>
      <c r="S49" s="2200">
        <v>3764</v>
      </c>
      <c r="T49" s="2181">
        <v>300</v>
      </c>
      <c r="U49" s="2181">
        <v>0</v>
      </c>
      <c r="V49" s="2181">
        <v>0</v>
      </c>
      <c r="W49" s="2181">
        <v>1</v>
      </c>
      <c r="X49" s="2181">
        <v>3764</v>
      </c>
      <c r="Y49" s="2181">
        <v>0</v>
      </c>
      <c r="Z49" s="2182">
        <v>0</v>
      </c>
      <c r="AA49" s="2180">
        <v>0</v>
      </c>
      <c r="AB49" s="2182">
        <v>0</v>
      </c>
      <c r="AC49" s="2221" t="s">
        <v>440</v>
      </c>
      <c r="AD49" s="2184" t="s">
        <v>68</v>
      </c>
      <c r="AE49" s="2185"/>
    </row>
    <row r="50" spans="1:31" ht="20.100000000000001" customHeight="1" x14ac:dyDescent="0.15">
      <c r="A50" s="2202"/>
      <c r="B50" s="2223" t="s">
        <v>439</v>
      </c>
      <c r="C50" s="2203">
        <v>1</v>
      </c>
      <c r="D50" s="2204">
        <v>0</v>
      </c>
      <c r="E50" s="2204">
        <v>8</v>
      </c>
      <c r="F50" s="2205">
        <v>7</v>
      </c>
      <c r="G50" s="2180">
        <v>19</v>
      </c>
      <c r="H50" s="2204">
        <v>1841</v>
      </c>
      <c r="I50" s="2204">
        <v>10</v>
      </c>
      <c r="J50" s="2204">
        <v>495</v>
      </c>
      <c r="K50" s="2204">
        <v>252</v>
      </c>
      <c r="L50" s="2204">
        <v>2</v>
      </c>
      <c r="M50" s="2204">
        <v>636</v>
      </c>
      <c r="N50" s="2204">
        <v>123</v>
      </c>
      <c r="O50" s="2206">
        <v>433</v>
      </c>
      <c r="P50" s="2204">
        <v>7</v>
      </c>
      <c r="Q50" s="2207">
        <v>710</v>
      </c>
      <c r="R50" s="2199">
        <v>1</v>
      </c>
      <c r="S50" s="2200">
        <v>1524</v>
      </c>
      <c r="T50" s="2204">
        <v>0</v>
      </c>
      <c r="U50" s="2204">
        <v>0</v>
      </c>
      <c r="V50" s="2204">
        <v>0</v>
      </c>
      <c r="W50" s="2204">
        <v>0</v>
      </c>
      <c r="X50" s="2204">
        <v>0</v>
      </c>
      <c r="Y50" s="2204">
        <v>1</v>
      </c>
      <c r="Z50" s="2207">
        <v>1524</v>
      </c>
      <c r="AA50" s="2203">
        <v>0</v>
      </c>
      <c r="AB50" s="2207">
        <v>0</v>
      </c>
      <c r="AC50" s="2223" t="s">
        <v>439</v>
      </c>
      <c r="AD50" s="2208"/>
      <c r="AE50" s="2185"/>
    </row>
    <row r="51" spans="1:31" ht="20.100000000000001" customHeight="1" x14ac:dyDescent="0.15">
      <c r="A51" s="2202"/>
      <c r="B51" s="2223" t="s">
        <v>438</v>
      </c>
      <c r="C51" s="2199">
        <v>0</v>
      </c>
      <c r="D51" s="2200">
        <v>0</v>
      </c>
      <c r="E51" s="2200">
        <v>0</v>
      </c>
      <c r="F51" s="2210">
        <v>0</v>
      </c>
      <c r="G51" s="2199">
        <v>2</v>
      </c>
      <c r="H51" s="2200">
        <v>153</v>
      </c>
      <c r="I51" s="2200">
        <v>0</v>
      </c>
      <c r="J51" s="2200">
        <v>0</v>
      </c>
      <c r="K51" s="2200">
        <v>0</v>
      </c>
      <c r="L51" s="2200">
        <v>1</v>
      </c>
      <c r="M51" s="2200">
        <v>98</v>
      </c>
      <c r="N51" s="2200">
        <v>22</v>
      </c>
      <c r="O51" s="2211">
        <v>64</v>
      </c>
      <c r="P51" s="2200">
        <v>1</v>
      </c>
      <c r="Q51" s="2212">
        <v>55</v>
      </c>
      <c r="R51" s="2199">
        <v>0</v>
      </c>
      <c r="S51" s="2200">
        <v>0</v>
      </c>
      <c r="T51" s="2200">
        <v>0</v>
      </c>
      <c r="U51" s="2200">
        <v>0</v>
      </c>
      <c r="V51" s="2200">
        <v>0</v>
      </c>
      <c r="W51" s="2200">
        <v>0</v>
      </c>
      <c r="X51" s="2200">
        <v>0</v>
      </c>
      <c r="Y51" s="2200">
        <v>0</v>
      </c>
      <c r="Z51" s="2212">
        <v>0</v>
      </c>
      <c r="AA51" s="2199">
        <v>0</v>
      </c>
      <c r="AB51" s="2212">
        <v>0</v>
      </c>
      <c r="AC51" s="2223" t="s">
        <v>438</v>
      </c>
      <c r="AD51" s="2208"/>
      <c r="AE51" s="2185"/>
    </row>
    <row r="52" spans="1:31" ht="20.100000000000001" customHeight="1" thickBot="1" x14ac:dyDescent="0.2">
      <c r="A52" s="2186"/>
      <c r="B52" s="2250" t="s">
        <v>437</v>
      </c>
      <c r="C52" s="2233">
        <f t="shared" ref="C52:F52" si="13">SUM(C49:C51)</f>
        <v>2</v>
      </c>
      <c r="D52" s="2219">
        <f t="shared" si="13"/>
        <v>0</v>
      </c>
      <c r="E52" s="2219">
        <f t="shared" si="13"/>
        <v>70</v>
      </c>
      <c r="F52" s="2242">
        <f t="shared" si="13"/>
        <v>63</v>
      </c>
      <c r="G52" s="2233">
        <f>SUM(G49:G51)</f>
        <v>25</v>
      </c>
      <c r="H52" s="2219">
        <f t="shared" ref="H52:AB52" si="14">SUM(H49:H51)</f>
        <v>2236</v>
      </c>
      <c r="I52" s="2219">
        <f t="shared" si="14"/>
        <v>12</v>
      </c>
      <c r="J52" s="2219">
        <f t="shared" si="14"/>
        <v>614</v>
      </c>
      <c r="K52" s="2219">
        <f t="shared" si="14"/>
        <v>314</v>
      </c>
      <c r="L52" s="2219">
        <f t="shared" si="14"/>
        <v>4</v>
      </c>
      <c r="M52" s="2219">
        <f t="shared" si="14"/>
        <v>835</v>
      </c>
      <c r="N52" s="2219">
        <f t="shared" si="14"/>
        <v>205</v>
      </c>
      <c r="O52" s="2219">
        <f t="shared" si="14"/>
        <v>498</v>
      </c>
      <c r="P52" s="2219">
        <f t="shared" si="14"/>
        <v>9</v>
      </c>
      <c r="Q52" s="2220">
        <f t="shared" si="14"/>
        <v>787</v>
      </c>
      <c r="R52" s="2233">
        <f t="shared" si="3"/>
        <v>2</v>
      </c>
      <c r="S52" s="2219">
        <f t="shared" si="14"/>
        <v>5288</v>
      </c>
      <c r="T52" s="2219">
        <f t="shared" si="14"/>
        <v>300</v>
      </c>
      <c r="U52" s="2219">
        <f t="shared" si="14"/>
        <v>0</v>
      </c>
      <c r="V52" s="2219">
        <f t="shared" si="14"/>
        <v>0</v>
      </c>
      <c r="W52" s="2219">
        <f t="shared" si="14"/>
        <v>1</v>
      </c>
      <c r="X52" s="2219">
        <f t="shared" si="14"/>
        <v>3764</v>
      </c>
      <c r="Y52" s="2219">
        <f t="shared" si="14"/>
        <v>1</v>
      </c>
      <c r="Z52" s="2220">
        <f t="shared" si="14"/>
        <v>1524</v>
      </c>
      <c r="AA52" s="2233">
        <f t="shared" si="14"/>
        <v>0</v>
      </c>
      <c r="AB52" s="2220">
        <f t="shared" si="14"/>
        <v>0</v>
      </c>
      <c r="AC52" s="2250" t="s">
        <v>437</v>
      </c>
      <c r="AD52" s="2195"/>
      <c r="AE52" s="2185"/>
    </row>
    <row r="53" spans="1:31" ht="20.100000000000001" customHeight="1" x14ac:dyDescent="0.15">
      <c r="A53" s="2174" t="s">
        <v>69</v>
      </c>
      <c r="B53" s="2221" t="s">
        <v>436</v>
      </c>
      <c r="C53" s="2180">
        <v>9</v>
      </c>
      <c r="D53" s="2181">
        <v>2</v>
      </c>
      <c r="E53" s="2181">
        <v>965</v>
      </c>
      <c r="F53" s="2196">
        <v>833</v>
      </c>
      <c r="G53" s="2180">
        <v>42</v>
      </c>
      <c r="H53" s="2181">
        <v>6232</v>
      </c>
      <c r="I53" s="2181">
        <v>38</v>
      </c>
      <c r="J53" s="2181">
        <v>633</v>
      </c>
      <c r="K53" s="2181">
        <v>355</v>
      </c>
      <c r="L53" s="2181">
        <v>3</v>
      </c>
      <c r="M53" s="2181">
        <v>5503</v>
      </c>
      <c r="N53" s="2181">
        <v>3535</v>
      </c>
      <c r="O53" s="2198">
        <v>1583</v>
      </c>
      <c r="P53" s="2181">
        <v>1</v>
      </c>
      <c r="Q53" s="2182">
        <v>96</v>
      </c>
      <c r="R53" s="2199">
        <v>5</v>
      </c>
      <c r="S53" s="2222">
        <v>2948</v>
      </c>
      <c r="T53" s="2181">
        <v>255</v>
      </c>
      <c r="U53" s="2181">
        <v>0</v>
      </c>
      <c r="V53" s="2181">
        <v>0</v>
      </c>
      <c r="W53" s="2181">
        <v>4</v>
      </c>
      <c r="X53" s="2181">
        <v>2885</v>
      </c>
      <c r="Y53" s="2181">
        <v>1</v>
      </c>
      <c r="Z53" s="2182">
        <v>63</v>
      </c>
      <c r="AA53" s="2180">
        <v>0</v>
      </c>
      <c r="AB53" s="2182">
        <v>0</v>
      </c>
      <c r="AC53" s="2221" t="s">
        <v>436</v>
      </c>
      <c r="AD53" s="2184" t="s">
        <v>69</v>
      </c>
      <c r="AE53" s="2185"/>
    </row>
    <row r="54" spans="1:31" ht="20.100000000000001" customHeight="1" x14ac:dyDescent="0.15">
      <c r="A54" s="2202"/>
      <c r="B54" s="2223" t="s">
        <v>435</v>
      </c>
      <c r="C54" s="2180">
        <v>24</v>
      </c>
      <c r="D54" s="2181">
        <v>11</v>
      </c>
      <c r="E54" s="2181">
        <v>2486</v>
      </c>
      <c r="F54" s="2196">
        <v>1734</v>
      </c>
      <c r="G54" s="2180">
        <v>80</v>
      </c>
      <c r="H54" s="2204">
        <v>6395</v>
      </c>
      <c r="I54" s="2181">
        <v>68</v>
      </c>
      <c r="J54" s="2181">
        <v>1365</v>
      </c>
      <c r="K54" s="2181">
        <v>730</v>
      </c>
      <c r="L54" s="2181">
        <v>4</v>
      </c>
      <c r="M54" s="2181">
        <v>1754</v>
      </c>
      <c r="N54" s="2181">
        <v>699</v>
      </c>
      <c r="O54" s="2198">
        <v>625</v>
      </c>
      <c r="P54" s="2181">
        <v>8</v>
      </c>
      <c r="Q54" s="2182">
        <v>3276</v>
      </c>
      <c r="R54" s="2199">
        <v>1</v>
      </c>
      <c r="S54" s="2222">
        <v>1534</v>
      </c>
      <c r="T54" s="2181">
        <v>120</v>
      </c>
      <c r="U54" s="2181">
        <v>0</v>
      </c>
      <c r="V54" s="2181">
        <v>0</v>
      </c>
      <c r="W54" s="2181">
        <v>1</v>
      </c>
      <c r="X54" s="2181">
        <v>1534</v>
      </c>
      <c r="Y54" s="2181">
        <v>0</v>
      </c>
      <c r="Z54" s="2182">
        <v>0</v>
      </c>
      <c r="AA54" s="2180">
        <v>1</v>
      </c>
      <c r="AB54" s="2182">
        <v>3</v>
      </c>
      <c r="AC54" s="2223" t="s">
        <v>435</v>
      </c>
      <c r="AD54" s="2208"/>
      <c r="AE54" s="2185"/>
    </row>
    <row r="55" spans="1:31" ht="20.100000000000001" customHeight="1" x14ac:dyDescent="0.15">
      <c r="A55" s="2202"/>
      <c r="B55" s="2223" t="s">
        <v>434</v>
      </c>
      <c r="C55" s="2180">
        <v>22</v>
      </c>
      <c r="D55" s="2181">
        <v>5</v>
      </c>
      <c r="E55" s="2181">
        <v>1656</v>
      </c>
      <c r="F55" s="2196">
        <v>987</v>
      </c>
      <c r="G55" s="2180">
        <v>112</v>
      </c>
      <c r="H55" s="2200">
        <v>5911</v>
      </c>
      <c r="I55" s="2181">
        <v>96</v>
      </c>
      <c r="J55" s="2181">
        <v>3343</v>
      </c>
      <c r="K55" s="2181">
        <v>1557</v>
      </c>
      <c r="L55" s="2181">
        <v>9</v>
      </c>
      <c r="M55" s="2181">
        <v>1002</v>
      </c>
      <c r="N55" s="2181">
        <v>368</v>
      </c>
      <c r="O55" s="2198">
        <v>518</v>
      </c>
      <c r="P55" s="2181">
        <v>7</v>
      </c>
      <c r="Q55" s="2182">
        <v>1566</v>
      </c>
      <c r="R55" s="2180">
        <v>3</v>
      </c>
      <c r="S55" s="2222">
        <v>739</v>
      </c>
      <c r="T55" s="2181">
        <v>90</v>
      </c>
      <c r="U55" s="2181">
        <v>0</v>
      </c>
      <c r="V55" s="2181">
        <v>0</v>
      </c>
      <c r="W55" s="2181">
        <v>1</v>
      </c>
      <c r="X55" s="2181">
        <v>705</v>
      </c>
      <c r="Y55" s="2181">
        <v>2</v>
      </c>
      <c r="Z55" s="2182">
        <v>34</v>
      </c>
      <c r="AA55" s="2180">
        <v>2</v>
      </c>
      <c r="AB55" s="2182">
        <v>15</v>
      </c>
      <c r="AC55" s="2223" t="s">
        <v>434</v>
      </c>
      <c r="AD55" s="2208"/>
      <c r="AE55" s="2185"/>
    </row>
    <row r="56" spans="1:31" ht="20.100000000000001" customHeight="1" x14ac:dyDescent="0.15">
      <c r="A56" s="2202"/>
      <c r="B56" s="2223" t="s">
        <v>433</v>
      </c>
      <c r="C56" s="2180">
        <v>7</v>
      </c>
      <c r="D56" s="2181">
        <v>0</v>
      </c>
      <c r="E56" s="2181">
        <v>479</v>
      </c>
      <c r="F56" s="2196">
        <v>377</v>
      </c>
      <c r="G56" s="2180">
        <v>49</v>
      </c>
      <c r="H56" s="2210">
        <v>1147</v>
      </c>
      <c r="I56" s="2200">
        <v>44</v>
      </c>
      <c r="J56" s="2200">
        <f>837+24</f>
        <v>861</v>
      </c>
      <c r="K56" s="2181">
        <v>455</v>
      </c>
      <c r="L56" s="2181">
        <v>3</v>
      </c>
      <c r="M56" s="2181">
        <v>62</v>
      </c>
      <c r="N56" s="2181">
        <v>32</v>
      </c>
      <c r="O56" s="2198">
        <v>16</v>
      </c>
      <c r="P56" s="2181">
        <v>2</v>
      </c>
      <c r="Q56" s="2182">
        <v>224</v>
      </c>
      <c r="R56" s="2180">
        <v>0</v>
      </c>
      <c r="S56" s="2222">
        <v>0</v>
      </c>
      <c r="T56" s="2181">
        <v>0</v>
      </c>
      <c r="U56" s="2181">
        <v>0</v>
      </c>
      <c r="V56" s="2181">
        <v>0</v>
      </c>
      <c r="W56" s="2181">
        <v>0</v>
      </c>
      <c r="X56" s="2181">
        <v>0</v>
      </c>
      <c r="Y56" s="2181">
        <v>0</v>
      </c>
      <c r="Z56" s="2182">
        <v>0</v>
      </c>
      <c r="AA56" s="2180">
        <v>0</v>
      </c>
      <c r="AB56" s="2182">
        <v>0</v>
      </c>
      <c r="AC56" s="2223" t="s">
        <v>433</v>
      </c>
      <c r="AD56" s="2208"/>
      <c r="AE56" s="2185"/>
    </row>
    <row r="57" spans="1:31" ht="20.100000000000001" customHeight="1" x14ac:dyDescent="0.15">
      <c r="A57" s="2202"/>
      <c r="B57" s="2223" t="s">
        <v>432</v>
      </c>
      <c r="C57" s="2180">
        <v>5</v>
      </c>
      <c r="D57" s="2181">
        <v>5</v>
      </c>
      <c r="E57" s="2181">
        <v>194</v>
      </c>
      <c r="F57" s="2196">
        <v>132</v>
      </c>
      <c r="G57" s="2180">
        <v>26</v>
      </c>
      <c r="H57" s="2204">
        <v>1059</v>
      </c>
      <c r="I57" s="2181">
        <v>18</v>
      </c>
      <c r="J57" s="2181">
        <v>280</v>
      </c>
      <c r="K57" s="2181">
        <v>126</v>
      </c>
      <c r="L57" s="2181">
        <v>3</v>
      </c>
      <c r="M57" s="2181">
        <v>332</v>
      </c>
      <c r="N57" s="2181">
        <v>68</v>
      </c>
      <c r="O57" s="2198">
        <v>238</v>
      </c>
      <c r="P57" s="2181">
        <v>5</v>
      </c>
      <c r="Q57" s="2182">
        <v>447</v>
      </c>
      <c r="R57" s="2180">
        <v>1</v>
      </c>
      <c r="S57" s="2222">
        <v>150</v>
      </c>
      <c r="T57" s="2181">
        <v>0</v>
      </c>
      <c r="U57" s="2181">
        <v>0</v>
      </c>
      <c r="V57" s="2181">
        <v>0</v>
      </c>
      <c r="W57" s="2181">
        <v>0</v>
      </c>
      <c r="X57" s="2181">
        <v>0</v>
      </c>
      <c r="Y57" s="2181">
        <v>1</v>
      </c>
      <c r="Z57" s="2182">
        <v>150</v>
      </c>
      <c r="AA57" s="2180">
        <v>0</v>
      </c>
      <c r="AB57" s="2182">
        <v>0</v>
      </c>
      <c r="AC57" s="2223" t="s">
        <v>432</v>
      </c>
      <c r="AD57" s="2208"/>
      <c r="AE57" s="2185"/>
    </row>
    <row r="58" spans="1:31" ht="20.100000000000001" customHeight="1" x14ac:dyDescent="0.15">
      <c r="A58" s="2202"/>
      <c r="B58" s="2223" t="s">
        <v>431</v>
      </c>
      <c r="C58" s="2180">
        <v>0</v>
      </c>
      <c r="D58" s="2181">
        <v>0</v>
      </c>
      <c r="E58" s="2181">
        <v>0</v>
      </c>
      <c r="F58" s="2196">
        <v>0</v>
      </c>
      <c r="G58" s="2180">
        <v>19</v>
      </c>
      <c r="H58" s="2204">
        <v>228</v>
      </c>
      <c r="I58" s="2181">
        <v>19</v>
      </c>
      <c r="J58" s="2181">
        <v>228</v>
      </c>
      <c r="K58" s="2181">
        <v>106</v>
      </c>
      <c r="L58" s="2181">
        <v>0</v>
      </c>
      <c r="M58" s="2181">
        <v>0</v>
      </c>
      <c r="N58" s="2181">
        <v>0</v>
      </c>
      <c r="O58" s="2198">
        <v>0</v>
      </c>
      <c r="P58" s="2181">
        <v>0</v>
      </c>
      <c r="Q58" s="2182">
        <v>0</v>
      </c>
      <c r="R58" s="2180">
        <v>0</v>
      </c>
      <c r="S58" s="2222">
        <v>0</v>
      </c>
      <c r="T58" s="2181">
        <v>0</v>
      </c>
      <c r="U58" s="2181">
        <v>0</v>
      </c>
      <c r="V58" s="2181">
        <v>0</v>
      </c>
      <c r="W58" s="2181">
        <v>0</v>
      </c>
      <c r="X58" s="2181">
        <v>0</v>
      </c>
      <c r="Y58" s="2181">
        <v>0</v>
      </c>
      <c r="Z58" s="2182">
        <v>0</v>
      </c>
      <c r="AA58" s="2180">
        <v>0</v>
      </c>
      <c r="AB58" s="2182">
        <v>0</v>
      </c>
      <c r="AC58" s="2223" t="s">
        <v>431</v>
      </c>
      <c r="AD58" s="2208"/>
      <c r="AE58" s="2185"/>
    </row>
    <row r="59" spans="1:31" ht="20.100000000000001" customHeight="1" x14ac:dyDescent="0.15">
      <c r="A59" s="2202"/>
      <c r="B59" s="2223" t="s">
        <v>430</v>
      </c>
      <c r="C59" s="2180">
        <v>9</v>
      </c>
      <c r="D59" s="2181">
        <v>6</v>
      </c>
      <c r="E59" s="2181">
        <v>1085</v>
      </c>
      <c r="F59" s="2196">
        <v>467</v>
      </c>
      <c r="G59" s="2180">
        <v>35</v>
      </c>
      <c r="H59" s="2200">
        <v>8146</v>
      </c>
      <c r="I59" s="2200">
        <v>21</v>
      </c>
      <c r="J59" s="2200">
        <f>609+2</f>
        <v>611</v>
      </c>
      <c r="K59" s="2181">
        <v>254</v>
      </c>
      <c r="L59" s="2181">
        <v>6</v>
      </c>
      <c r="M59" s="2181">
        <v>2021</v>
      </c>
      <c r="N59" s="2181">
        <v>459</v>
      </c>
      <c r="O59" s="2198">
        <v>1314</v>
      </c>
      <c r="P59" s="2181">
        <v>8</v>
      </c>
      <c r="Q59" s="2182">
        <v>5514</v>
      </c>
      <c r="R59" s="2180">
        <v>0</v>
      </c>
      <c r="S59" s="2222">
        <v>0</v>
      </c>
      <c r="T59" s="2181">
        <v>0</v>
      </c>
      <c r="U59" s="2181">
        <v>0</v>
      </c>
      <c r="V59" s="2181">
        <v>0</v>
      </c>
      <c r="W59" s="2181">
        <v>0</v>
      </c>
      <c r="X59" s="2181">
        <v>0</v>
      </c>
      <c r="Y59" s="2181">
        <v>0</v>
      </c>
      <c r="Z59" s="2182">
        <v>0</v>
      </c>
      <c r="AA59" s="2180">
        <v>0</v>
      </c>
      <c r="AB59" s="2182">
        <v>0</v>
      </c>
      <c r="AC59" s="2223" t="s">
        <v>430</v>
      </c>
      <c r="AD59" s="2208"/>
      <c r="AE59" s="2185"/>
    </row>
    <row r="60" spans="1:31" ht="20.100000000000001" customHeight="1" x14ac:dyDescent="0.15">
      <c r="A60" s="2202"/>
      <c r="B60" s="2223" t="s">
        <v>429</v>
      </c>
      <c r="C60" s="2180">
        <v>0</v>
      </c>
      <c r="D60" s="2181">
        <v>0</v>
      </c>
      <c r="E60" s="2181">
        <v>0</v>
      </c>
      <c r="F60" s="2196">
        <v>0</v>
      </c>
      <c r="G60" s="2180">
        <v>0</v>
      </c>
      <c r="H60" s="2200">
        <v>0</v>
      </c>
      <c r="I60" s="2200">
        <v>0</v>
      </c>
      <c r="J60" s="2200">
        <v>0</v>
      </c>
      <c r="K60" s="2181">
        <v>0</v>
      </c>
      <c r="L60" s="2181">
        <v>0</v>
      </c>
      <c r="M60" s="2181">
        <v>0</v>
      </c>
      <c r="N60" s="2181">
        <v>0</v>
      </c>
      <c r="O60" s="2198">
        <v>0</v>
      </c>
      <c r="P60" s="2181">
        <v>0</v>
      </c>
      <c r="Q60" s="2182">
        <v>0</v>
      </c>
      <c r="R60" s="2180">
        <v>0</v>
      </c>
      <c r="S60" s="2222"/>
      <c r="T60" s="2181"/>
      <c r="U60" s="2181">
        <v>0</v>
      </c>
      <c r="V60" s="2181">
        <v>0</v>
      </c>
      <c r="W60" s="2181"/>
      <c r="X60" s="2181"/>
      <c r="Y60" s="2181"/>
      <c r="Z60" s="2182">
        <v>0</v>
      </c>
      <c r="AA60" s="2180">
        <v>0</v>
      </c>
      <c r="AB60" s="2182">
        <v>0</v>
      </c>
      <c r="AC60" s="2223" t="s">
        <v>429</v>
      </c>
      <c r="AD60" s="2208"/>
      <c r="AE60" s="2185"/>
    </row>
    <row r="61" spans="1:31" ht="20.100000000000001" customHeight="1" x14ac:dyDescent="0.15">
      <c r="A61" s="2202"/>
      <c r="B61" s="2223" t="s">
        <v>428</v>
      </c>
      <c r="C61" s="2180">
        <v>3</v>
      </c>
      <c r="D61" s="2181">
        <v>2</v>
      </c>
      <c r="E61" s="2181">
        <v>46</v>
      </c>
      <c r="F61" s="2196">
        <v>29</v>
      </c>
      <c r="G61" s="2180">
        <v>27</v>
      </c>
      <c r="H61" s="2200">
        <v>272</v>
      </c>
      <c r="I61" s="2200">
        <v>27</v>
      </c>
      <c r="J61" s="2200">
        <v>272</v>
      </c>
      <c r="K61" s="2181">
        <v>146</v>
      </c>
      <c r="L61" s="2181">
        <v>0</v>
      </c>
      <c r="M61" s="2181">
        <v>0</v>
      </c>
      <c r="N61" s="2181">
        <v>0</v>
      </c>
      <c r="O61" s="2198">
        <v>0</v>
      </c>
      <c r="P61" s="2181">
        <v>0</v>
      </c>
      <c r="Q61" s="2182">
        <v>0</v>
      </c>
      <c r="R61" s="2180">
        <v>0</v>
      </c>
      <c r="S61" s="2222">
        <v>0</v>
      </c>
      <c r="T61" s="2181">
        <v>0</v>
      </c>
      <c r="U61" s="2181">
        <v>0</v>
      </c>
      <c r="V61" s="2181">
        <v>0</v>
      </c>
      <c r="W61" s="2181">
        <v>0</v>
      </c>
      <c r="X61" s="2181">
        <v>0</v>
      </c>
      <c r="Y61" s="2181">
        <v>0</v>
      </c>
      <c r="Z61" s="2182">
        <v>0</v>
      </c>
      <c r="AA61" s="2180">
        <v>0</v>
      </c>
      <c r="AB61" s="2182">
        <v>0</v>
      </c>
      <c r="AC61" s="2223" t="s">
        <v>428</v>
      </c>
      <c r="AD61" s="2208"/>
      <c r="AE61" s="2185"/>
    </row>
    <row r="62" spans="1:31" ht="20.100000000000001" customHeight="1" x14ac:dyDescent="0.15">
      <c r="A62" s="2202"/>
      <c r="B62" s="2223" t="s">
        <v>427</v>
      </c>
      <c r="C62" s="2199">
        <v>0</v>
      </c>
      <c r="D62" s="2200">
        <v>0</v>
      </c>
      <c r="E62" s="2181">
        <v>0</v>
      </c>
      <c r="F62" s="2196">
        <v>0</v>
      </c>
      <c r="G62" s="2180">
        <v>6</v>
      </c>
      <c r="H62" s="2200">
        <v>689</v>
      </c>
      <c r="I62" s="2181">
        <v>5</v>
      </c>
      <c r="J62" s="2181">
        <v>673</v>
      </c>
      <c r="K62" s="2181">
        <v>480</v>
      </c>
      <c r="L62" s="2181">
        <v>1</v>
      </c>
      <c r="M62" s="2181">
        <v>16</v>
      </c>
      <c r="N62" s="2181">
        <v>4</v>
      </c>
      <c r="O62" s="2198">
        <v>6</v>
      </c>
      <c r="P62" s="2200">
        <v>0</v>
      </c>
      <c r="Q62" s="2212">
        <v>0</v>
      </c>
      <c r="R62" s="2199">
        <v>1</v>
      </c>
      <c r="S62" s="2222">
        <v>230</v>
      </c>
      <c r="T62" s="2181">
        <v>20</v>
      </c>
      <c r="U62" s="2200">
        <v>0</v>
      </c>
      <c r="V62" s="2200">
        <v>0</v>
      </c>
      <c r="W62" s="2200">
        <v>1</v>
      </c>
      <c r="X62" s="2200">
        <v>230</v>
      </c>
      <c r="Y62" s="2200">
        <v>0</v>
      </c>
      <c r="Z62" s="2212">
        <v>0</v>
      </c>
      <c r="AA62" s="2180">
        <v>0</v>
      </c>
      <c r="AB62" s="2182">
        <v>0</v>
      </c>
      <c r="AC62" s="2223" t="s">
        <v>427</v>
      </c>
      <c r="AD62" s="2208"/>
      <c r="AE62" s="2185"/>
    </row>
    <row r="63" spans="1:31" ht="20.100000000000001" customHeight="1" thickBot="1" x14ac:dyDescent="0.2">
      <c r="A63" s="2186"/>
      <c r="B63" s="2250" t="s">
        <v>423</v>
      </c>
      <c r="C63" s="2233">
        <f t="shared" ref="C63:F63" si="15">SUM(C53:C62)</f>
        <v>79</v>
      </c>
      <c r="D63" s="2219">
        <f t="shared" si="15"/>
        <v>31</v>
      </c>
      <c r="E63" s="2219">
        <f t="shared" si="15"/>
        <v>6911</v>
      </c>
      <c r="F63" s="2242">
        <f t="shared" si="15"/>
        <v>4559</v>
      </c>
      <c r="G63" s="2233">
        <f>SUM(G53:G62)</f>
        <v>396</v>
      </c>
      <c r="H63" s="2219">
        <f t="shared" ref="H63:AB63" si="16">SUM(H53:H62)</f>
        <v>30079</v>
      </c>
      <c r="I63" s="2219">
        <f t="shared" si="16"/>
        <v>336</v>
      </c>
      <c r="J63" s="2219">
        <f t="shared" si="16"/>
        <v>8266</v>
      </c>
      <c r="K63" s="2219">
        <f t="shared" si="16"/>
        <v>4209</v>
      </c>
      <c r="L63" s="2219">
        <f t="shared" si="16"/>
        <v>29</v>
      </c>
      <c r="M63" s="2219">
        <f t="shared" si="16"/>
        <v>10690</v>
      </c>
      <c r="N63" s="2219">
        <f t="shared" si="16"/>
        <v>5165</v>
      </c>
      <c r="O63" s="2219">
        <f t="shared" si="16"/>
        <v>4300</v>
      </c>
      <c r="P63" s="2219">
        <f t="shared" si="16"/>
        <v>31</v>
      </c>
      <c r="Q63" s="2220">
        <f t="shared" si="16"/>
        <v>11123</v>
      </c>
      <c r="R63" s="2233">
        <f>SUM(U63,W63,Y63)</f>
        <v>11</v>
      </c>
      <c r="S63" s="2219">
        <f t="shared" si="16"/>
        <v>5601</v>
      </c>
      <c r="T63" s="2219">
        <f t="shared" si="16"/>
        <v>485</v>
      </c>
      <c r="U63" s="2219">
        <f t="shared" si="16"/>
        <v>0</v>
      </c>
      <c r="V63" s="2219">
        <f t="shared" si="16"/>
        <v>0</v>
      </c>
      <c r="W63" s="2219">
        <f t="shared" si="16"/>
        <v>7</v>
      </c>
      <c r="X63" s="2219">
        <f t="shared" si="16"/>
        <v>5354</v>
      </c>
      <c r="Y63" s="2219">
        <f t="shared" si="16"/>
        <v>4</v>
      </c>
      <c r="Z63" s="2220">
        <f t="shared" si="16"/>
        <v>247</v>
      </c>
      <c r="AA63" s="2233">
        <f t="shared" si="16"/>
        <v>3</v>
      </c>
      <c r="AB63" s="2220">
        <f t="shared" si="16"/>
        <v>18</v>
      </c>
      <c r="AC63" s="2250" t="s">
        <v>423</v>
      </c>
      <c r="AD63" s="2195"/>
      <c r="AE63" s="2185"/>
    </row>
    <row r="64" spans="1:31" ht="20.100000000000001" customHeight="1" x14ac:dyDescent="0.15">
      <c r="A64" s="2174" t="s">
        <v>70</v>
      </c>
      <c r="B64" s="2221" t="s">
        <v>426</v>
      </c>
      <c r="C64" s="2180">
        <v>1</v>
      </c>
      <c r="D64" s="2181">
        <v>1</v>
      </c>
      <c r="E64" s="2181">
        <v>48</v>
      </c>
      <c r="F64" s="2196">
        <v>32</v>
      </c>
      <c r="G64" s="2180">
        <v>123</v>
      </c>
      <c r="H64" s="2204">
        <v>4663</v>
      </c>
      <c r="I64" s="2254">
        <v>115</v>
      </c>
      <c r="J64" s="2181">
        <f>3161+5</f>
        <v>3166</v>
      </c>
      <c r="K64" s="2181">
        <v>1843</v>
      </c>
      <c r="L64" s="2181">
        <v>6</v>
      </c>
      <c r="M64" s="2181">
        <v>1434</v>
      </c>
      <c r="N64" s="2181">
        <v>432</v>
      </c>
      <c r="O64" s="2198">
        <v>685</v>
      </c>
      <c r="P64" s="2181">
        <v>2</v>
      </c>
      <c r="Q64" s="2182">
        <v>63</v>
      </c>
      <c r="R64" s="2180">
        <v>17</v>
      </c>
      <c r="S64" s="2181">
        <v>31128</v>
      </c>
      <c r="T64" s="2181">
        <v>2375</v>
      </c>
      <c r="U64" s="2181">
        <v>0</v>
      </c>
      <c r="V64" s="2181">
        <v>0</v>
      </c>
      <c r="W64" s="2181">
        <v>17</v>
      </c>
      <c r="X64" s="2181">
        <v>31128</v>
      </c>
      <c r="Y64" s="2181">
        <v>0</v>
      </c>
      <c r="Z64" s="2182">
        <v>0</v>
      </c>
      <c r="AA64" s="2180">
        <v>5</v>
      </c>
      <c r="AB64" s="2182">
        <v>6</v>
      </c>
      <c r="AC64" s="2221" t="s">
        <v>426</v>
      </c>
      <c r="AD64" s="2184" t="s">
        <v>70</v>
      </c>
      <c r="AE64" s="2185"/>
    </row>
    <row r="65" spans="1:31" ht="20.100000000000001" customHeight="1" x14ac:dyDescent="0.15">
      <c r="A65" s="2202"/>
      <c r="B65" s="2223" t="s">
        <v>425</v>
      </c>
      <c r="C65" s="2203">
        <v>7</v>
      </c>
      <c r="D65" s="2204">
        <v>1</v>
      </c>
      <c r="E65" s="2204">
        <v>314</v>
      </c>
      <c r="F65" s="2205">
        <v>208</v>
      </c>
      <c r="G65" s="2203">
        <v>16</v>
      </c>
      <c r="H65" s="2204">
        <v>573</v>
      </c>
      <c r="I65" s="2254">
        <v>13</v>
      </c>
      <c r="J65" s="2204">
        <v>271</v>
      </c>
      <c r="K65" s="2204">
        <v>159</v>
      </c>
      <c r="L65" s="2204">
        <v>2</v>
      </c>
      <c r="M65" s="2204">
        <v>258</v>
      </c>
      <c r="N65" s="2204">
        <v>85</v>
      </c>
      <c r="O65" s="2206">
        <v>73</v>
      </c>
      <c r="P65" s="2204">
        <v>1</v>
      </c>
      <c r="Q65" s="2207">
        <v>44</v>
      </c>
      <c r="R65" s="2203">
        <v>1</v>
      </c>
      <c r="S65" s="2204">
        <v>1221</v>
      </c>
      <c r="T65" s="2204">
        <v>90</v>
      </c>
      <c r="U65" s="2204">
        <v>0</v>
      </c>
      <c r="V65" s="2204">
        <v>0</v>
      </c>
      <c r="W65" s="2204">
        <v>1</v>
      </c>
      <c r="X65" s="2204">
        <v>1221</v>
      </c>
      <c r="Y65" s="2204">
        <v>0</v>
      </c>
      <c r="Z65" s="2207">
        <v>0</v>
      </c>
      <c r="AA65" s="2203">
        <v>0</v>
      </c>
      <c r="AB65" s="2207">
        <v>0</v>
      </c>
      <c r="AC65" s="2223" t="s">
        <v>425</v>
      </c>
      <c r="AD65" s="2208"/>
      <c r="AE65" s="2185"/>
    </row>
    <row r="66" spans="1:31" ht="20.100000000000001" customHeight="1" x14ac:dyDescent="0.15">
      <c r="A66" s="2202"/>
      <c r="B66" s="2223" t="s">
        <v>424</v>
      </c>
      <c r="C66" s="2203">
        <v>1</v>
      </c>
      <c r="D66" s="2204">
        <v>0</v>
      </c>
      <c r="E66" s="2204">
        <v>17</v>
      </c>
      <c r="F66" s="2205">
        <v>16</v>
      </c>
      <c r="G66" s="2203">
        <v>37</v>
      </c>
      <c r="H66" s="2204">
        <v>570</v>
      </c>
      <c r="I66" s="2255">
        <v>37</v>
      </c>
      <c r="J66" s="2204">
        <v>570</v>
      </c>
      <c r="K66" s="2204">
        <v>355</v>
      </c>
      <c r="L66" s="2204">
        <v>0</v>
      </c>
      <c r="M66" s="2204">
        <v>0</v>
      </c>
      <c r="N66" s="2204">
        <v>0</v>
      </c>
      <c r="O66" s="2206">
        <v>0</v>
      </c>
      <c r="P66" s="2204">
        <v>0</v>
      </c>
      <c r="Q66" s="2207">
        <v>0</v>
      </c>
      <c r="R66" s="2203">
        <v>0</v>
      </c>
      <c r="S66" s="2200">
        <v>0</v>
      </c>
      <c r="T66" s="2200">
        <v>0</v>
      </c>
      <c r="U66" s="2200">
        <v>0</v>
      </c>
      <c r="V66" s="2200">
        <v>0</v>
      </c>
      <c r="W66" s="2200">
        <v>0</v>
      </c>
      <c r="X66" s="2200">
        <v>0</v>
      </c>
      <c r="Y66" s="2200">
        <v>0</v>
      </c>
      <c r="Z66" s="2212">
        <v>0</v>
      </c>
      <c r="AA66" s="2199">
        <v>0</v>
      </c>
      <c r="AB66" s="2212">
        <v>0</v>
      </c>
      <c r="AC66" s="2223" t="s">
        <v>424</v>
      </c>
      <c r="AD66" s="2208"/>
      <c r="AE66" s="2185"/>
    </row>
    <row r="67" spans="1:31" ht="20.100000000000001" customHeight="1" thickBot="1" x14ac:dyDescent="0.2">
      <c r="A67" s="2186"/>
      <c r="B67" s="2250" t="s">
        <v>423</v>
      </c>
      <c r="C67" s="2213">
        <f t="shared" ref="C67:F67" si="17">SUM(C64:C66)</f>
        <v>9</v>
      </c>
      <c r="D67" s="2231">
        <f t="shared" si="17"/>
        <v>2</v>
      </c>
      <c r="E67" s="2231">
        <f t="shared" si="17"/>
        <v>379</v>
      </c>
      <c r="F67" s="2237">
        <f t="shared" si="17"/>
        <v>256</v>
      </c>
      <c r="G67" s="2213">
        <f>SUM(G64:G66)</f>
        <v>176</v>
      </c>
      <c r="H67" s="2231">
        <f t="shared" ref="H67:AB67" si="18">SUM(H64:H66)</f>
        <v>5806</v>
      </c>
      <c r="I67" s="2231">
        <f t="shared" si="18"/>
        <v>165</v>
      </c>
      <c r="J67" s="2231">
        <f t="shared" si="18"/>
        <v>4007</v>
      </c>
      <c r="K67" s="2231">
        <f t="shared" si="18"/>
        <v>2357</v>
      </c>
      <c r="L67" s="2231">
        <f t="shared" si="18"/>
        <v>8</v>
      </c>
      <c r="M67" s="2231">
        <f t="shared" si="18"/>
        <v>1692</v>
      </c>
      <c r="N67" s="2231">
        <f t="shared" si="18"/>
        <v>517</v>
      </c>
      <c r="O67" s="2231">
        <f t="shared" si="18"/>
        <v>758</v>
      </c>
      <c r="P67" s="2231">
        <f t="shared" si="18"/>
        <v>3</v>
      </c>
      <c r="Q67" s="2238">
        <f t="shared" si="18"/>
        <v>107</v>
      </c>
      <c r="R67" s="2213">
        <f t="shared" si="18"/>
        <v>18</v>
      </c>
      <c r="S67" s="2219">
        <f t="shared" si="18"/>
        <v>32349</v>
      </c>
      <c r="T67" s="2219">
        <f t="shared" si="18"/>
        <v>2465</v>
      </c>
      <c r="U67" s="2219">
        <f t="shared" si="18"/>
        <v>0</v>
      </c>
      <c r="V67" s="2219">
        <f t="shared" si="18"/>
        <v>0</v>
      </c>
      <c r="W67" s="2219">
        <f t="shared" si="18"/>
        <v>18</v>
      </c>
      <c r="X67" s="2219">
        <f t="shared" si="18"/>
        <v>32349</v>
      </c>
      <c r="Y67" s="2219">
        <f t="shared" si="18"/>
        <v>0</v>
      </c>
      <c r="Z67" s="2220">
        <f t="shared" si="18"/>
        <v>0</v>
      </c>
      <c r="AA67" s="2247">
        <f t="shared" si="18"/>
        <v>5</v>
      </c>
      <c r="AB67" s="2220">
        <f t="shared" si="18"/>
        <v>6</v>
      </c>
      <c r="AC67" s="2249" t="s">
        <v>423</v>
      </c>
      <c r="AD67" s="2195"/>
      <c r="AE67" s="2185"/>
    </row>
    <row r="68" spans="1:31" ht="20.100000000000001" customHeight="1" thickBot="1" x14ac:dyDescent="0.2">
      <c r="A68" s="2256" t="s">
        <v>422</v>
      </c>
      <c r="B68" s="2257"/>
      <c r="C68" s="2258">
        <f>SUM(C13,C17,C24,C26,C31,C39,C45,C48,C52,C63,C67)</f>
        <v>423</v>
      </c>
      <c r="D68" s="2259">
        <f t="shared" ref="D68:F68" si="19">SUM(D13,D17,D24,D26,D31,D39,D45,D48,D52,D63,D67)</f>
        <v>113</v>
      </c>
      <c r="E68" s="2260">
        <f t="shared" si="19"/>
        <v>41375</v>
      </c>
      <c r="F68" s="2261">
        <f t="shared" si="19"/>
        <v>27831</v>
      </c>
      <c r="G68" s="2258">
        <f>SUM(G13,G17,G24,G26,G31,G39,G45,G48,G52,G63,G67)</f>
        <v>1848</v>
      </c>
      <c r="H68" s="2260">
        <f t="shared" ref="H68:AB68" si="20">SUM(H13,H17,H24,H26,H31,H39,H45,H48,H52,H63,H67)</f>
        <v>131472</v>
      </c>
      <c r="I68" s="2262">
        <f t="shared" si="20"/>
        <v>1477</v>
      </c>
      <c r="J68" s="2262">
        <f t="shared" si="20"/>
        <v>46784</v>
      </c>
      <c r="K68" s="2262">
        <f t="shared" si="20"/>
        <v>25883</v>
      </c>
      <c r="L68" s="2259">
        <f t="shared" si="20"/>
        <v>209</v>
      </c>
      <c r="M68" s="2262">
        <f t="shared" si="20"/>
        <v>46671</v>
      </c>
      <c r="N68" s="2259">
        <f t="shared" si="20"/>
        <v>15277</v>
      </c>
      <c r="O68" s="2259">
        <f t="shared" si="20"/>
        <v>24279</v>
      </c>
      <c r="P68" s="2259">
        <f t="shared" si="20"/>
        <v>162</v>
      </c>
      <c r="Q68" s="2263">
        <f t="shared" si="20"/>
        <v>38017</v>
      </c>
      <c r="R68" s="2260">
        <f>SUM(R13,R17,R24,R26,R31,R39,R45,R48,R52,R63,R67)</f>
        <v>129</v>
      </c>
      <c r="S68" s="2259">
        <f t="shared" si="20"/>
        <v>351336</v>
      </c>
      <c r="T68" s="2260">
        <f t="shared" si="20"/>
        <v>26464</v>
      </c>
      <c r="U68" s="2262">
        <f t="shared" si="20"/>
        <v>2</v>
      </c>
      <c r="V68" s="2262">
        <f t="shared" si="20"/>
        <v>10</v>
      </c>
      <c r="W68" s="2259">
        <f t="shared" si="20"/>
        <v>99</v>
      </c>
      <c r="X68" s="2260">
        <f t="shared" si="20"/>
        <v>302282</v>
      </c>
      <c r="Y68" s="2262">
        <f t="shared" si="20"/>
        <v>28</v>
      </c>
      <c r="Z68" s="2261">
        <f t="shared" si="20"/>
        <v>49044</v>
      </c>
      <c r="AA68" s="2260">
        <f t="shared" si="20"/>
        <v>104</v>
      </c>
      <c r="AB68" s="2261">
        <f t="shared" si="20"/>
        <v>3747</v>
      </c>
      <c r="AC68" s="2256" t="s">
        <v>422</v>
      </c>
      <c r="AD68" s="2257"/>
      <c r="AE68" s="2264"/>
    </row>
  </sheetData>
  <mergeCells count="64">
    <mergeCell ref="AC5:AD11"/>
    <mergeCell ref="A1:F1"/>
    <mergeCell ref="A5:B11"/>
    <mergeCell ref="C5:F5"/>
    <mergeCell ref="G5:Q5"/>
    <mergeCell ref="R5:Z5"/>
    <mergeCell ref="M7:M11"/>
    <mergeCell ref="N7:O7"/>
    <mergeCell ref="P7:P11"/>
    <mergeCell ref="S6:S11"/>
    <mergeCell ref="U6:V6"/>
    <mergeCell ref="D7:D11"/>
    <mergeCell ref="F7:F11"/>
    <mergeCell ref="L6:O6"/>
    <mergeCell ref="O8:O11"/>
    <mergeCell ref="W7:W11"/>
    <mergeCell ref="P6:Q6"/>
    <mergeCell ref="R6:R11"/>
    <mergeCell ref="U7:U11"/>
    <mergeCell ref="V7:V11"/>
    <mergeCell ref="N8:N11"/>
    <mergeCell ref="H6:H11"/>
    <mergeCell ref="I6:K6"/>
    <mergeCell ref="I7:I11"/>
    <mergeCell ref="J7:J11"/>
    <mergeCell ref="K8:K11"/>
    <mergeCell ref="A25:A26"/>
    <mergeCell ref="AD25:AD26"/>
    <mergeCell ref="AA5:AB5"/>
    <mergeCell ref="W6:X6"/>
    <mergeCell ref="Y6:Z6"/>
    <mergeCell ref="X7:X11"/>
    <mergeCell ref="Q7:Q11"/>
    <mergeCell ref="T7:T11"/>
    <mergeCell ref="Y7:Y11"/>
    <mergeCell ref="AA6:AA11"/>
    <mergeCell ref="AB6:AB11"/>
    <mergeCell ref="Z7:Z11"/>
    <mergeCell ref="L7:L11"/>
    <mergeCell ref="C6:C11"/>
    <mergeCell ref="E6:E11"/>
    <mergeCell ref="G6:G11"/>
    <mergeCell ref="A68:B68"/>
    <mergeCell ref="AC68:AD68"/>
    <mergeCell ref="A49:A52"/>
    <mergeCell ref="AD49:AD52"/>
    <mergeCell ref="A53:A63"/>
    <mergeCell ref="AD53:AD63"/>
    <mergeCell ref="A12:A13"/>
    <mergeCell ref="A64:A67"/>
    <mergeCell ref="AD64:AD67"/>
    <mergeCell ref="A27:A31"/>
    <mergeCell ref="AD27:AD31"/>
    <mergeCell ref="A32:A39"/>
    <mergeCell ref="AD32:AD39"/>
    <mergeCell ref="A40:A45"/>
    <mergeCell ref="AD40:AD45"/>
    <mergeCell ref="A46:A48"/>
    <mergeCell ref="AD46:AD48"/>
    <mergeCell ref="AD12:AD13"/>
    <mergeCell ref="A14:A17"/>
    <mergeCell ref="AD14:AD17"/>
    <mergeCell ref="A18:A24"/>
    <mergeCell ref="AD18:AD24"/>
  </mergeCells>
  <phoneticPr fontId="20"/>
  <printOptions horizontalCentered="1"/>
  <pageMargins left="0.11811023622047245" right="0.11811023622047245" top="0.43307086614173229" bottom="0.39370078740157483" header="0" footer="0.27559055118110237"/>
  <pageSetup paperSize="8" orientation="landscape" r:id="rId1"/>
  <headerFooter alignWithMargins="0"/>
  <colBreaks count="1" manualBreakCount="1">
    <brk id="15" max="69" man="1"/>
  </colBreaks>
  <ignoredErrors>
    <ignoredError sqref="C13:S13 U13:AB13" unlockedFormula="1"/>
    <ignoredError sqref="R26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AD69"/>
  <sheetViews>
    <sheetView zoomScale="85" zoomScaleNormal="85" zoomScaleSheetLayoutView="70" workbookViewId="0">
      <pane xSplit="2" ySplit="9" topLeftCell="C10" activePane="bottomRight" state="frozen"/>
      <selection sqref="A1:S21"/>
      <selection pane="topRight" sqref="A1:S21"/>
      <selection pane="bottomLeft" sqref="A1:S21"/>
      <selection pane="bottomRight" activeCell="S16" sqref="S16"/>
    </sheetView>
  </sheetViews>
  <sheetFormatPr defaultColWidth="9" defaultRowHeight="13.5" x14ac:dyDescent="0.15"/>
  <cols>
    <col min="1" max="1" width="3.75" style="644" bestFit="1" customWidth="1"/>
    <col min="2" max="2" width="11.375" style="62" bestFit="1" customWidth="1"/>
    <col min="3" max="3" width="8.625" style="62" customWidth="1"/>
    <col min="4" max="4" width="12.625" style="62" customWidth="1"/>
    <col min="5" max="5" width="9.375" style="62" customWidth="1"/>
    <col min="6" max="6" width="13.125" style="62" customWidth="1"/>
    <col min="7" max="7" width="8.625" style="62" customWidth="1"/>
    <col min="8" max="8" width="10.625" style="62" customWidth="1"/>
    <col min="9" max="9" width="10.625" style="941" customWidth="1"/>
    <col min="10" max="10" width="11.75" style="941" customWidth="1"/>
    <col min="11" max="11" width="12.375" style="941" customWidth="1"/>
    <col min="12" max="12" width="12.875" style="941" customWidth="1"/>
    <col min="13" max="13" width="9.375" style="62" customWidth="1"/>
    <col min="14" max="14" width="12.625" style="62" customWidth="1"/>
    <col min="15" max="15" width="3.375" style="62" customWidth="1"/>
    <col min="16" max="16384" width="9" style="62"/>
  </cols>
  <sheetData>
    <row r="1" spans="1:30" ht="21" customHeight="1" x14ac:dyDescent="0.15">
      <c r="A1" s="697" t="s">
        <v>493</v>
      </c>
      <c r="B1" s="526"/>
      <c r="C1" s="526"/>
      <c r="D1" s="526"/>
      <c r="E1" s="526"/>
      <c r="F1" s="526"/>
      <c r="G1" s="526"/>
      <c r="H1" s="526"/>
      <c r="I1" s="911"/>
      <c r="J1" s="911"/>
      <c r="K1" s="911"/>
      <c r="L1" s="911"/>
      <c r="M1" s="526"/>
      <c r="N1" s="526"/>
    </row>
    <row r="2" spans="1:30" ht="20.100000000000001" customHeight="1" thickBot="1" x14ac:dyDescent="0.2">
      <c r="B2" s="285"/>
      <c r="C2" s="526"/>
      <c r="D2" s="526"/>
      <c r="E2" s="526"/>
      <c r="F2" s="526"/>
      <c r="G2" s="526"/>
      <c r="H2" s="526"/>
      <c r="I2" s="911"/>
      <c r="J2" s="911"/>
      <c r="K2" s="911"/>
      <c r="L2" s="911"/>
      <c r="M2" s="526"/>
      <c r="N2" s="526"/>
    </row>
    <row r="3" spans="1:30" ht="24.95" customHeight="1" x14ac:dyDescent="0.15">
      <c r="A3" s="1922" t="s">
        <v>2</v>
      </c>
      <c r="B3" s="1923"/>
      <c r="C3" s="1904" t="s">
        <v>490</v>
      </c>
      <c r="D3" s="1905"/>
      <c r="E3" s="1904" t="s">
        <v>492</v>
      </c>
      <c r="F3" s="1905"/>
      <c r="G3" s="1888" t="s">
        <v>325</v>
      </c>
      <c r="H3" s="1888"/>
      <c r="I3" s="1892" t="s">
        <v>749</v>
      </c>
      <c r="J3" s="1893"/>
      <c r="K3" s="1893"/>
      <c r="L3" s="1894"/>
      <c r="M3" s="1881" t="s">
        <v>491</v>
      </c>
      <c r="N3" s="1882"/>
    </row>
    <row r="4" spans="1:30" ht="24" customHeight="1" x14ac:dyDescent="0.15">
      <c r="A4" s="1920"/>
      <c r="B4" s="1924"/>
      <c r="C4" s="1919" t="s">
        <v>476</v>
      </c>
      <c r="D4" s="1875" t="s">
        <v>153</v>
      </c>
      <c r="E4" s="1906" t="s">
        <v>476</v>
      </c>
      <c r="F4" s="1875" t="s">
        <v>153</v>
      </c>
      <c r="G4" s="1911" t="s">
        <v>476</v>
      </c>
      <c r="H4" s="1889" t="s">
        <v>489</v>
      </c>
      <c r="I4" s="1878" t="s">
        <v>488</v>
      </c>
      <c r="J4" s="1898" t="s">
        <v>487</v>
      </c>
      <c r="K4" s="1909" t="s">
        <v>486</v>
      </c>
      <c r="L4" s="1895" t="s">
        <v>14</v>
      </c>
      <c r="M4" s="1883"/>
      <c r="N4" s="1884"/>
    </row>
    <row r="5" spans="1:30" ht="24" customHeight="1" x14ac:dyDescent="0.15">
      <c r="A5" s="1920"/>
      <c r="B5" s="1924"/>
      <c r="C5" s="1920"/>
      <c r="D5" s="1876"/>
      <c r="E5" s="1907"/>
      <c r="F5" s="1876"/>
      <c r="G5" s="1912"/>
      <c r="H5" s="1890"/>
      <c r="I5" s="1879"/>
      <c r="J5" s="1899"/>
      <c r="K5" s="1909"/>
      <c r="L5" s="1896"/>
      <c r="M5" s="1901" t="s">
        <v>485</v>
      </c>
      <c r="N5" s="1885" t="s">
        <v>484</v>
      </c>
    </row>
    <row r="6" spans="1:30" ht="24" customHeight="1" x14ac:dyDescent="0.15">
      <c r="A6" s="1920"/>
      <c r="B6" s="1924"/>
      <c r="C6" s="1920"/>
      <c r="D6" s="1876"/>
      <c r="E6" s="1907"/>
      <c r="F6" s="1876"/>
      <c r="G6" s="1912"/>
      <c r="H6" s="1890"/>
      <c r="I6" s="1879"/>
      <c r="J6" s="1899"/>
      <c r="K6" s="1909"/>
      <c r="L6" s="1896"/>
      <c r="M6" s="1902"/>
      <c r="N6" s="1886"/>
    </row>
    <row r="7" spans="1:30" ht="24" customHeight="1" x14ac:dyDescent="0.15">
      <c r="A7" s="1920"/>
      <c r="B7" s="1924"/>
      <c r="C7" s="1920"/>
      <c r="D7" s="1876"/>
      <c r="E7" s="1907"/>
      <c r="F7" s="1876"/>
      <c r="G7" s="1912"/>
      <c r="H7" s="1890"/>
      <c r="I7" s="1879"/>
      <c r="J7" s="1899"/>
      <c r="K7" s="1909"/>
      <c r="L7" s="1896"/>
      <c r="M7" s="1902"/>
      <c r="N7" s="1886"/>
    </row>
    <row r="8" spans="1:30" ht="24" customHeight="1" x14ac:dyDescent="0.15">
      <c r="A8" s="1920"/>
      <c r="B8" s="1924"/>
      <c r="C8" s="1920"/>
      <c r="D8" s="1876"/>
      <c r="E8" s="1907"/>
      <c r="F8" s="1876"/>
      <c r="G8" s="1912"/>
      <c r="H8" s="1890"/>
      <c r="I8" s="1879"/>
      <c r="J8" s="1899"/>
      <c r="K8" s="1909"/>
      <c r="L8" s="1896"/>
      <c r="M8" s="1902"/>
      <c r="N8" s="1886"/>
    </row>
    <row r="9" spans="1:30" ht="24" customHeight="1" thickBot="1" x14ac:dyDescent="0.2">
      <c r="A9" s="1921"/>
      <c r="B9" s="1925"/>
      <c r="C9" s="1921"/>
      <c r="D9" s="1877"/>
      <c r="E9" s="1908"/>
      <c r="F9" s="1877"/>
      <c r="G9" s="1913"/>
      <c r="H9" s="1891"/>
      <c r="I9" s="1880"/>
      <c r="J9" s="1900"/>
      <c r="K9" s="1910"/>
      <c r="L9" s="1897"/>
      <c r="M9" s="1903"/>
      <c r="N9" s="1887"/>
      <c r="S9" s="2"/>
      <c r="U9" s="2"/>
      <c r="W9" s="2"/>
      <c r="Y9" s="2"/>
      <c r="AC9" s="2"/>
    </row>
    <row r="10" spans="1:30" ht="20.100000000000001" customHeight="1" x14ac:dyDescent="0.15">
      <c r="A10" s="1916" t="s">
        <v>60</v>
      </c>
      <c r="B10" s="696" t="s">
        <v>471</v>
      </c>
      <c r="C10" s="672">
        <v>6</v>
      </c>
      <c r="D10" s="671">
        <v>128028</v>
      </c>
      <c r="E10" s="672">
        <v>1</v>
      </c>
      <c r="F10" s="671">
        <v>47700</v>
      </c>
      <c r="G10" s="687">
        <v>42</v>
      </c>
      <c r="H10" s="691">
        <v>5675</v>
      </c>
      <c r="I10" s="909">
        <v>162.91999999999999</v>
      </c>
      <c r="J10" s="912">
        <v>357.80999999999989</v>
      </c>
      <c r="K10" s="913">
        <v>20.6</v>
      </c>
      <c r="L10" s="914">
        <v>541.32999999999993</v>
      </c>
      <c r="M10" s="687">
        <v>63</v>
      </c>
      <c r="N10" s="686">
        <v>3468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20.100000000000001" customHeight="1" thickBot="1" x14ac:dyDescent="0.2">
      <c r="A11" s="1917"/>
      <c r="B11" s="654" t="s">
        <v>14</v>
      </c>
      <c r="C11" s="661">
        <f>SUM(C10)</f>
        <v>6</v>
      </c>
      <c r="D11" s="660">
        <f t="shared" ref="D11:K11" si="0">SUM(D10)</f>
        <v>128028</v>
      </c>
      <c r="E11" s="661">
        <f t="shared" si="0"/>
        <v>1</v>
      </c>
      <c r="F11" s="660">
        <f t="shared" si="0"/>
        <v>47700</v>
      </c>
      <c r="G11" s="663">
        <f t="shared" si="0"/>
        <v>42</v>
      </c>
      <c r="H11" s="662">
        <f t="shared" si="0"/>
        <v>5675</v>
      </c>
      <c r="I11" s="915">
        <f t="shared" si="0"/>
        <v>162.91999999999999</v>
      </c>
      <c r="J11" s="916">
        <f t="shared" si="0"/>
        <v>357.80999999999989</v>
      </c>
      <c r="K11" s="916">
        <f t="shared" si="0"/>
        <v>20.6</v>
      </c>
      <c r="L11" s="917">
        <f>SUM(I11:K11)</f>
        <v>541.32999999999993</v>
      </c>
      <c r="M11" s="663">
        <f t="shared" ref="M11" si="1">SUM(M10)</f>
        <v>63</v>
      </c>
      <c r="N11" s="660">
        <f t="shared" ref="N11" si="2">SUM(N10)</f>
        <v>3468</v>
      </c>
    </row>
    <row r="12" spans="1:30" ht="20.100000000000001" customHeight="1" x14ac:dyDescent="0.15">
      <c r="A12" s="1916" t="s">
        <v>61</v>
      </c>
      <c r="B12" s="655" t="s">
        <v>470</v>
      </c>
      <c r="C12" s="672">
        <v>0</v>
      </c>
      <c r="D12" s="671">
        <v>0</v>
      </c>
      <c r="E12" s="672">
        <v>0</v>
      </c>
      <c r="F12" s="671">
        <v>0</v>
      </c>
      <c r="G12" s="687">
        <v>5</v>
      </c>
      <c r="H12" s="691">
        <v>106</v>
      </c>
      <c r="I12" s="909">
        <v>0.2</v>
      </c>
      <c r="J12" s="918">
        <v>0.8</v>
      </c>
      <c r="K12" s="918">
        <v>0</v>
      </c>
      <c r="L12" s="1172">
        <v>1</v>
      </c>
      <c r="M12" s="687">
        <v>0</v>
      </c>
      <c r="N12" s="686">
        <v>0</v>
      </c>
    </row>
    <row r="13" spans="1:30" ht="20.100000000000001" customHeight="1" x14ac:dyDescent="0.15">
      <c r="A13" s="1916"/>
      <c r="B13" s="655" t="s">
        <v>469</v>
      </c>
      <c r="C13" s="672">
        <v>9</v>
      </c>
      <c r="D13" s="666">
        <v>222132</v>
      </c>
      <c r="E13" s="665">
        <v>0</v>
      </c>
      <c r="F13" s="666">
        <v>0</v>
      </c>
      <c r="G13" s="667">
        <v>15</v>
      </c>
      <c r="H13" s="773">
        <v>522</v>
      </c>
      <c r="I13" s="919">
        <v>90.34</v>
      </c>
      <c r="J13" s="920">
        <v>23.69</v>
      </c>
      <c r="K13" s="920">
        <v>0.3</v>
      </c>
      <c r="L13" s="1173">
        <v>114.33</v>
      </c>
      <c r="M13" s="667">
        <v>0</v>
      </c>
      <c r="N13" s="664">
        <v>0</v>
      </c>
    </row>
    <row r="14" spans="1:30" ht="20.100000000000001" customHeight="1" x14ac:dyDescent="0.15">
      <c r="A14" s="1916"/>
      <c r="B14" s="653" t="s">
        <v>468</v>
      </c>
      <c r="C14" s="665">
        <v>1</v>
      </c>
      <c r="D14" s="666">
        <v>300000</v>
      </c>
      <c r="E14" s="665">
        <v>0</v>
      </c>
      <c r="F14" s="666">
        <v>0</v>
      </c>
      <c r="G14" s="667">
        <v>6</v>
      </c>
      <c r="H14" s="773">
        <v>21</v>
      </c>
      <c r="I14" s="919">
        <v>55.1175</v>
      </c>
      <c r="J14" s="920">
        <v>24.450000000000003</v>
      </c>
      <c r="K14" s="920">
        <v>3.3</v>
      </c>
      <c r="L14" s="1172">
        <v>82.867499999999978</v>
      </c>
      <c r="M14" s="667">
        <v>0</v>
      </c>
      <c r="N14" s="664">
        <v>0</v>
      </c>
    </row>
    <row r="15" spans="1:30" ht="20.100000000000001" customHeight="1" thickBot="1" x14ac:dyDescent="0.2">
      <c r="A15" s="1917"/>
      <c r="B15" s="650" t="s">
        <v>14</v>
      </c>
      <c r="C15" s="661">
        <f>SUM(C12:C14)</f>
        <v>10</v>
      </c>
      <c r="D15" s="660">
        <f t="shared" ref="D15:K15" si="3">SUM(D12:D14)</f>
        <v>522132</v>
      </c>
      <c r="E15" s="661">
        <f t="shared" si="3"/>
        <v>0</v>
      </c>
      <c r="F15" s="660">
        <f t="shared" si="3"/>
        <v>0</v>
      </c>
      <c r="G15" s="663">
        <f t="shared" si="3"/>
        <v>26</v>
      </c>
      <c r="H15" s="662">
        <f t="shared" si="3"/>
        <v>649</v>
      </c>
      <c r="I15" s="915">
        <f>SUM(I12:I14)</f>
        <v>145.6575</v>
      </c>
      <c r="J15" s="916">
        <f>SUM(J12:J14)</f>
        <v>48.940000000000005</v>
      </c>
      <c r="K15" s="916">
        <f t="shared" si="3"/>
        <v>3.5999999999999996</v>
      </c>
      <c r="L15" s="917">
        <f>SUM(I15:K15)</f>
        <v>198.19749999999999</v>
      </c>
      <c r="M15" s="663">
        <f>SUM(M12:M14)</f>
        <v>0</v>
      </c>
      <c r="N15" s="660">
        <f t="shared" ref="N15" si="4">SUM(N12:N14)</f>
        <v>0</v>
      </c>
    </row>
    <row r="16" spans="1:30" ht="20.100000000000001" customHeight="1" x14ac:dyDescent="0.15">
      <c r="A16" s="1916" t="s">
        <v>62</v>
      </c>
      <c r="B16" s="648" t="s">
        <v>467</v>
      </c>
      <c r="C16" s="672">
        <v>0</v>
      </c>
      <c r="D16" s="671">
        <v>0</v>
      </c>
      <c r="E16" s="672">
        <v>0</v>
      </c>
      <c r="F16" s="671">
        <v>0</v>
      </c>
      <c r="G16" s="687">
        <v>3</v>
      </c>
      <c r="H16" s="691">
        <v>144</v>
      </c>
      <c r="I16" s="909">
        <v>12.8</v>
      </c>
      <c r="J16" s="918">
        <v>10.5</v>
      </c>
      <c r="K16" s="918">
        <v>0.6</v>
      </c>
      <c r="L16" s="914">
        <v>23.9</v>
      </c>
      <c r="M16" s="687">
        <v>0</v>
      </c>
      <c r="N16" s="686">
        <v>0</v>
      </c>
    </row>
    <row r="17" spans="1:14" ht="20.100000000000001" customHeight="1" x14ac:dyDescent="0.15">
      <c r="A17" s="1916"/>
      <c r="B17" s="647" t="s">
        <v>466</v>
      </c>
      <c r="C17" s="672">
        <v>2</v>
      </c>
      <c r="D17" s="671">
        <v>18500</v>
      </c>
      <c r="E17" s="672">
        <v>4</v>
      </c>
      <c r="F17" s="671">
        <v>175700</v>
      </c>
      <c r="G17" s="667">
        <v>8</v>
      </c>
      <c r="H17" s="773">
        <v>310</v>
      </c>
      <c r="I17" s="909">
        <v>3.6</v>
      </c>
      <c r="J17" s="918">
        <v>737.92</v>
      </c>
      <c r="K17" s="918">
        <v>3.5</v>
      </c>
      <c r="L17" s="914">
        <v>745.02</v>
      </c>
      <c r="M17" s="687">
        <v>0</v>
      </c>
      <c r="N17" s="686">
        <v>0</v>
      </c>
    </row>
    <row r="18" spans="1:14" ht="20.100000000000001" customHeight="1" x14ac:dyDescent="0.15">
      <c r="A18" s="1916"/>
      <c r="B18" s="647" t="s">
        <v>465</v>
      </c>
      <c r="C18" s="672">
        <v>0</v>
      </c>
      <c r="D18" s="671">
        <v>0</v>
      </c>
      <c r="E18" s="672">
        <v>0</v>
      </c>
      <c r="F18" s="671">
        <v>0</v>
      </c>
      <c r="G18" s="667">
        <v>2</v>
      </c>
      <c r="H18" s="773">
        <v>14</v>
      </c>
      <c r="I18" s="909">
        <v>1.7</v>
      </c>
      <c r="J18" s="918">
        <v>4</v>
      </c>
      <c r="K18" s="918">
        <v>0</v>
      </c>
      <c r="L18" s="914">
        <v>5.6999999999999993</v>
      </c>
      <c r="M18" s="687">
        <v>0</v>
      </c>
      <c r="N18" s="686">
        <v>0</v>
      </c>
    </row>
    <row r="19" spans="1:14" ht="20.100000000000001" customHeight="1" x14ac:dyDescent="0.15">
      <c r="A19" s="1916"/>
      <c r="B19" s="647" t="s">
        <v>464</v>
      </c>
      <c r="C19" s="672">
        <v>2</v>
      </c>
      <c r="D19" s="671">
        <v>306248</v>
      </c>
      <c r="E19" s="672">
        <v>1</v>
      </c>
      <c r="F19" s="671">
        <v>321300</v>
      </c>
      <c r="G19" s="667">
        <v>3</v>
      </c>
      <c r="H19" s="773">
        <v>17</v>
      </c>
      <c r="I19" s="909">
        <v>13.2</v>
      </c>
      <c r="J19" s="918">
        <v>84.6</v>
      </c>
      <c r="K19" s="918">
        <v>1.2</v>
      </c>
      <c r="L19" s="914">
        <v>99</v>
      </c>
      <c r="M19" s="687">
        <v>0</v>
      </c>
      <c r="N19" s="686">
        <v>0</v>
      </c>
    </row>
    <row r="20" spans="1:14" ht="20.100000000000001" customHeight="1" x14ac:dyDescent="0.15">
      <c r="A20" s="1916"/>
      <c r="B20" s="647" t="s">
        <v>463</v>
      </c>
      <c r="C20" s="672">
        <v>1</v>
      </c>
      <c r="D20" s="671">
        <v>1000</v>
      </c>
      <c r="E20" s="672">
        <v>3</v>
      </c>
      <c r="F20" s="671">
        <v>367950</v>
      </c>
      <c r="G20" s="673">
        <v>2</v>
      </c>
      <c r="H20" s="774">
        <v>59</v>
      </c>
      <c r="I20" s="909">
        <v>6.2</v>
      </c>
      <c r="J20" s="918">
        <v>9.3000000000000007</v>
      </c>
      <c r="K20" s="918">
        <v>3</v>
      </c>
      <c r="L20" s="914">
        <v>18.5</v>
      </c>
      <c r="M20" s="687">
        <v>0</v>
      </c>
      <c r="N20" s="686">
        <v>0</v>
      </c>
    </row>
    <row r="21" spans="1:14" ht="20.100000000000001" customHeight="1" x14ac:dyDescent="0.15">
      <c r="A21" s="1916"/>
      <c r="B21" s="653" t="s">
        <v>462</v>
      </c>
      <c r="C21" s="672">
        <v>0</v>
      </c>
      <c r="D21" s="671">
        <v>0</v>
      </c>
      <c r="E21" s="672">
        <v>0</v>
      </c>
      <c r="F21" s="671">
        <v>0</v>
      </c>
      <c r="G21" s="673">
        <v>1</v>
      </c>
      <c r="H21" s="774">
        <v>105</v>
      </c>
      <c r="I21" s="909">
        <v>2.6</v>
      </c>
      <c r="J21" s="918">
        <v>1.3</v>
      </c>
      <c r="K21" s="918">
        <v>0.3</v>
      </c>
      <c r="L21" s="914">
        <v>4.2</v>
      </c>
      <c r="M21" s="687">
        <v>0</v>
      </c>
      <c r="N21" s="686">
        <v>0</v>
      </c>
    </row>
    <row r="22" spans="1:14" ht="20.100000000000001" customHeight="1" thickBot="1" x14ac:dyDescent="0.2">
      <c r="A22" s="1917"/>
      <c r="B22" s="652" t="s">
        <v>461</v>
      </c>
      <c r="C22" s="695">
        <f>SUM(C16:C21)</f>
        <v>5</v>
      </c>
      <c r="D22" s="682">
        <f t="shared" ref="D22:K22" si="5">SUM(D16:D21)</f>
        <v>325748</v>
      </c>
      <c r="E22" s="695">
        <f t="shared" si="5"/>
        <v>8</v>
      </c>
      <c r="F22" s="682">
        <f t="shared" si="5"/>
        <v>864950</v>
      </c>
      <c r="G22" s="688">
        <f t="shared" si="5"/>
        <v>19</v>
      </c>
      <c r="H22" s="775">
        <f t="shared" si="5"/>
        <v>649</v>
      </c>
      <c r="I22" s="922">
        <f t="shared" si="5"/>
        <v>40.1</v>
      </c>
      <c r="J22" s="923">
        <f t="shared" si="5"/>
        <v>847.61999999999989</v>
      </c>
      <c r="K22" s="923">
        <f t="shared" si="5"/>
        <v>8.6000000000000014</v>
      </c>
      <c r="L22" s="924">
        <f>SUM(I22:K22)</f>
        <v>896.31999999999994</v>
      </c>
      <c r="M22" s="695">
        <f>SUM(M16:M21)</f>
        <v>0</v>
      </c>
      <c r="N22" s="682">
        <f t="shared" ref="N22" si="6">SUM(N16:N21)</f>
        <v>0</v>
      </c>
    </row>
    <row r="23" spans="1:14" ht="20.100000000000001" customHeight="1" x14ac:dyDescent="0.15">
      <c r="A23" s="1916" t="s">
        <v>63</v>
      </c>
      <c r="B23" s="651" t="s">
        <v>460</v>
      </c>
      <c r="C23" s="675">
        <v>3</v>
      </c>
      <c r="D23" s="676">
        <v>58000</v>
      </c>
      <c r="E23" s="675">
        <v>3</v>
      </c>
      <c r="F23" s="676">
        <v>135000</v>
      </c>
      <c r="G23" s="677">
        <v>21</v>
      </c>
      <c r="H23" s="776">
        <v>201</v>
      </c>
      <c r="I23" s="925">
        <v>246.14999999999995</v>
      </c>
      <c r="J23" s="912">
        <v>111.82899999999998</v>
      </c>
      <c r="K23" s="912">
        <v>103</v>
      </c>
      <c r="L23" s="926">
        <v>460.97899999999998</v>
      </c>
      <c r="M23" s="677">
        <v>18</v>
      </c>
      <c r="N23" s="674">
        <v>3337</v>
      </c>
    </row>
    <row r="24" spans="1:14" ht="20.100000000000001" customHeight="1" thickBot="1" x14ac:dyDescent="0.2">
      <c r="A24" s="1917"/>
      <c r="B24" s="650" t="s">
        <v>14</v>
      </c>
      <c r="C24" s="661">
        <f>SUM(C23)</f>
        <v>3</v>
      </c>
      <c r="D24" s="660">
        <f t="shared" ref="D24:K24" si="7">SUM(D23)</f>
        <v>58000</v>
      </c>
      <c r="E24" s="661">
        <f t="shared" si="7"/>
        <v>3</v>
      </c>
      <c r="F24" s="660">
        <f t="shared" si="7"/>
        <v>135000</v>
      </c>
      <c r="G24" s="663">
        <f t="shared" si="7"/>
        <v>21</v>
      </c>
      <c r="H24" s="662">
        <f t="shared" si="7"/>
        <v>201</v>
      </c>
      <c r="I24" s="915">
        <f t="shared" si="7"/>
        <v>246.14999999999995</v>
      </c>
      <c r="J24" s="916">
        <f>SUM(J23)</f>
        <v>111.82899999999998</v>
      </c>
      <c r="K24" s="916">
        <f t="shared" si="7"/>
        <v>103</v>
      </c>
      <c r="L24" s="917">
        <f>SUM(I24:K24)</f>
        <v>460.97899999999993</v>
      </c>
      <c r="M24" s="663">
        <f t="shared" ref="M24" si="8">SUM(M23)</f>
        <v>18</v>
      </c>
      <c r="N24" s="660">
        <f t="shared" ref="N24" si="9">SUM(N23)</f>
        <v>3337</v>
      </c>
    </row>
    <row r="25" spans="1:14" ht="20.100000000000001" customHeight="1" x14ac:dyDescent="0.15">
      <c r="A25" s="1916" t="s">
        <v>64</v>
      </c>
      <c r="B25" s="648" t="s">
        <v>459</v>
      </c>
      <c r="C25" s="675">
        <v>11</v>
      </c>
      <c r="D25" s="690">
        <v>477528</v>
      </c>
      <c r="E25" s="672">
        <v>2</v>
      </c>
      <c r="F25" s="671">
        <v>164000</v>
      </c>
      <c r="G25" s="687">
        <v>1</v>
      </c>
      <c r="H25" s="691">
        <v>20</v>
      </c>
      <c r="I25" s="909">
        <v>1173.97</v>
      </c>
      <c r="J25" s="918">
        <v>1514.0899999999995</v>
      </c>
      <c r="K25" s="918">
        <v>186.28</v>
      </c>
      <c r="L25" s="914">
        <v>2874.34</v>
      </c>
      <c r="M25" s="687">
        <v>439</v>
      </c>
      <c r="N25" s="686">
        <v>66660.899999999994</v>
      </c>
    </row>
    <row r="26" spans="1:14" ht="20.100000000000001" customHeight="1" x14ac:dyDescent="0.15">
      <c r="A26" s="1916"/>
      <c r="B26" s="647" t="s">
        <v>458</v>
      </c>
      <c r="C26" s="665">
        <v>2</v>
      </c>
      <c r="D26" s="666">
        <v>326384</v>
      </c>
      <c r="E26" s="665">
        <v>0</v>
      </c>
      <c r="F26" s="666">
        <v>0</v>
      </c>
      <c r="G26" s="667">
        <v>4</v>
      </c>
      <c r="H26" s="773">
        <v>12</v>
      </c>
      <c r="I26" s="919">
        <v>384.59000000000003</v>
      </c>
      <c r="J26" s="920">
        <v>585.33000000000004</v>
      </c>
      <c r="K26" s="920">
        <v>29</v>
      </c>
      <c r="L26" s="914">
        <v>998.92</v>
      </c>
      <c r="M26" s="667">
        <v>157</v>
      </c>
      <c r="N26" s="664">
        <v>20284</v>
      </c>
    </row>
    <row r="27" spans="1:14" ht="20.100000000000001" customHeight="1" x14ac:dyDescent="0.15">
      <c r="A27" s="1916"/>
      <c r="B27" s="647" t="s">
        <v>457</v>
      </c>
      <c r="C27" s="669">
        <v>2</v>
      </c>
      <c r="D27" s="670">
        <v>186038</v>
      </c>
      <c r="E27" s="669">
        <v>0</v>
      </c>
      <c r="F27" s="670">
        <v>0</v>
      </c>
      <c r="G27" s="685">
        <v>2</v>
      </c>
      <c r="H27" s="777">
        <v>24</v>
      </c>
      <c r="I27" s="910">
        <v>239.90000000000006</v>
      </c>
      <c r="J27" s="927">
        <v>464.6</v>
      </c>
      <c r="K27" s="927">
        <v>18</v>
      </c>
      <c r="L27" s="914">
        <v>722.49999999999977</v>
      </c>
      <c r="M27" s="673">
        <v>19</v>
      </c>
      <c r="N27" s="668">
        <v>1650</v>
      </c>
    </row>
    <row r="28" spans="1:14" ht="20.100000000000001" customHeight="1" x14ac:dyDescent="0.15">
      <c r="A28" s="1916"/>
      <c r="B28" s="647" t="s">
        <v>456</v>
      </c>
      <c r="C28" s="665">
        <v>1</v>
      </c>
      <c r="D28" s="670">
        <v>950</v>
      </c>
      <c r="E28" s="669">
        <v>0</v>
      </c>
      <c r="F28" s="670">
        <v>0</v>
      </c>
      <c r="G28" s="778">
        <v>1</v>
      </c>
      <c r="H28" s="135">
        <v>6</v>
      </c>
      <c r="I28" s="910">
        <v>48.5</v>
      </c>
      <c r="J28" s="927">
        <v>82.220000000000013</v>
      </c>
      <c r="K28" s="927">
        <v>0.5</v>
      </c>
      <c r="L28" s="914">
        <v>131.22</v>
      </c>
      <c r="M28" s="673">
        <v>14</v>
      </c>
      <c r="N28" s="668">
        <v>4204</v>
      </c>
    </row>
    <row r="29" spans="1:14" ht="20.100000000000001" customHeight="1" thickBot="1" x14ac:dyDescent="0.2">
      <c r="A29" s="1917"/>
      <c r="B29" s="649" t="s">
        <v>455</v>
      </c>
      <c r="C29" s="683">
        <f>SUM(C25:C28)</f>
        <v>16</v>
      </c>
      <c r="D29" s="682">
        <f t="shared" ref="D29:K29" si="10">SUM(D25:D28)</f>
        <v>990900</v>
      </c>
      <c r="E29" s="683">
        <f t="shared" si="10"/>
        <v>2</v>
      </c>
      <c r="F29" s="682">
        <f t="shared" si="10"/>
        <v>164000</v>
      </c>
      <c r="G29" s="688">
        <f t="shared" si="10"/>
        <v>8</v>
      </c>
      <c r="H29" s="775">
        <f t="shared" si="10"/>
        <v>62</v>
      </c>
      <c r="I29" s="928">
        <f t="shared" si="10"/>
        <v>1846.96</v>
      </c>
      <c r="J29" s="923">
        <f>SUM(J25:J28)</f>
        <v>2646.2399999999993</v>
      </c>
      <c r="K29" s="923">
        <f t="shared" si="10"/>
        <v>233.78</v>
      </c>
      <c r="L29" s="929">
        <f>SUM(I29:K29)</f>
        <v>4726.9799999999987</v>
      </c>
      <c r="M29" s="688">
        <f>SUM(M25:M28)</f>
        <v>629</v>
      </c>
      <c r="N29" s="682">
        <f>SUM(N25:N28)</f>
        <v>92798.9</v>
      </c>
    </row>
    <row r="30" spans="1:14" ht="20.100000000000001" customHeight="1" x14ac:dyDescent="0.15">
      <c r="A30" s="1916" t="s">
        <v>65</v>
      </c>
      <c r="B30" s="648" t="s">
        <v>454</v>
      </c>
      <c r="C30" s="672">
        <v>2</v>
      </c>
      <c r="D30" s="671">
        <v>1648</v>
      </c>
      <c r="E30" s="672">
        <v>4</v>
      </c>
      <c r="F30" s="671">
        <v>258900</v>
      </c>
      <c r="G30" s="687">
        <v>6</v>
      </c>
      <c r="H30" s="691">
        <v>31</v>
      </c>
      <c r="I30" s="909">
        <v>632.75000000000011</v>
      </c>
      <c r="J30" s="918">
        <v>484.05000000000007</v>
      </c>
      <c r="K30" s="918">
        <v>968</v>
      </c>
      <c r="L30" s="914">
        <v>1342.8</v>
      </c>
      <c r="M30" s="687">
        <v>0</v>
      </c>
      <c r="N30" s="686">
        <v>0</v>
      </c>
    </row>
    <row r="31" spans="1:14" ht="20.100000000000001" customHeight="1" x14ac:dyDescent="0.15">
      <c r="A31" s="1916"/>
      <c r="B31" s="647" t="s">
        <v>453</v>
      </c>
      <c r="C31" s="665">
        <v>1</v>
      </c>
      <c r="D31" s="666">
        <v>530</v>
      </c>
      <c r="E31" s="665">
        <v>1</v>
      </c>
      <c r="F31" s="666">
        <v>27000</v>
      </c>
      <c r="G31" s="667">
        <v>3</v>
      </c>
      <c r="H31" s="773">
        <v>17</v>
      </c>
      <c r="I31" s="919">
        <v>19</v>
      </c>
      <c r="J31" s="920">
        <v>22.38</v>
      </c>
      <c r="K31" s="920">
        <v>68</v>
      </c>
      <c r="L31" s="914">
        <v>109.38</v>
      </c>
      <c r="M31" s="667">
        <v>0</v>
      </c>
      <c r="N31" s="664">
        <v>0</v>
      </c>
    </row>
    <row r="32" spans="1:14" ht="20.100000000000001" customHeight="1" x14ac:dyDescent="0.15">
      <c r="A32" s="1916"/>
      <c r="B32" s="647" t="s">
        <v>452</v>
      </c>
      <c r="C32" s="665">
        <v>0</v>
      </c>
      <c r="D32" s="666">
        <v>0</v>
      </c>
      <c r="E32" s="665">
        <v>0</v>
      </c>
      <c r="F32" s="666">
        <v>0</v>
      </c>
      <c r="G32" s="667">
        <v>2</v>
      </c>
      <c r="H32" s="773">
        <v>41</v>
      </c>
      <c r="I32" s="919">
        <v>56.7</v>
      </c>
      <c r="J32" s="920">
        <v>296.60000000000002</v>
      </c>
      <c r="K32" s="920">
        <v>190.5</v>
      </c>
      <c r="L32" s="914">
        <v>543.79999999999995</v>
      </c>
      <c r="M32" s="667">
        <v>0</v>
      </c>
      <c r="N32" s="664">
        <v>0</v>
      </c>
    </row>
    <row r="33" spans="1:18" ht="20.100000000000001" customHeight="1" x14ac:dyDescent="0.15">
      <c r="A33" s="1916"/>
      <c r="B33" s="647" t="s">
        <v>451</v>
      </c>
      <c r="C33" s="665">
        <v>0</v>
      </c>
      <c r="D33" s="666">
        <v>0</v>
      </c>
      <c r="E33" s="665">
        <v>11</v>
      </c>
      <c r="F33" s="666">
        <v>462000</v>
      </c>
      <c r="G33" s="667">
        <v>0</v>
      </c>
      <c r="H33" s="773">
        <v>0</v>
      </c>
      <c r="I33" s="919">
        <v>5.3</v>
      </c>
      <c r="J33" s="920">
        <v>33</v>
      </c>
      <c r="K33" s="920">
        <v>226</v>
      </c>
      <c r="L33" s="914">
        <v>264.3</v>
      </c>
      <c r="M33" s="667">
        <v>0</v>
      </c>
      <c r="N33" s="664">
        <v>0</v>
      </c>
    </row>
    <row r="34" spans="1:18" ht="20.100000000000001" customHeight="1" x14ac:dyDescent="0.15">
      <c r="A34" s="1916"/>
      <c r="B34" s="647" t="s">
        <v>450</v>
      </c>
      <c r="C34" s="665">
        <v>1</v>
      </c>
      <c r="D34" s="666">
        <v>2000</v>
      </c>
      <c r="E34" s="665">
        <v>10</v>
      </c>
      <c r="F34" s="666">
        <v>543600</v>
      </c>
      <c r="G34" s="667">
        <v>0</v>
      </c>
      <c r="H34" s="773">
        <v>0</v>
      </c>
      <c r="I34" s="919">
        <v>12.22</v>
      </c>
      <c r="J34" s="920">
        <v>207.9</v>
      </c>
      <c r="K34" s="920">
        <v>20</v>
      </c>
      <c r="L34" s="914">
        <v>240.12</v>
      </c>
      <c r="M34" s="667">
        <v>1</v>
      </c>
      <c r="N34" s="664">
        <v>30</v>
      </c>
    </row>
    <row r="35" spans="1:18" ht="19.5" customHeight="1" x14ac:dyDescent="0.15">
      <c r="A35" s="1916"/>
      <c r="B35" s="647" t="s">
        <v>449</v>
      </c>
      <c r="C35" s="669">
        <v>3</v>
      </c>
      <c r="D35" s="670">
        <v>1589</v>
      </c>
      <c r="E35" s="665">
        <v>0</v>
      </c>
      <c r="F35" s="666">
        <v>0</v>
      </c>
      <c r="G35" s="667">
        <v>3</v>
      </c>
      <c r="H35" s="773">
        <v>53</v>
      </c>
      <c r="I35" s="919">
        <v>760.24600000000009</v>
      </c>
      <c r="J35" s="920">
        <v>138.36000000000001</v>
      </c>
      <c r="K35" s="920">
        <v>29.6</v>
      </c>
      <c r="L35" s="921">
        <v>928.2059999999999</v>
      </c>
      <c r="M35" s="667">
        <v>3</v>
      </c>
      <c r="N35" s="668">
        <v>61</v>
      </c>
    </row>
    <row r="36" spans="1:18" ht="20.100000000000001" customHeight="1" x14ac:dyDescent="0.15">
      <c r="A36" s="1916"/>
      <c r="B36" s="647" t="s">
        <v>448</v>
      </c>
      <c r="C36" s="669">
        <v>1</v>
      </c>
      <c r="D36" s="670">
        <v>220</v>
      </c>
      <c r="E36" s="672">
        <v>0</v>
      </c>
      <c r="F36" s="671">
        <v>0</v>
      </c>
      <c r="G36" s="687">
        <v>0</v>
      </c>
      <c r="H36" s="691">
        <v>0</v>
      </c>
      <c r="I36" s="909">
        <v>34.83</v>
      </c>
      <c r="J36" s="918">
        <v>98.45</v>
      </c>
      <c r="K36" s="918">
        <v>32</v>
      </c>
      <c r="L36" s="914">
        <v>165.28</v>
      </c>
      <c r="M36" s="687">
        <v>27</v>
      </c>
      <c r="N36" s="664">
        <v>2230</v>
      </c>
      <c r="R36" s="2"/>
    </row>
    <row r="37" spans="1:18" ht="20.100000000000001" customHeight="1" thickBot="1" x14ac:dyDescent="0.2">
      <c r="A37" s="1917"/>
      <c r="B37" s="649" t="s">
        <v>437</v>
      </c>
      <c r="C37" s="683">
        <f>SUM(C30:C36)</f>
        <v>8</v>
      </c>
      <c r="D37" s="694">
        <f t="shared" ref="D37:K37" si="11">SUM(D30:D36)</f>
        <v>5987</v>
      </c>
      <c r="E37" s="661">
        <f t="shared" si="11"/>
        <v>26</v>
      </c>
      <c r="F37" s="692">
        <f t="shared" si="11"/>
        <v>1291500</v>
      </c>
      <c r="G37" s="693">
        <f t="shared" si="11"/>
        <v>14</v>
      </c>
      <c r="H37" s="660">
        <f t="shared" si="11"/>
        <v>142</v>
      </c>
      <c r="I37" s="1034">
        <f>SUM(I30:I36)</f>
        <v>1521.0460000000003</v>
      </c>
      <c r="J37" s="930">
        <f>SUM(J30:J36)</f>
        <v>1280.74</v>
      </c>
      <c r="K37" s="930">
        <f t="shared" si="11"/>
        <v>1534.1</v>
      </c>
      <c r="L37" s="917">
        <f>SUM(I37:K37)</f>
        <v>4335.8860000000004</v>
      </c>
      <c r="M37" s="661">
        <f>SUM(M30:M36)</f>
        <v>31</v>
      </c>
      <c r="N37" s="692">
        <f t="shared" ref="N37" si="12">SUM(N30:N36)</f>
        <v>2321</v>
      </c>
    </row>
    <row r="38" spans="1:18" ht="20.100000000000001" customHeight="1" x14ac:dyDescent="0.15">
      <c r="A38" s="1916" t="s">
        <v>66</v>
      </c>
      <c r="B38" s="648" t="s">
        <v>447</v>
      </c>
      <c r="C38" s="672">
        <v>1</v>
      </c>
      <c r="D38" s="691">
        <v>800</v>
      </c>
      <c r="E38" s="665">
        <v>0</v>
      </c>
      <c r="F38" s="666">
        <v>0</v>
      </c>
      <c r="G38" s="687">
        <v>5</v>
      </c>
      <c r="H38" s="671">
        <v>579</v>
      </c>
      <c r="I38" s="913">
        <v>14</v>
      </c>
      <c r="J38" s="918">
        <v>19.8</v>
      </c>
      <c r="K38" s="918">
        <v>4.8</v>
      </c>
      <c r="L38" s="914">
        <v>38.6</v>
      </c>
      <c r="M38" s="687">
        <v>10</v>
      </c>
      <c r="N38" s="690">
        <v>400</v>
      </c>
    </row>
    <row r="39" spans="1:18" ht="20.100000000000001" customHeight="1" x14ac:dyDescent="0.15">
      <c r="A39" s="1916"/>
      <c r="B39" s="647" t="s">
        <v>446</v>
      </c>
      <c r="C39" s="665">
        <v>0</v>
      </c>
      <c r="D39" s="666">
        <v>0</v>
      </c>
      <c r="E39" s="665">
        <v>0</v>
      </c>
      <c r="F39" s="666">
        <v>0</v>
      </c>
      <c r="G39" s="667">
        <v>2</v>
      </c>
      <c r="H39" s="666">
        <v>5</v>
      </c>
      <c r="I39" s="931">
        <v>1.7</v>
      </c>
      <c r="J39" s="920">
        <v>10.199999999999999</v>
      </c>
      <c r="K39" s="920">
        <v>30</v>
      </c>
      <c r="L39" s="914">
        <v>41.9</v>
      </c>
      <c r="M39" s="667">
        <v>0</v>
      </c>
      <c r="N39" s="664">
        <v>0</v>
      </c>
    </row>
    <row r="40" spans="1:18" ht="20.100000000000001" customHeight="1" x14ac:dyDescent="0.15">
      <c r="A40" s="1916"/>
      <c r="B40" s="647" t="s">
        <v>445</v>
      </c>
      <c r="C40" s="665">
        <v>0</v>
      </c>
      <c r="D40" s="666">
        <v>0</v>
      </c>
      <c r="E40" s="665">
        <v>0</v>
      </c>
      <c r="F40" s="666">
        <v>0</v>
      </c>
      <c r="G40" s="667">
        <v>3</v>
      </c>
      <c r="H40" s="666">
        <v>46</v>
      </c>
      <c r="I40" s="931">
        <v>26.3</v>
      </c>
      <c r="J40" s="920">
        <v>24.799999999999997</v>
      </c>
      <c r="K40" s="920">
        <v>0</v>
      </c>
      <c r="L40" s="921">
        <v>51.1</v>
      </c>
      <c r="M40" s="667">
        <v>6</v>
      </c>
      <c r="N40" s="664">
        <v>150</v>
      </c>
    </row>
    <row r="41" spans="1:18" ht="20.100000000000001" customHeight="1" x14ac:dyDescent="0.15">
      <c r="A41" s="1916"/>
      <c r="B41" s="647" t="s">
        <v>444</v>
      </c>
      <c r="C41" s="665">
        <v>0</v>
      </c>
      <c r="D41" s="666">
        <v>0</v>
      </c>
      <c r="E41" s="665">
        <v>0</v>
      </c>
      <c r="F41" s="666">
        <v>0</v>
      </c>
      <c r="G41" s="673">
        <v>6</v>
      </c>
      <c r="H41" s="670">
        <v>209</v>
      </c>
      <c r="I41" s="932">
        <v>44.720000000000006</v>
      </c>
      <c r="J41" s="927">
        <v>14.6</v>
      </c>
      <c r="K41" s="927">
        <v>1.2</v>
      </c>
      <c r="L41" s="921">
        <v>60.52</v>
      </c>
      <c r="M41" s="673">
        <v>8</v>
      </c>
      <c r="N41" s="668">
        <v>228</v>
      </c>
    </row>
    <row r="42" spans="1:18" ht="20.100000000000001" customHeight="1" x14ac:dyDescent="0.15">
      <c r="A42" s="1916"/>
      <c r="B42" s="647" t="s">
        <v>443</v>
      </c>
      <c r="C42" s="665">
        <v>2</v>
      </c>
      <c r="D42" s="666">
        <v>178430</v>
      </c>
      <c r="E42" s="669">
        <v>6</v>
      </c>
      <c r="F42" s="670">
        <v>264500</v>
      </c>
      <c r="G42" s="673">
        <v>12</v>
      </c>
      <c r="H42" s="670">
        <v>93</v>
      </c>
      <c r="I42" s="932">
        <v>112.31999999999998</v>
      </c>
      <c r="J42" s="927">
        <v>329.17999999999995</v>
      </c>
      <c r="K42" s="927">
        <v>138.19999999999999</v>
      </c>
      <c r="L42" s="921">
        <v>579.70000000000005</v>
      </c>
      <c r="M42" s="673">
        <v>26</v>
      </c>
      <c r="N42" s="668">
        <v>307</v>
      </c>
    </row>
    <row r="43" spans="1:18" ht="20.100000000000001" customHeight="1" thickBot="1" x14ac:dyDescent="0.2">
      <c r="A43" s="1917"/>
      <c r="B43" s="646" t="s">
        <v>437</v>
      </c>
      <c r="C43" s="683">
        <f>SUM(C38:C42)</f>
        <v>3</v>
      </c>
      <c r="D43" s="682">
        <f t="shared" ref="D43:K43" si="13">SUM(D38:D42)</f>
        <v>179230</v>
      </c>
      <c r="E43" s="683">
        <f t="shared" si="13"/>
        <v>6</v>
      </c>
      <c r="F43" s="682">
        <f t="shared" si="13"/>
        <v>264500</v>
      </c>
      <c r="G43" s="683">
        <f t="shared" si="13"/>
        <v>28</v>
      </c>
      <c r="H43" s="682">
        <f t="shared" si="13"/>
        <v>932</v>
      </c>
      <c r="I43" s="928">
        <f t="shared" si="13"/>
        <v>199.03999999999996</v>
      </c>
      <c r="J43" s="923">
        <f>SUM(J38:J42)</f>
        <v>398.57999999999993</v>
      </c>
      <c r="K43" s="923">
        <f t="shared" si="13"/>
        <v>174.2</v>
      </c>
      <c r="L43" s="929">
        <f t="shared" ref="L43:L65" si="14">SUM(I43:K43)</f>
        <v>771.81999999999994</v>
      </c>
      <c r="M43" s="683">
        <f>SUM(M38:M42)</f>
        <v>50</v>
      </c>
      <c r="N43" s="682">
        <f t="shared" ref="N43" si="15">SUM(N38:N42)</f>
        <v>1085</v>
      </c>
    </row>
    <row r="44" spans="1:18" ht="20.100000000000001" customHeight="1" x14ac:dyDescent="0.15">
      <c r="A44" s="1916" t="s">
        <v>67</v>
      </c>
      <c r="B44" s="648" t="s">
        <v>442</v>
      </c>
      <c r="C44" s="679">
        <v>0</v>
      </c>
      <c r="D44" s="678">
        <v>0</v>
      </c>
      <c r="E44" s="679">
        <v>3</v>
      </c>
      <c r="F44" s="678">
        <v>81500</v>
      </c>
      <c r="G44" s="679">
        <v>22</v>
      </c>
      <c r="H44" s="678">
        <v>2920</v>
      </c>
      <c r="I44" s="1031">
        <v>18.5</v>
      </c>
      <c r="J44" s="1032">
        <v>1</v>
      </c>
      <c r="K44" s="1032">
        <v>2</v>
      </c>
      <c r="L44" s="921">
        <v>21.5</v>
      </c>
      <c r="M44" s="679">
        <v>0</v>
      </c>
      <c r="N44" s="680">
        <v>0</v>
      </c>
    </row>
    <row r="45" spans="1:18" ht="20.100000000000001" customHeight="1" x14ac:dyDescent="0.15">
      <c r="A45" s="1916"/>
      <c r="B45" s="647" t="s">
        <v>441</v>
      </c>
      <c r="C45" s="669">
        <v>0</v>
      </c>
      <c r="D45" s="670">
        <v>0</v>
      </c>
      <c r="E45" s="669">
        <v>1</v>
      </c>
      <c r="F45" s="670">
        <v>37600</v>
      </c>
      <c r="G45" s="669">
        <v>5</v>
      </c>
      <c r="H45" s="670">
        <v>41</v>
      </c>
      <c r="I45" s="910">
        <v>142</v>
      </c>
      <c r="J45" s="927">
        <v>0</v>
      </c>
      <c r="K45" s="927">
        <v>3</v>
      </c>
      <c r="L45" s="1033">
        <v>145</v>
      </c>
      <c r="M45" s="669">
        <v>0</v>
      </c>
      <c r="N45" s="668">
        <v>0</v>
      </c>
    </row>
    <row r="46" spans="1:18" ht="20.100000000000001" customHeight="1" thickBot="1" x14ac:dyDescent="0.2">
      <c r="A46" s="1917"/>
      <c r="B46" s="646" t="s">
        <v>437</v>
      </c>
      <c r="C46" s="683">
        <f>SUM(C44:C45)</f>
        <v>0</v>
      </c>
      <c r="D46" s="682">
        <f t="shared" ref="D46:K46" si="16">SUM(D44:D45)</f>
        <v>0</v>
      </c>
      <c r="E46" s="683">
        <f t="shared" si="16"/>
        <v>4</v>
      </c>
      <c r="F46" s="682">
        <f t="shared" si="16"/>
        <v>119100</v>
      </c>
      <c r="G46" s="683">
        <f t="shared" si="16"/>
        <v>27</v>
      </c>
      <c r="H46" s="682">
        <f t="shared" si="16"/>
        <v>2961</v>
      </c>
      <c r="I46" s="928">
        <f t="shared" si="16"/>
        <v>160.5</v>
      </c>
      <c r="J46" s="923">
        <f>SUM(J44:J45)</f>
        <v>1</v>
      </c>
      <c r="K46" s="923">
        <f t="shared" si="16"/>
        <v>5</v>
      </c>
      <c r="L46" s="929">
        <f>SUM(I46:K46)</f>
        <v>166.5</v>
      </c>
      <c r="M46" s="683">
        <f t="shared" ref="M46" si="17">SUM(M44:M45)</f>
        <v>0</v>
      </c>
      <c r="N46" s="682">
        <f t="shared" ref="N46" si="18">SUM(N44:N45)</f>
        <v>0</v>
      </c>
    </row>
    <row r="47" spans="1:18" ht="20.100000000000001" customHeight="1" x14ac:dyDescent="0.15">
      <c r="A47" s="1916" t="s">
        <v>68</v>
      </c>
      <c r="B47" s="648" t="s">
        <v>440</v>
      </c>
      <c r="C47" s="672">
        <v>2</v>
      </c>
      <c r="D47" s="671">
        <v>33308</v>
      </c>
      <c r="E47" s="672">
        <v>1</v>
      </c>
      <c r="F47" s="671">
        <v>20000</v>
      </c>
      <c r="G47" s="672">
        <v>4</v>
      </c>
      <c r="H47" s="671">
        <v>105</v>
      </c>
      <c r="I47" s="909">
        <v>0.5</v>
      </c>
      <c r="J47" s="918">
        <v>2</v>
      </c>
      <c r="K47" s="918">
        <v>0.5</v>
      </c>
      <c r="L47" s="914">
        <v>3</v>
      </c>
      <c r="M47" s="689">
        <v>0</v>
      </c>
      <c r="N47" s="686">
        <v>0</v>
      </c>
    </row>
    <row r="48" spans="1:18" ht="20.100000000000001" customHeight="1" x14ac:dyDescent="0.15">
      <c r="A48" s="1916"/>
      <c r="B48" s="647" t="s">
        <v>439</v>
      </c>
      <c r="C48" s="669">
        <v>0</v>
      </c>
      <c r="D48" s="670">
        <v>0</v>
      </c>
      <c r="E48" s="669">
        <v>2</v>
      </c>
      <c r="F48" s="670">
        <v>83400</v>
      </c>
      <c r="G48" s="669">
        <v>4</v>
      </c>
      <c r="H48" s="670">
        <v>329</v>
      </c>
      <c r="I48" s="910">
        <v>6.3900000000000006</v>
      </c>
      <c r="J48" s="927">
        <v>5.3</v>
      </c>
      <c r="K48" s="927">
        <v>0</v>
      </c>
      <c r="L48" s="921">
        <v>11.69</v>
      </c>
      <c r="M48" s="679">
        <v>2</v>
      </c>
      <c r="N48" s="668">
        <v>1.5</v>
      </c>
    </row>
    <row r="49" spans="1:15" ht="20.100000000000001" customHeight="1" x14ac:dyDescent="0.15">
      <c r="A49" s="1916"/>
      <c r="B49" s="647" t="s">
        <v>438</v>
      </c>
      <c r="C49" s="669">
        <v>0</v>
      </c>
      <c r="D49" s="670">
        <v>0</v>
      </c>
      <c r="E49" s="669">
        <v>1</v>
      </c>
      <c r="F49" s="670">
        <v>40000</v>
      </c>
      <c r="G49" s="669">
        <v>1</v>
      </c>
      <c r="H49" s="670">
        <v>10</v>
      </c>
      <c r="I49" s="910">
        <v>0</v>
      </c>
      <c r="J49" s="927">
        <v>0</v>
      </c>
      <c r="K49" s="927">
        <v>0</v>
      </c>
      <c r="L49" s="1033">
        <v>0</v>
      </c>
      <c r="M49" s="669">
        <v>0</v>
      </c>
      <c r="N49" s="668">
        <v>0</v>
      </c>
    </row>
    <row r="50" spans="1:15" ht="20.100000000000001" customHeight="1" thickBot="1" x14ac:dyDescent="0.2">
      <c r="A50" s="1917"/>
      <c r="B50" s="646" t="s">
        <v>437</v>
      </c>
      <c r="C50" s="683">
        <f>SUM(C47:C49)</f>
        <v>2</v>
      </c>
      <c r="D50" s="682">
        <f t="shared" ref="D50:K50" si="19">SUM(D47:D49)</f>
        <v>33308</v>
      </c>
      <c r="E50" s="683">
        <f t="shared" si="19"/>
        <v>4</v>
      </c>
      <c r="F50" s="682">
        <f t="shared" si="19"/>
        <v>143400</v>
      </c>
      <c r="G50" s="683">
        <f t="shared" si="19"/>
        <v>9</v>
      </c>
      <c r="H50" s="682">
        <f t="shared" si="19"/>
        <v>444</v>
      </c>
      <c r="I50" s="928">
        <f t="shared" si="19"/>
        <v>6.8900000000000006</v>
      </c>
      <c r="J50" s="923">
        <f>SUM(J47:J49)</f>
        <v>7.3</v>
      </c>
      <c r="K50" s="923">
        <f t="shared" si="19"/>
        <v>0.5</v>
      </c>
      <c r="L50" s="929">
        <f t="shared" si="14"/>
        <v>14.690000000000001</v>
      </c>
      <c r="M50" s="683">
        <f t="shared" ref="M50" si="20">SUM(M47:M49)</f>
        <v>2</v>
      </c>
      <c r="N50" s="682">
        <f t="shared" ref="N50" si="21">SUM(N47:N49)</f>
        <v>1.5</v>
      </c>
    </row>
    <row r="51" spans="1:15" ht="20.100000000000001" customHeight="1" x14ac:dyDescent="0.15">
      <c r="A51" s="1916" t="s">
        <v>69</v>
      </c>
      <c r="B51" s="648" t="s">
        <v>436</v>
      </c>
      <c r="C51" s="1085">
        <v>2</v>
      </c>
      <c r="D51" s="1084">
        <v>14200</v>
      </c>
      <c r="E51" s="1086">
        <v>0</v>
      </c>
      <c r="F51" s="1087">
        <v>0</v>
      </c>
      <c r="G51" s="672">
        <v>6</v>
      </c>
      <c r="H51" s="671">
        <v>46</v>
      </c>
      <c r="I51" s="909">
        <v>85.73</v>
      </c>
      <c r="J51" s="918">
        <v>81.569999999999993</v>
      </c>
      <c r="K51" s="918">
        <v>36.299999999999997</v>
      </c>
      <c r="L51" s="914">
        <v>198.59999999999997</v>
      </c>
      <c r="M51" s="672">
        <v>5</v>
      </c>
      <c r="N51" s="686">
        <v>336</v>
      </c>
    </row>
    <row r="52" spans="1:15" ht="20.100000000000001" customHeight="1" x14ac:dyDescent="0.15">
      <c r="A52" s="1916"/>
      <c r="B52" s="647" t="s">
        <v>435</v>
      </c>
      <c r="C52" s="1085">
        <v>0</v>
      </c>
      <c r="D52" s="1084">
        <v>0</v>
      </c>
      <c r="E52" s="1086">
        <v>1</v>
      </c>
      <c r="F52" s="1087">
        <v>72000</v>
      </c>
      <c r="G52" s="672">
        <v>4</v>
      </c>
      <c r="H52" s="671">
        <v>58</v>
      </c>
      <c r="I52" s="909">
        <v>460.02999999999992</v>
      </c>
      <c r="J52" s="918">
        <v>377.65000000000009</v>
      </c>
      <c r="K52" s="918">
        <v>6.7</v>
      </c>
      <c r="L52" s="914">
        <v>844.37999999999988</v>
      </c>
      <c r="M52" s="1204">
        <v>35</v>
      </c>
      <c r="N52" s="1205">
        <v>4336</v>
      </c>
      <c r="O52" s="1182"/>
    </row>
    <row r="53" spans="1:15" ht="20.100000000000001" customHeight="1" x14ac:dyDescent="0.15">
      <c r="A53" s="1916"/>
      <c r="B53" s="647" t="s">
        <v>434</v>
      </c>
      <c r="C53" s="1085">
        <v>4</v>
      </c>
      <c r="D53" s="1084">
        <v>48160</v>
      </c>
      <c r="E53" s="1086">
        <v>2</v>
      </c>
      <c r="F53" s="1087">
        <v>133000</v>
      </c>
      <c r="G53" s="672">
        <v>10</v>
      </c>
      <c r="H53" s="671">
        <v>184</v>
      </c>
      <c r="I53" s="909">
        <v>552.87000000000012</v>
      </c>
      <c r="J53" s="918">
        <v>232.15999999999991</v>
      </c>
      <c r="K53" s="918">
        <v>20.9</v>
      </c>
      <c r="L53" s="914">
        <v>805.9300000000004</v>
      </c>
      <c r="M53" s="1204">
        <v>8</v>
      </c>
      <c r="N53" s="1205">
        <v>200</v>
      </c>
      <c r="O53" s="1182"/>
    </row>
    <row r="54" spans="1:15" ht="20.100000000000001" customHeight="1" x14ac:dyDescent="0.15">
      <c r="A54" s="1916"/>
      <c r="B54" s="647" t="s">
        <v>433</v>
      </c>
      <c r="C54" s="1085">
        <v>0</v>
      </c>
      <c r="D54" s="1084">
        <v>0</v>
      </c>
      <c r="E54" s="1086">
        <v>2</v>
      </c>
      <c r="F54" s="1087">
        <v>339000</v>
      </c>
      <c r="G54" s="672">
        <v>2</v>
      </c>
      <c r="H54" s="671">
        <v>264</v>
      </c>
      <c r="I54" s="909">
        <v>127.34</v>
      </c>
      <c r="J54" s="918">
        <v>55.349999999999994</v>
      </c>
      <c r="K54" s="918">
        <v>6</v>
      </c>
      <c r="L54" s="914">
        <v>188.69000000000003</v>
      </c>
      <c r="M54" s="1204">
        <v>85</v>
      </c>
      <c r="N54" s="1205">
        <v>602</v>
      </c>
      <c r="O54" s="1182"/>
    </row>
    <row r="55" spans="1:15" ht="20.100000000000001" customHeight="1" x14ac:dyDescent="0.15">
      <c r="A55" s="1916"/>
      <c r="B55" s="647" t="s">
        <v>432</v>
      </c>
      <c r="C55" s="1085">
        <v>0</v>
      </c>
      <c r="D55" s="1084">
        <v>0</v>
      </c>
      <c r="E55" s="1086">
        <v>0</v>
      </c>
      <c r="F55" s="1087">
        <v>0</v>
      </c>
      <c r="G55" s="672">
        <v>2</v>
      </c>
      <c r="H55" s="671">
        <v>210</v>
      </c>
      <c r="I55" s="909">
        <v>156.61000000000001</v>
      </c>
      <c r="J55" s="918">
        <v>11.5</v>
      </c>
      <c r="K55" s="918">
        <v>2.8</v>
      </c>
      <c r="L55" s="914">
        <v>170.91</v>
      </c>
      <c r="M55" s="672">
        <v>0</v>
      </c>
      <c r="N55" s="686">
        <v>0</v>
      </c>
    </row>
    <row r="56" spans="1:15" ht="20.100000000000001" customHeight="1" x14ac:dyDescent="0.15">
      <c r="A56" s="1916"/>
      <c r="B56" s="647" t="s">
        <v>483</v>
      </c>
      <c r="C56" s="1085">
        <v>0</v>
      </c>
      <c r="D56" s="1084">
        <v>0</v>
      </c>
      <c r="E56" s="1086">
        <v>1</v>
      </c>
      <c r="F56" s="1087">
        <v>30000</v>
      </c>
      <c r="G56" s="672">
        <v>0</v>
      </c>
      <c r="H56" s="671">
        <v>0</v>
      </c>
      <c r="I56" s="933">
        <v>26.36</v>
      </c>
      <c r="J56" s="918">
        <v>0.30000000000000004</v>
      </c>
      <c r="K56" s="918">
        <v>0</v>
      </c>
      <c r="L56" s="914">
        <v>26.66</v>
      </c>
      <c r="M56" s="672">
        <v>0</v>
      </c>
      <c r="N56" s="686">
        <v>0</v>
      </c>
    </row>
    <row r="57" spans="1:15" ht="20.100000000000001" customHeight="1" x14ac:dyDescent="0.15">
      <c r="A57" s="1916"/>
      <c r="B57" s="647" t="s">
        <v>430</v>
      </c>
      <c r="C57" s="1085">
        <v>0</v>
      </c>
      <c r="D57" s="1084">
        <v>0</v>
      </c>
      <c r="E57" s="1086">
        <v>1</v>
      </c>
      <c r="F57" s="1087">
        <v>58500</v>
      </c>
      <c r="G57" s="672">
        <v>0</v>
      </c>
      <c r="H57" s="671">
        <v>50</v>
      </c>
      <c r="I57" s="909">
        <v>118.60000000000001</v>
      </c>
      <c r="J57" s="918">
        <v>252.33</v>
      </c>
      <c r="K57" s="918">
        <v>26.7</v>
      </c>
      <c r="L57" s="914">
        <v>397.62999999999994</v>
      </c>
      <c r="M57" s="672">
        <v>210</v>
      </c>
      <c r="N57" s="686">
        <v>981</v>
      </c>
    </row>
    <row r="58" spans="1:15" ht="20.100000000000001" customHeight="1" x14ac:dyDescent="0.15">
      <c r="A58" s="1916"/>
      <c r="B58" s="647" t="s">
        <v>429</v>
      </c>
      <c r="C58" s="1085">
        <v>0</v>
      </c>
      <c r="D58" s="1084">
        <v>0</v>
      </c>
      <c r="E58" s="1088">
        <v>0</v>
      </c>
      <c r="F58" s="1089">
        <v>0</v>
      </c>
      <c r="G58" s="672">
        <v>11</v>
      </c>
      <c r="H58" s="671">
        <v>72</v>
      </c>
      <c r="I58" s="933">
        <v>0</v>
      </c>
      <c r="J58" s="918">
        <v>0</v>
      </c>
      <c r="K58" s="918">
        <v>0</v>
      </c>
      <c r="L58" s="914">
        <v>0</v>
      </c>
      <c r="M58" s="665"/>
      <c r="N58" s="684"/>
    </row>
    <row r="59" spans="1:15" ht="20.100000000000001" customHeight="1" x14ac:dyDescent="0.15">
      <c r="A59" s="1916"/>
      <c r="B59" s="647" t="s">
        <v>428</v>
      </c>
      <c r="C59" s="1086">
        <v>2</v>
      </c>
      <c r="D59" s="1084">
        <v>2700</v>
      </c>
      <c r="E59" s="1088">
        <v>0</v>
      </c>
      <c r="F59" s="1089">
        <v>0</v>
      </c>
      <c r="G59" s="672">
        <v>0</v>
      </c>
      <c r="H59" s="671">
        <v>0</v>
      </c>
      <c r="I59" s="933">
        <v>17.899999999999999</v>
      </c>
      <c r="J59" s="918">
        <v>32.86</v>
      </c>
      <c r="K59" s="918">
        <v>0</v>
      </c>
      <c r="L59" s="914">
        <v>50.759999999999991</v>
      </c>
      <c r="M59" s="665">
        <v>0</v>
      </c>
      <c r="N59" s="684">
        <v>0</v>
      </c>
    </row>
    <row r="60" spans="1:15" ht="20.100000000000001" customHeight="1" x14ac:dyDescent="0.15">
      <c r="A60" s="1916"/>
      <c r="B60" s="647" t="s">
        <v>427</v>
      </c>
      <c r="C60" s="1088">
        <v>0</v>
      </c>
      <c r="D60" s="1084">
        <v>0</v>
      </c>
      <c r="E60" s="1088">
        <v>0</v>
      </c>
      <c r="F60" s="1089">
        <v>0</v>
      </c>
      <c r="G60" s="665">
        <v>0</v>
      </c>
      <c r="H60" s="666">
        <v>0</v>
      </c>
      <c r="I60" s="933">
        <v>0.5</v>
      </c>
      <c r="J60" s="918">
        <v>2</v>
      </c>
      <c r="K60" s="918">
        <v>10</v>
      </c>
      <c r="L60" s="914">
        <v>12.5</v>
      </c>
      <c r="M60" s="665">
        <v>0</v>
      </c>
      <c r="N60" s="684">
        <v>0</v>
      </c>
    </row>
    <row r="61" spans="1:15" ht="20.100000000000001" customHeight="1" thickBot="1" x14ac:dyDescent="0.2">
      <c r="A61" s="1916"/>
      <c r="B61" s="646" t="s">
        <v>482</v>
      </c>
      <c r="C61" s="683">
        <f>SUM(C51:C60)</f>
        <v>8</v>
      </c>
      <c r="D61" s="682">
        <f t="shared" ref="D61:K61" si="22">SUM(D51:D60)</f>
        <v>65060</v>
      </c>
      <c r="E61" s="681">
        <f t="shared" si="22"/>
        <v>7</v>
      </c>
      <c r="F61" s="680">
        <f t="shared" si="22"/>
        <v>632500</v>
      </c>
      <c r="G61" s="681">
        <f t="shared" si="22"/>
        <v>35</v>
      </c>
      <c r="H61" s="680">
        <f t="shared" si="22"/>
        <v>884</v>
      </c>
      <c r="I61" s="934">
        <f t="shared" si="22"/>
        <v>1545.9399999999998</v>
      </c>
      <c r="J61" s="935">
        <f>SUM(J51:J60)</f>
        <v>1045.72</v>
      </c>
      <c r="K61" s="935">
        <f t="shared" si="22"/>
        <v>109.4</v>
      </c>
      <c r="L61" s="936">
        <f>SUM(I61:K61)</f>
        <v>2701.06</v>
      </c>
      <c r="M61" s="681">
        <f t="shared" ref="M61" si="23">SUM(M51:M60)</f>
        <v>343</v>
      </c>
      <c r="N61" s="680">
        <f>SUM(N51:N60)</f>
        <v>6455</v>
      </c>
    </row>
    <row r="62" spans="1:15" ht="20.100000000000001" customHeight="1" x14ac:dyDescent="0.15">
      <c r="A62" s="1918" t="s">
        <v>70</v>
      </c>
      <c r="B62" s="648" t="s">
        <v>426</v>
      </c>
      <c r="C62" s="679">
        <v>7</v>
      </c>
      <c r="D62" s="678">
        <v>11691</v>
      </c>
      <c r="E62" s="675">
        <v>5</v>
      </c>
      <c r="F62" s="676">
        <v>19765</v>
      </c>
      <c r="G62" s="675">
        <v>33</v>
      </c>
      <c r="H62" s="676">
        <v>424</v>
      </c>
      <c r="I62" s="925">
        <v>142.63600000000005</v>
      </c>
      <c r="J62" s="912">
        <v>58.475000000000009</v>
      </c>
      <c r="K62" s="912">
        <v>21.32</v>
      </c>
      <c r="L62" s="926">
        <v>222.43099999999995</v>
      </c>
      <c r="M62" s="675">
        <v>12</v>
      </c>
      <c r="N62" s="674">
        <v>21</v>
      </c>
    </row>
    <row r="63" spans="1:15" ht="20.100000000000001" customHeight="1" x14ac:dyDescent="0.15">
      <c r="A63" s="1916"/>
      <c r="B63" s="647" t="s">
        <v>425</v>
      </c>
      <c r="C63" s="669">
        <v>0</v>
      </c>
      <c r="D63" s="670">
        <v>0</v>
      </c>
      <c r="E63" s="669">
        <v>2</v>
      </c>
      <c r="F63" s="670">
        <v>14240</v>
      </c>
      <c r="G63" s="672">
        <v>1</v>
      </c>
      <c r="H63" s="671">
        <v>43</v>
      </c>
      <c r="I63" s="910">
        <v>10.199999999999999</v>
      </c>
      <c r="J63" s="927">
        <v>29.47</v>
      </c>
      <c r="K63" s="927">
        <v>35.5</v>
      </c>
      <c r="L63" s="937">
        <v>75.2</v>
      </c>
      <c r="M63" s="669">
        <v>0</v>
      </c>
      <c r="N63" s="668">
        <v>0</v>
      </c>
    </row>
    <row r="64" spans="1:15" ht="20.100000000000001" customHeight="1" x14ac:dyDescent="0.15">
      <c r="A64" s="1916"/>
      <c r="B64" s="647" t="s">
        <v>424</v>
      </c>
      <c r="C64" s="665">
        <v>0</v>
      </c>
      <c r="D64" s="666">
        <v>0</v>
      </c>
      <c r="E64" s="665">
        <v>0</v>
      </c>
      <c r="F64" s="666">
        <v>0</v>
      </c>
      <c r="G64" s="665">
        <v>0</v>
      </c>
      <c r="H64" s="666">
        <v>0</v>
      </c>
      <c r="I64" s="919">
        <v>56.89</v>
      </c>
      <c r="J64" s="920">
        <v>36.729999999999997</v>
      </c>
      <c r="K64" s="920">
        <v>0</v>
      </c>
      <c r="L64" s="921">
        <v>93.62</v>
      </c>
      <c r="M64" s="665">
        <v>0</v>
      </c>
      <c r="N64" s="664">
        <v>0</v>
      </c>
    </row>
    <row r="65" spans="1:14" ht="20.100000000000001" customHeight="1" thickBot="1" x14ac:dyDescent="0.2">
      <c r="A65" s="1917"/>
      <c r="B65" s="649" t="s">
        <v>482</v>
      </c>
      <c r="C65" s="661">
        <f>SUM(C62:C64)</f>
        <v>7</v>
      </c>
      <c r="D65" s="660">
        <f t="shared" ref="D65:K65" si="24">SUM(D62:D64)</f>
        <v>11691</v>
      </c>
      <c r="E65" s="661">
        <f t="shared" si="24"/>
        <v>7</v>
      </c>
      <c r="F65" s="660">
        <f t="shared" si="24"/>
        <v>34005</v>
      </c>
      <c r="G65" s="661">
        <f t="shared" si="24"/>
        <v>34</v>
      </c>
      <c r="H65" s="660">
        <f t="shared" si="24"/>
        <v>467</v>
      </c>
      <c r="I65" s="938">
        <f t="shared" si="24"/>
        <v>209.72600000000006</v>
      </c>
      <c r="J65" s="916">
        <f>SUM(J62:J64)</f>
        <v>124.67500000000001</v>
      </c>
      <c r="K65" s="916">
        <f t="shared" si="24"/>
        <v>56.82</v>
      </c>
      <c r="L65" s="930">
        <f t="shared" si="14"/>
        <v>391.22100000000006</v>
      </c>
      <c r="M65" s="661">
        <f>SUM(M62:M64)</f>
        <v>12</v>
      </c>
      <c r="N65" s="660">
        <f>SUM(N62:N64)</f>
        <v>21</v>
      </c>
    </row>
    <row r="66" spans="1:14" ht="20.100000000000001" customHeight="1" thickBot="1" x14ac:dyDescent="0.2">
      <c r="A66" s="1914" t="s">
        <v>422</v>
      </c>
      <c r="B66" s="1915"/>
      <c r="C66" s="645">
        <f>SUM(C11,C15,C22,C24,C29,C37,C43,C46,C50,C61,C65)</f>
        <v>68</v>
      </c>
      <c r="D66" s="658">
        <f t="shared" ref="D66:K66" si="25">SUM(D11,D15,D22,D24,D29,D37,D43,D46,D50,D61,D65)</f>
        <v>2320084</v>
      </c>
      <c r="E66" s="659">
        <f t="shared" si="25"/>
        <v>68</v>
      </c>
      <c r="F66" s="657">
        <f t="shared" si="25"/>
        <v>3696655</v>
      </c>
      <c r="G66" s="659">
        <f t="shared" si="25"/>
        <v>263</v>
      </c>
      <c r="H66" s="657">
        <f t="shared" si="25"/>
        <v>13066</v>
      </c>
      <c r="I66" s="1201">
        <f t="shared" si="25"/>
        <v>6084.9294999999993</v>
      </c>
      <c r="J66" s="658">
        <f>SUM(J11,J15,J22,J24,J29,J37,J43,J46,J50,J61,J65)</f>
        <v>6870.4539999999997</v>
      </c>
      <c r="K66" s="942">
        <f t="shared" si="25"/>
        <v>2249.6</v>
      </c>
      <c r="L66" s="657">
        <f>SUM(L11,L15,L22,L24,L29,L37,L43,L46,L50,L61,L65)</f>
        <v>15204.983499999998</v>
      </c>
      <c r="M66" s="1201">
        <f>SUM(M11,M15,M22,M24,M29,M37,M43,M46,M50,M61,M65)</f>
        <v>1148</v>
      </c>
      <c r="N66" s="1203">
        <f>SUM(N11,N15,N22,N24,N29,N37,N43,N46,N50,N61,N65)</f>
        <v>109487.4</v>
      </c>
    </row>
    <row r="67" spans="1:14" ht="20.100000000000001" hidden="1" customHeight="1" x14ac:dyDescent="0.15">
      <c r="A67" s="656" t="s">
        <v>481</v>
      </c>
      <c r="B67" s="135"/>
      <c r="C67" s="135"/>
      <c r="D67" s="135"/>
      <c r="E67" s="135"/>
      <c r="F67" s="135"/>
      <c r="G67" s="135"/>
      <c r="H67" s="135"/>
      <c r="I67" s="939"/>
      <c r="J67" s="939"/>
      <c r="K67" s="939"/>
      <c r="L67" s="939"/>
      <c r="M67" s="135"/>
      <c r="N67" s="135"/>
    </row>
    <row r="68" spans="1:14" ht="20.100000000000001" customHeight="1" x14ac:dyDescent="0.15">
      <c r="A68" s="656" t="s">
        <v>480</v>
      </c>
      <c r="B68" s="135"/>
      <c r="C68" s="135"/>
      <c r="D68" s="135"/>
      <c r="E68" s="135"/>
      <c r="F68" s="135"/>
      <c r="G68" s="135"/>
      <c r="H68" s="135"/>
      <c r="I68" s="939"/>
      <c r="J68" s="939"/>
      <c r="K68" s="939"/>
      <c r="L68" s="939"/>
      <c r="M68" s="135"/>
      <c r="N68" s="135"/>
    </row>
    <row r="69" spans="1:14" x14ac:dyDescent="0.15">
      <c r="C69" s="2"/>
      <c r="D69" s="2"/>
      <c r="G69" s="2"/>
      <c r="H69" s="2"/>
      <c r="I69" s="940"/>
    </row>
  </sheetData>
  <mergeCells count="30">
    <mergeCell ref="A30:A37"/>
    <mergeCell ref="A25:A29"/>
    <mergeCell ref="A23:A24"/>
    <mergeCell ref="C4:C9"/>
    <mergeCell ref="A10:A11"/>
    <mergeCell ref="A12:A15"/>
    <mergeCell ref="A3:B9"/>
    <mergeCell ref="A16:A22"/>
    <mergeCell ref="C3:D3"/>
    <mergeCell ref="D4:D9"/>
    <mergeCell ref="A66:B66"/>
    <mergeCell ref="A38:A43"/>
    <mergeCell ref="A44:A46"/>
    <mergeCell ref="A47:A50"/>
    <mergeCell ref="A51:A61"/>
    <mergeCell ref="A62:A65"/>
    <mergeCell ref="F4:F9"/>
    <mergeCell ref="I4:I9"/>
    <mergeCell ref="M3:N4"/>
    <mergeCell ref="N5:N9"/>
    <mergeCell ref="G3:H3"/>
    <mergeCell ref="H4:H9"/>
    <mergeCell ref="I3:L3"/>
    <mergeCell ref="L4:L9"/>
    <mergeCell ref="J4:J9"/>
    <mergeCell ref="M5:M9"/>
    <mergeCell ref="E3:F3"/>
    <mergeCell ref="E4:E9"/>
    <mergeCell ref="K4:K9"/>
    <mergeCell ref="G4:G9"/>
  </mergeCells>
  <phoneticPr fontId="20"/>
  <printOptions horizontalCentered="1"/>
  <pageMargins left="0.23622047244094491" right="0.11811023622047245" top="0.43307086614173229" bottom="0.39370078740157483" header="0" footer="0.27559055118110237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Y70"/>
  <sheetViews>
    <sheetView view="pageBreakPreview" zoomScale="90" zoomScaleNormal="80" zoomScaleSheetLayoutView="90" workbookViewId="0">
      <pane xSplit="2" ySplit="4" topLeftCell="C33" activePane="bottomRight" state="frozen"/>
      <selection sqref="A1:S22"/>
      <selection pane="topRight" sqref="A1:S22"/>
      <selection pane="bottomLeft" sqref="A1:S22"/>
      <selection pane="bottomRight" activeCell="I64" sqref="I64"/>
    </sheetView>
  </sheetViews>
  <sheetFormatPr defaultColWidth="9" defaultRowHeight="13.5" x14ac:dyDescent="0.15"/>
  <cols>
    <col min="1" max="1" width="8.75" style="176" customWidth="1"/>
    <col min="2" max="2" width="7" style="2" bestFit="1" customWidth="1"/>
    <col min="3" max="3" width="9.5" style="2" bestFit="1" customWidth="1"/>
    <col min="4" max="4" width="7.625" style="3" customWidth="1"/>
    <col min="5" max="5" width="9.875" style="3" customWidth="1"/>
    <col min="6" max="6" width="7.625" style="3" customWidth="1"/>
    <col min="7" max="7" width="9.875" style="3" customWidth="1"/>
    <col min="8" max="8" width="7.625" style="3" customWidth="1"/>
    <col min="9" max="9" width="9.875" style="3" customWidth="1"/>
    <col min="10" max="10" width="7.625" style="3" customWidth="1"/>
    <col min="11" max="11" width="11" style="3" customWidth="1"/>
    <col min="12" max="12" width="10" style="3" customWidth="1"/>
    <col min="13" max="13" width="7.625" style="2" customWidth="1"/>
    <col min="14" max="14" width="12" style="2" customWidth="1"/>
    <col min="15" max="15" width="7.625" style="3" customWidth="1"/>
    <col min="16" max="16" width="9.125" style="3" customWidth="1"/>
    <col min="17" max="17" width="7.625" style="3" customWidth="1"/>
    <col min="18" max="18" width="9.125" style="3" customWidth="1"/>
    <col min="19" max="19" width="7.625" style="3" customWidth="1"/>
    <col min="20" max="20" width="9.125" style="3" customWidth="1"/>
    <col min="21" max="21" width="7.625" style="3" customWidth="1"/>
    <col min="22" max="22" width="9.125" style="3" customWidth="1"/>
    <col min="23" max="23" width="5" style="176" customWidth="1"/>
    <col min="24" max="24" width="7" style="2" bestFit="1" customWidth="1"/>
    <col min="25" max="25" width="0.75" style="2" customWidth="1"/>
    <col min="26" max="16384" width="9" style="2"/>
  </cols>
  <sheetData>
    <row r="1" spans="1:24" ht="18.95" customHeight="1" x14ac:dyDescent="0.15">
      <c r="A1" s="174" t="s">
        <v>818</v>
      </c>
      <c r="J1" s="526"/>
      <c r="W1" s="175"/>
    </row>
    <row r="2" spans="1:24" ht="6" customHeight="1" thickBot="1" x14ac:dyDescent="0.2"/>
    <row r="3" spans="1:24" ht="15.95" customHeight="1" x14ac:dyDescent="0.15">
      <c r="A3" s="177"/>
      <c r="B3" s="178" t="s">
        <v>173</v>
      </c>
      <c r="C3" s="178" t="s">
        <v>744</v>
      </c>
      <c r="D3" s="1439" t="s">
        <v>148</v>
      </c>
      <c r="E3" s="1440"/>
      <c r="F3" s="1440" t="s">
        <v>149</v>
      </c>
      <c r="G3" s="1440"/>
      <c r="H3" s="1440" t="s">
        <v>150</v>
      </c>
      <c r="I3" s="1440"/>
      <c r="J3" s="1440" t="s">
        <v>171</v>
      </c>
      <c r="K3" s="1440"/>
      <c r="L3" s="380" t="s">
        <v>174</v>
      </c>
      <c r="M3" s="1414" t="s">
        <v>175</v>
      </c>
      <c r="N3" s="1442"/>
      <c r="O3" s="1441" t="s">
        <v>151</v>
      </c>
      <c r="P3" s="1439"/>
      <c r="Q3" s="1441" t="s">
        <v>176</v>
      </c>
      <c r="R3" s="1439"/>
      <c r="S3" s="1441" t="s">
        <v>177</v>
      </c>
      <c r="T3" s="1439"/>
      <c r="U3" s="1438" t="s">
        <v>328</v>
      </c>
      <c r="V3" s="1439"/>
      <c r="W3" s="179" t="s">
        <v>173</v>
      </c>
      <c r="X3" s="180"/>
    </row>
    <row r="4" spans="1:24" ht="15.95" customHeight="1" x14ac:dyDescent="0.15">
      <c r="A4" s="181" t="s">
        <v>399</v>
      </c>
      <c r="B4" s="182"/>
      <c r="C4" s="875"/>
      <c r="D4" s="953" t="s">
        <v>152</v>
      </c>
      <c r="E4" s="98" t="s">
        <v>15</v>
      </c>
      <c r="F4" s="98" t="s">
        <v>152</v>
      </c>
      <c r="G4" s="98" t="s">
        <v>15</v>
      </c>
      <c r="H4" s="98" t="s">
        <v>152</v>
      </c>
      <c r="I4" s="98" t="s">
        <v>15</v>
      </c>
      <c r="J4" s="98" t="s">
        <v>152</v>
      </c>
      <c r="K4" s="83" t="s">
        <v>178</v>
      </c>
      <c r="L4" s="951" t="s">
        <v>153</v>
      </c>
      <c r="M4" s="136" t="s">
        <v>152</v>
      </c>
      <c r="N4" s="136" t="s">
        <v>178</v>
      </c>
      <c r="O4" s="98" t="s">
        <v>152</v>
      </c>
      <c r="P4" s="98" t="s">
        <v>15</v>
      </c>
      <c r="Q4" s="98" t="s">
        <v>152</v>
      </c>
      <c r="R4" s="98" t="s">
        <v>15</v>
      </c>
      <c r="S4" s="98" t="s">
        <v>152</v>
      </c>
      <c r="T4" s="98" t="s">
        <v>15</v>
      </c>
      <c r="U4" s="98" t="s">
        <v>152</v>
      </c>
      <c r="V4" s="83" t="s">
        <v>188</v>
      </c>
      <c r="W4" s="183"/>
      <c r="X4" s="605" t="s">
        <v>399</v>
      </c>
    </row>
    <row r="5" spans="1:24" ht="15.95" customHeight="1" x14ac:dyDescent="0.15">
      <c r="A5" s="830" t="s">
        <v>417</v>
      </c>
      <c r="B5" s="878" t="s">
        <v>556</v>
      </c>
      <c r="C5" s="876">
        <v>24107</v>
      </c>
      <c r="D5" s="50">
        <v>8141</v>
      </c>
      <c r="E5" s="50">
        <v>27652</v>
      </c>
      <c r="F5" s="50">
        <v>50007</v>
      </c>
      <c r="G5" s="50">
        <v>77413</v>
      </c>
      <c r="H5" s="50">
        <v>15535</v>
      </c>
      <c r="I5" s="50">
        <v>67277</v>
      </c>
      <c r="J5" s="50">
        <v>47232</v>
      </c>
      <c r="K5" s="50">
        <v>1669594</v>
      </c>
      <c r="L5" s="13"/>
      <c r="M5" s="184">
        <v>467</v>
      </c>
      <c r="N5" s="185" t="s">
        <v>179</v>
      </c>
      <c r="O5" s="50">
        <v>8251</v>
      </c>
      <c r="P5" s="50">
        <v>8526</v>
      </c>
      <c r="Q5" s="50">
        <v>1943</v>
      </c>
      <c r="R5" s="50">
        <v>2297</v>
      </c>
      <c r="S5" s="50">
        <v>3876</v>
      </c>
      <c r="T5" s="50">
        <v>4291</v>
      </c>
      <c r="U5" s="50">
        <v>782</v>
      </c>
      <c r="V5" s="73">
        <v>4727</v>
      </c>
      <c r="W5" s="831" t="s">
        <v>332</v>
      </c>
      <c r="X5" s="882" t="s">
        <v>557</v>
      </c>
    </row>
    <row r="6" spans="1:24" ht="15.95" customHeight="1" x14ac:dyDescent="0.15">
      <c r="A6" s="832" t="s">
        <v>333</v>
      </c>
      <c r="B6" s="879" t="s">
        <v>503</v>
      </c>
      <c r="C6" s="877">
        <v>24472</v>
      </c>
      <c r="D6" s="50">
        <v>7891</v>
      </c>
      <c r="E6" s="50">
        <v>28466</v>
      </c>
      <c r="F6" s="50">
        <v>46748</v>
      </c>
      <c r="G6" s="50">
        <v>80693</v>
      </c>
      <c r="H6" s="50">
        <v>16492</v>
      </c>
      <c r="I6" s="50">
        <v>78435</v>
      </c>
      <c r="J6" s="50">
        <v>40087</v>
      </c>
      <c r="K6" s="50">
        <v>1958982</v>
      </c>
      <c r="L6" s="13"/>
      <c r="M6" s="184">
        <v>443</v>
      </c>
      <c r="N6" s="50">
        <v>682118</v>
      </c>
      <c r="O6" s="50">
        <v>6240</v>
      </c>
      <c r="P6" s="50">
        <v>6569</v>
      </c>
      <c r="Q6" s="50">
        <v>1249</v>
      </c>
      <c r="R6" s="50">
        <v>1457</v>
      </c>
      <c r="S6" s="50">
        <v>3443</v>
      </c>
      <c r="T6" s="50">
        <v>3918</v>
      </c>
      <c r="U6" s="50">
        <v>563</v>
      </c>
      <c r="V6" s="73">
        <v>5941</v>
      </c>
      <c r="W6" s="833" t="s">
        <v>333</v>
      </c>
      <c r="X6" s="883" t="s">
        <v>558</v>
      </c>
    </row>
    <row r="7" spans="1:24" ht="15.95" customHeight="1" x14ac:dyDescent="0.15">
      <c r="A7" s="830" t="s">
        <v>334</v>
      </c>
      <c r="B7" s="878" t="s">
        <v>504</v>
      </c>
      <c r="C7" s="876">
        <v>24837</v>
      </c>
      <c r="D7" s="50">
        <v>7619</v>
      </c>
      <c r="E7" s="50">
        <v>32288</v>
      </c>
      <c r="F7" s="50">
        <v>44409</v>
      </c>
      <c r="G7" s="50">
        <v>82924</v>
      </c>
      <c r="H7" s="50">
        <v>11455</v>
      </c>
      <c r="I7" s="50">
        <v>75858</v>
      </c>
      <c r="J7" s="50">
        <v>29933</v>
      </c>
      <c r="K7" s="50">
        <v>2230978</v>
      </c>
      <c r="L7" s="13"/>
      <c r="M7" s="184">
        <v>387</v>
      </c>
      <c r="N7" s="50">
        <v>551431</v>
      </c>
      <c r="O7" s="50">
        <v>4355</v>
      </c>
      <c r="P7" s="50">
        <v>4621</v>
      </c>
      <c r="Q7" s="50">
        <v>928</v>
      </c>
      <c r="R7" s="50">
        <v>1160</v>
      </c>
      <c r="S7" s="50">
        <v>3071</v>
      </c>
      <c r="T7" s="50">
        <v>3630</v>
      </c>
      <c r="U7" s="50">
        <v>613</v>
      </c>
      <c r="V7" s="73">
        <v>5686</v>
      </c>
      <c r="W7" s="831" t="s">
        <v>334</v>
      </c>
      <c r="X7" s="882" t="s">
        <v>559</v>
      </c>
    </row>
    <row r="8" spans="1:24" ht="15.95" customHeight="1" x14ac:dyDescent="0.15">
      <c r="A8" s="832" t="s">
        <v>335</v>
      </c>
      <c r="B8" s="879" t="s">
        <v>505</v>
      </c>
      <c r="C8" s="877">
        <v>25203</v>
      </c>
      <c r="D8" s="50">
        <v>7498</v>
      </c>
      <c r="E8" s="50">
        <v>36087</v>
      </c>
      <c r="F8" s="50">
        <v>44902</v>
      </c>
      <c r="G8" s="50">
        <v>91717</v>
      </c>
      <c r="H8" s="50">
        <v>10094</v>
      </c>
      <c r="I8" s="50">
        <v>85282</v>
      </c>
      <c r="J8" s="50">
        <v>23063</v>
      </c>
      <c r="K8" s="50">
        <v>2235029</v>
      </c>
      <c r="L8" s="13"/>
      <c r="M8" s="184">
        <v>455</v>
      </c>
      <c r="N8" s="50">
        <v>695282</v>
      </c>
      <c r="O8" s="50">
        <v>2660</v>
      </c>
      <c r="P8" s="50">
        <v>2867</v>
      </c>
      <c r="Q8" s="50">
        <v>562</v>
      </c>
      <c r="R8" s="50">
        <v>743</v>
      </c>
      <c r="S8" s="50">
        <v>2925</v>
      </c>
      <c r="T8" s="50">
        <v>3235</v>
      </c>
      <c r="U8" s="50">
        <v>578</v>
      </c>
      <c r="V8" s="73">
        <v>6438</v>
      </c>
      <c r="W8" s="833" t="s">
        <v>335</v>
      </c>
      <c r="X8" s="883" t="s">
        <v>560</v>
      </c>
    </row>
    <row r="9" spans="1:24" ht="15.95" customHeight="1" x14ac:dyDescent="0.15">
      <c r="A9" s="830" t="s">
        <v>336</v>
      </c>
      <c r="B9" s="878" t="s">
        <v>506</v>
      </c>
      <c r="C9" s="876">
        <v>25568</v>
      </c>
      <c r="D9" s="50">
        <v>7075</v>
      </c>
      <c r="E9" s="50">
        <v>40706</v>
      </c>
      <c r="F9" s="50">
        <v>40753</v>
      </c>
      <c r="G9" s="50">
        <v>92824</v>
      </c>
      <c r="H9" s="50">
        <v>10640</v>
      </c>
      <c r="I9" s="50">
        <v>118896</v>
      </c>
      <c r="J9" s="50">
        <v>16698</v>
      </c>
      <c r="K9" s="50">
        <v>2313303</v>
      </c>
      <c r="L9" s="13"/>
      <c r="M9" s="184">
        <v>476</v>
      </c>
      <c r="N9" s="50">
        <v>773297</v>
      </c>
      <c r="O9" s="50">
        <v>1386</v>
      </c>
      <c r="P9" s="50">
        <v>1693</v>
      </c>
      <c r="Q9" s="50">
        <v>292</v>
      </c>
      <c r="R9" s="50">
        <v>385</v>
      </c>
      <c r="S9" s="50">
        <v>2436</v>
      </c>
      <c r="T9" s="50">
        <v>2742</v>
      </c>
      <c r="U9" s="50">
        <v>490</v>
      </c>
      <c r="V9" s="73">
        <v>7626</v>
      </c>
      <c r="W9" s="831" t="s">
        <v>336</v>
      </c>
      <c r="X9" s="882" t="s">
        <v>561</v>
      </c>
    </row>
    <row r="10" spans="1:24" ht="15.95" customHeight="1" x14ac:dyDescent="0.15">
      <c r="A10" s="832" t="s">
        <v>337</v>
      </c>
      <c r="B10" s="879" t="s">
        <v>507</v>
      </c>
      <c r="C10" s="877">
        <v>25933</v>
      </c>
      <c r="D10" s="50">
        <v>6136</v>
      </c>
      <c r="E10" s="50">
        <v>42769</v>
      </c>
      <c r="F10" s="50">
        <v>37121</v>
      </c>
      <c r="G10" s="50">
        <v>94066</v>
      </c>
      <c r="H10" s="50">
        <v>11140</v>
      </c>
      <c r="I10" s="50">
        <v>125813</v>
      </c>
      <c r="J10" s="50">
        <v>18196</v>
      </c>
      <c r="K10" s="50">
        <v>2337701</v>
      </c>
      <c r="L10" s="13"/>
      <c r="M10" s="184">
        <v>397</v>
      </c>
      <c r="N10" s="50">
        <v>731283</v>
      </c>
      <c r="O10" s="50">
        <v>883</v>
      </c>
      <c r="P10" s="50">
        <v>1059</v>
      </c>
      <c r="Q10" s="50">
        <v>237</v>
      </c>
      <c r="R10" s="50">
        <v>333</v>
      </c>
      <c r="S10" s="50">
        <v>1965</v>
      </c>
      <c r="T10" s="50">
        <v>2314</v>
      </c>
      <c r="U10" s="50">
        <v>454</v>
      </c>
      <c r="V10" s="73">
        <v>8397</v>
      </c>
      <c r="W10" s="833" t="s">
        <v>337</v>
      </c>
      <c r="X10" s="883" t="s">
        <v>562</v>
      </c>
    </row>
    <row r="11" spans="1:24" ht="15.95" customHeight="1" x14ac:dyDescent="0.15">
      <c r="A11" s="830" t="s">
        <v>338</v>
      </c>
      <c r="B11" s="878" t="s">
        <v>508</v>
      </c>
      <c r="C11" s="876">
        <v>26298</v>
      </c>
      <c r="D11" s="50">
        <v>5438</v>
      </c>
      <c r="E11" s="50">
        <v>42386</v>
      </c>
      <c r="F11" s="50">
        <v>33726</v>
      </c>
      <c r="G11" s="50">
        <v>82235</v>
      </c>
      <c r="H11" s="50">
        <v>11640</v>
      </c>
      <c r="I11" s="50">
        <v>155295</v>
      </c>
      <c r="J11" s="50">
        <v>14337</v>
      </c>
      <c r="K11" s="50">
        <v>2381200</v>
      </c>
      <c r="L11" s="13"/>
      <c r="M11" s="184">
        <v>411</v>
      </c>
      <c r="N11" s="50">
        <v>1047640</v>
      </c>
      <c r="O11" s="50">
        <v>738</v>
      </c>
      <c r="P11" s="50">
        <v>1044</v>
      </c>
      <c r="Q11" s="50">
        <v>127</v>
      </c>
      <c r="R11" s="50">
        <v>224</v>
      </c>
      <c r="S11" s="50">
        <v>1593</v>
      </c>
      <c r="T11" s="50">
        <v>1818</v>
      </c>
      <c r="U11" s="50">
        <v>416</v>
      </c>
      <c r="V11" s="73">
        <v>8549</v>
      </c>
      <c r="W11" s="831" t="s">
        <v>338</v>
      </c>
      <c r="X11" s="882" t="s">
        <v>563</v>
      </c>
    </row>
    <row r="12" spans="1:24" ht="15.95" customHeight="1" x14ac:dyDescent="0.15">
      <c r="A12" s="832" t="s">
        <v>339</v>
      </c>
      <c r="B12" s="879" t="s">
        <v>509</v>
      </c>
      <c r="C12" s="877">
        <v>26664</v>
      </c>
      <c r="D12" s="50">
        <v>4816</v>
      </c>
      <c r="E12" s="50">
        <v>42107</v>
      </c>
      <c r="F12" s="50">
        <v>29078</v>
      </c>
      <c r="G12" s="50">
        <v>82629</v>
      </c>
      <c r="H12" s="50">
        <v>11223</v>
      </c>
      <c r="I12" s="50">
        <v>157155</v>
      </c>
      <c r="J12" s="50">
        <v>9840</v>
      </c>
      <c r="K12" s="50">
        <v>1951454</v>
      </c>
      <c r="L12" s="13"/>
      <c r="M12" s="184">
        <v>321</v>
      </c>
      <c r="N12" s="50">
        <v>943760</v>
      </c>
      <c r="O12" s="50">
        <v>871</v>
      </c>
      <c r="P12" s="50">
        <v>1343</v>
      </c>
      <c r="Q12" s="50">
        <v>70</v>
      </c>
      <c r="R12" s="50">
        <v>139</v>
      </c>
      <c r="S12" s="50">
        <v>1154</v>
      </c>
      <c r="T12" s="50">
        <v>1306</v>
      </c>
      <c r="U12" s="186">
        <v>334</v>
      </c>
      <c r="V12" s="381">
        <v>9462</v>
      </c>
      <c r="W12" s="833" t="s">
        <v>339</v>
      </c>
      <c r="X12" s="883" t="s">
        <v>564</v>
      </c>
    </row>
    <row r="13" spans="1:24" ht="15.95" customHeight="1" x14ac:dyDescent="0.15">
      <c r="A13" s="830" t="s">
        <v>24</v>
      </c>
      <c r="B13" s="878" t="s">
        <v>510</v>
      </c>
      <c r="C13" s="876">
        <v>27029</v>
      </c>
      <c r="D13" s="50">
        <v>4102</v>
      </c>
      <c r="E13" s="50">
        <v>43683</v>
      </c>
      <c r="F13" s="50">
        <v>27935</v>
      </c>
      <c r="G13" s="50">
        <v>86083</v>
      </c>
      <c r="H13" s="50">
        <v>9664</v>
      </c>
      <c r="I13" s="50">
        <v>166695</v>
      </c>
      <c r="J13" s="50">
        <v>6660</v>
      </c>
      <c r="K13" s="50">
        <v>2051034</v>
      </c>
      <c r="L13" s="13"/>
      <c r="M13" s="184">
        <v>312</v>
      </c>
      <c r="N13" s="50">
        <v>1174312</v>
      </c>
      <c r="O13" s="50">
        <v>525</v>
      </c>
      <c r="P13" s="50">
        <v>1393</v>
      </c>
      <c r="Q13" s="50">
        <v>46</v>
      </c>
      <c r="R13" s="50">
        <v>79</v>
      </c>
      <c r="S13" s="50">
        <v>880</v>
      </c>
      <c r="T13" s="50">
        <v>977</v>
      </c>
      <c r="U13" s="186">
        <v>364</v>
      </c>
      <c r="V13" s="381">
        <v>11197</v>
      </c>
      <c r="W13" s="831" t="s">
        <v>24</v>
      </c>
      <c r="X13" s="882" t="s">
        <v>565</v>
      </c>
    </row>
    <row r="14" spans="1:24" ht="15.95" customHeight="1" x14ac:dyDescent="0.15">
      <c r="A14" s="832" t="s">
        <v>25</v>
      </c>
      <c r="B14" s="879" t="s">
        <v>511</v>
      </c>
      <c r="C14" s="877">
        <v>27394</v>
      </c>
      <c r="D14" s="50">
        <v>3629</v>
      </c>
      <c r="E14" s="50">
        <v>43908</v>
      </c>
      <c r="F14" s="50">
        <v>27934</v>
      </c>
      <c r="G14" s="50">
        <v>92042</v>
      </c>
      <c r="H14" s="50">
        <v>8251</v>
      </c>
      <c r="I14" s="50">
        <v>168390</v>
      </c>
      <c r="J14" s="50">
        <v>5599</v>
      </c>
      <c r="K14" s="50">
        <v>2294445</v>
      </c>
      <c r="L14" s="13"/>
      <c r="M14" s="184">
        <v>216</v>
      </c>
      <c r="N14" s="50">
        <v>1023952</v>
      </c>
      <c r="O14" s="50">
        <v>483</v>
      </c>
      <c r="P14" s="50">
        <v>1329</v>
      </c>
      <c r="Q14" s="50">
        <v>35</v>
      </c>
      <c r="R14" s="50">
        <v>51</v>
      </c>
      <c r="S14" s="50">
        <v>573</v>
      </c>
      <c r="T14" s="50">
        <v>660</v>
      </c>
      <c r="U14" s="186">
        <v>430</v>
      </c>
      <c r="V14" s="381">
        <v>12578</v>
      </c>
      <c r="W14" s="833" t="s">
        <v>25</v>
      </c>
      <c r="X14" s="883" t="s">
        <v>566</v>
      </c>
    </row>
    <row r="15" spans="1:24" ht="15.95" customHeight="1" x14ac:dyDescent="0.15">
      <c r="A15" s="830" t="s">
        <v>26</v>
      </c>
      <c r="B15" s="878" t="s">
        <v>512</v>
      </c>
      <c r="C15" s="876">
        <v>27759</v>
      </c>
      <c r="D15" s="50">
        <v>3283</v>
      </c>
      <c r="E15" s="50">
        <v>44612</v>
      </c>
      <c r="F15" s="50">
        <v>25725</v>
      </c>
      <c r="G15" s="50">
        <v>113625</v>
      </c>
      <c r="H15" s="50">
        <v>7018</v>
      </c>
      <c r="I15" s="50">
        <v>195640</v>
      </c>
      <c r="J15" s="50">
        <v>3702</v>
      </c>
      <c r="K15" s="50">
        <v>2418092</v>
      </c>
      <c r="L15" s="13"/>
      <c r="M15" s="184">
        <v>216</v>
      </c>
      <c r="N15" s="50">
        <v>1243877</v>
      </c>
      <c r="O15" s="50">
        <v>382</v>
      </c>
      <c r="P15" s="50">
        <v>1278</v>
      </c>
      <c r="Q15" s="50">
        <v>18</v>
      </c>
      <c r="R15" s="50">
        <v>32</v>
      </c>
      <c r="S15" s="50">
        <v>482</v>
      </c>
      <c r="T15" s="50">
        <v>579</v>
      </c>
      <c r="U15" s="186">
        <v>398</v>
      </c>
      <c r="V15" s="381">
        <v>13853</v>
      </c>
      <c r="W15" s="831" t="s">
        <v>26</v>
      </c>
      <c r="X15" s="882" t="s">
        <v>567</v>
      </c>
    </row>
    <row r="16" spans="1:24" ht="15.95" customHeight="1" x14ac:dyDescent="0.15">
      <c r="A16" s="832" t="s">
        <v>27</v>
      </c>
      <c r="B16" s="879" t="s">
        <v>513</v>
      </c>
      <c r="C16" s="877">
        <v>28125</v>
      </c>
      <c r="D16" s="50">
        <v>3209</v>
      </c>
      <c r="E16" s="50">
        <v>49314</v>
      </c>
      <c r="F16" s="50">
        <v>23732</v>
      </c>
      <c r="G16" s="50">
        <v>112369</v>
      </c>
      <c r="H16" s="50">
        <v>7084</v>
      </c>
      <c r="I16" s="50">
        <v>214781</v>
      </c>
      <c r="J16" s="50">
        <v>2996</v>
      </c>
      <c r="K16" s="50">
        <v>2485775</v>
      </c>
      <c r="L16" s="13"/>
      <c r="M16" s="184">
        <v>197</v>
      </c>
      <c r="N16" s="50">
        <v>1127311</v>
      </c>
      <c r="O16" s="50">
        <v>385</v>
      </c>
      <c r="P16" s="50">
        <v>1502</v>
      </c>
      <c r="Q16" s="50">
        <v>17</v>
      </c>
      <c r="R16" s="50">
        <v>19</v>
      </c>
      <c r="S16" s="50">
        <v>404</v>
      </c>
      <c r="T16" s="50">
        <v>581</v>
      </c>
      <c r="U16" s="186">
        <v>398</v>
      </c>
      <c r="V16" s="381">
        <v>14332</v>
      </c>
      <c r="W16" s="833" t="s">
        <v>27</v>
      </c>
      <c r="X16" s="883" t="s">
        <v>568</v>
      </c>
    </row>
    <row r="17" spans="1:24" ht="15.95" customHeight="1" x14ac:dyDescent="0.15">
      <c r="A17" s="830" t="s">
        <v>28</v>
      </c>
      <c r="B17" s="878" t="s">
        <v>514</v>
      </c>
      <c r="C17" s="876">
        <v>28490</v>
      </c>
      <c r="D17" s="50">
        <v>3089</v>
      </c>
      <c r="E17" s="50">
        <v>52421</v>
      </c>
      <c r="F17" s="50">
        <v>23180</v>
      </c>
      <c r="G17" s="50">
        <v>109993</v>
      </c>
      <c r="H17" s="50">
        <v>7343</v>
      </c>
      <c r="I17" s="50">
        <v>258426</v>
      </c>
      <c r="J17" s="50">
        <v>2657</v>
      </c>
      <c r="K17" s="50">
        <v>2454340</v>
      </c>
      <c r="L17" s="13">
        <v>187461</v>
      </c>
      <c r="M17" s="184">
        <v>274</v>
      </c>
      <c r="N17" s="50">
        <v>1427912</v>
      </c>
      <c r="O17" s="50">
        <v>317</v>
      </c>
      <c r="P17" s="50">
        <v>1461</v>
      </c>
      <c r="Q17" s="50">
        <v>13</v>
      </c>
      <c r="R17" s="50">
        <v>17</v>
      </c>
      <c r="S17" s="50">
        <v>365</v>
      </c>
      <c r="T17" s="50">
        <v>561</v>
      </c>
      <c r="U17" s="186">
        <v>373</v>
      </c>
      <c r="V17" s="381">
        <v>15593</v>
      </c>
      <c r="W17" s="831" t="s">
        <v>28</v>
      </c>
      <c r="X17" s="882" t="s">
        <v>569</v>
      </c>
    </row>
    <row r="18" spans="1:24" ht="15.95" customHeight="1" x14ac:dyDescent="0.15">
      <c r="A18" s="832" t="s">
        <v>29</v>
      </c>
      <c r="B18" s="879" t="s">
        <v>515</v>
      </c>
      <c r="C18" s="877">
        <v>28855</v>
      </c>
      <c r="D18" s="50">
        <v>3003</v>
      </c>
      <c r="E18" s="50">
        <v>55834</v>
      </c>
      <c r="F18" s="50">
        <v>21796</v>
      </c>
      <c r="G18" s="50">
        <v>106363</v>
      </c>
      <c r="H18" s="50">
        <v>6867</v>
      </c>
      <c r="I18" s="50">
        <v>273232</v>
      </c>
      <c r="J18" s="50">
        <v>2320</v>
      </c>
      <c r="K18" s="50">
        <v>2420821</v>
      </c>
      <c r="L18" s="13">
        <v>153782</v>
      </c>
      <c r="M18" s="184">
        <v>198</v>
      </c>
      <c r="N18" s="50">
        <v>1794595</v>
      </c>
      <c r="O18" s="50">
        <v>350</v>
      </c>
      <c r="P18" s="50">
        <v>1477</v>
      </c>
      <c r="Q18" s="50">
        <v>6</v>
      </c>
      <c r="R18" s="50">
        <v>6</v>
      </c>
      <c r="S18" s="50">
        <v>274</v>
      </c>
      <c r="T18" s="50">
        <v>417</v>
      </c>
      <c r="U18" s="186">
        <v>347</v>
      </c>
      <c r="V18" s="381">
        <v>17391</v>
      </c>
      <c r="W18" s="833" t="s">
        <v>29</v>
      </c>
      <c r="X18" s="883" t="s">
        <v>570</v>
      </c>
    </row>
    <row r="19" spans="1:24" ht="15.95" customHeight="1" x14ac:dyDescent="0.15">
      <c r="A19" s="830" t="s">
        <v>30</v>
      </c>
      <c r="B19" s="878" t="s">
        <v>516</v>
      </c>
      <c r="C19" s="876">
        <v>29220</v>
      </c>
      <c r="D19" s="50">
        <v>2917</v>
      </c>
      <c r="E19" s="50">
        <v>55351</v>
      </c>
      <c r="F19" s="50">
        <v>21052</v>
      </c>
      <c r="G19" s="50">
        <v>108814</v>
      </c>
      <c r="H19" s="50">
        <v>6126</v>
      </c>
      <c r="I19" s="50">
        <v>211309</v>
      </c>
      <c r="J19" s="50">
        <v>1929</v>
      </c>
      <c r="K19" s="50">
        <v>2565679</v>
      </c>
      <c r="L19" s="13">
        <v>152244</v>
      </c>
      <c r="M19" s="184">
        <v>191</v>
      </c>
      <c r="N19" s="50">
        <v>1640963</v>
      </c>
      <c r="O19" s="50">
        <v>353</v>
      </c>
      <c r="P19" s="50">
        <v>1542</v>
      </c>
      <c r="Q19" s="50">
        <v>6</v>
      </c>
      <c r="R19" s="50">
        <v>23</v>
      </c>
      <c r="S19" s="50">
        <v>187</v>
      </c>
      <c r="T19" s="50">
        <v>361</v>
      </c>
      <c r="U19" s="186">
        <v>297</v>
      </c>
      <c r="V19" s="381">
        <v>18857</v>
      </c>
      <c r="W19" s="831" t="s">
        <v>30</v>
      </c>
      <c r="X19" s="882" t="s">
        <v>571</v>
      </c>
    </row>
    <row r="20" spans="1:24" ht="15.95" customHeight="1" x14ac:dyDescent="0.15">
      <c r="A20" s="832" t="s">
        <v>31</v>
      </c>
      <c r="B20" s="879" t="s">
        <v>517</v>
      </c>
      <c r="C20" s="877">
        <v>29586</v>
      </c>
      <c r="D20" s="50">
        <v>2635</v>
      </c>
      <c r="E20" s="50">
        <v>56974</v>
      </c>
      <c r="F20" s="50">
        <v>20543</v>
      </c>
      <c r="G20" s="50">
        <v>116426</v>
      </c>
      <c r="H20" s="50">
        <v>5160</v>
      </c>
      <c r="I20" s="50">
        <v>203282</v>
      </c>
      <c r="J20" s="50">
        <v>1994</v>
      </c>
      <c r="K20" s="50">
        <v>2497367</v>
      </c>
      <c r="L20" s="13">
        <v>115342</v>
      </c>
      <c r="M20" s="184">
        <v>205</v>
      </c>
      <c r="N20" s="50">
        <v>2215161</v>
      </c>
      <c r="O20" s="50">
        <v>358</v>
      </c>
      <c r="P20" s="50">
        <v>1801</v>
      </c>
      <c r="Q20" s="50">
        <v>17</v>
      </c>
      <c r="R20" s="50">
        <v>42</v>
      </c>
      <c r="S20" s="50">
        <v>184</v>
      </c>
      <c r="T20" s="50">
        <v>337</v>
      </c>
      <c r="U20" s="186">
        <v>288</v>
      </c>
      <c r="V20" s="381">
        <v>18272</v>
      </c>
      <c r="W20" s="833" t="s">
        <v>31</v>
      </c>
      <c r="X20" s="883" t="s">
        <v>572</v>
      </c>
    </row>
    <row r="21" spans="1:24" ht="15.95" customHeight="1" x14ac:dyDescent="0.15">
      <c r="A21" s="830" t="s">
        <v>32</v>
      </c>
      <c r="B21" s="878" t="s">
        <v>518</v>
      </c>
      <c r="C21" s="876">
        <v>29951</v>
      </c>
      <c r="D21" s="50">
        <v>2380</v>
      </c>
      <c r="E21" s="50">
        <v>56018</v>
      </c>
      <c r="F21" s="50">
        <v>19948</v>
      </c>
      <c r="G21" s="50">
        <v>122101</v>
      </c>
      <c r="H21" s="50">
        <v>4327</v>
      </c>
      <c r="I21" s="50">
        <v>195244</v>
      </c>
      <c r="J21" s="50">
        <v>1872</v>
      </c>
      <c r="K21" s="50">
        <v>2530636</v>
      </c>
      <c r="L21" s="13">
        <v>123970</v>
      </c>
      <c r="M21" s="184">
        <v>185</v>
      </c>
      <c r="N21" s="50">
        <v>2207179</v>
      </c>
      <c r="O21" s="50">
        <v>356</v>
      </c>
      <c r="P21" s="50">
        <v>1071</v>
      </c>
      <c r="Q21" s="50">
        <v>11</v>
      </c>
      <c r="R21" s="50">
        <v>67</v>
      </c>
      <c r="S21" s="50">
        <v>140</v>
      </c>
      <c r="T21" s="50">
        <v>323</v>
      </c>
      <c r="U21" s="186">
        <v>293</v>
      </c>
      <c r="V21" s="381">
        <v>18809</v>
      </c>
      <c r="W21" s="831" t="s">
        <v>32</v>
      </c>
      <c r="X21" s="882" t="s">
        <v>573</v>
      </c>
    </row>
    <row r="22" spans="1:24" ht="15.95" customHeight="1" x14ac:dyDescent="0.15">
      <c r="A22" s="832" t="s">
        <v>33</v>
      </c>
      <c r="B22" s="879" t="s">
        <v>519</v>
      </c>
      <c r="C22" s="877">
        <v>30316</v>
      </c>
      <c r="D22" s="50">
        <v>2335</v>
      </c>
      <c r="E22" s="50">
        <v>56781</v>
      </c>
      <c r="F22" s="50">
        <v>19238</v>
      </c>
      <c r="G22" s="50">
        <v>128688</v>
      </c>
      <c r="H22" s="50">
        <v>3526</v>
      </c>
      <c r="I22" s="50">
        <v>191961</v>
      </c>
      <c r="J22" s="50">
        <v>2927</v>
      </c>
      <c r="K22" s="50">
        <v>2508970</v>
      </c>
      <c r="L22" s="13">
        <v>113477</v>
      </c>
      <c r="M22" s="184">
        <v>167</v>
      </c>
      <c r="N22" s="50">
        <v>2252532</v>
      </c>
      <c r="O22" s="50">
        <v>326</v>
      </c>
      <c r="P22" s="50">
        <v>1845</v>
      </c>
      <c r="Q22" s="50">
        <v>9</v>
      </c>
      <c r="R22" s="50">
        <v>58</v>
      </c>
      <c r="S22" s="50">
        <v>98</v>
      </c>
      <c r="T22" s="50">
        <v>472</v>
      </c>
      <c r="U22" s="186">
        <v>275</v>
      </c>
      <c r="V22" s="381">
        <v>18028</v>
      </c>
      <c r="W22" s="833" t="s">
        <v>33</v>
      </c>
      <c r="X22" s="883" t="s">
        <v>574</v>
      </c>
    </row>
    <row r="23" spans="1:24" ht="15.95" customHeight="1" x14ac:dyDescent="0.15">
      <c r="A23" s="830" t="s">
        <v>34</v>
      </c>
      <c r="B23" s="878" t="s">
        <v>520</v>
      </c>
      <c r="C23" s="876">
        <v>30681</v>
      </c>
      <c r="D23" s="50">
        <v>2241</v>
      </c>
      <c r="E23" s="50">
        <v>58572</v>
      </c>
      <c r="F23" s="50">
        <v>18451</v>
      </c>
      <c r="G23" s="50">
        <v>134756</v>
      </c>
      <c r="H23" s="50">
        <v>3145</v>
      </c>
      <c r="I23" s="50">
        <v>209296</v>
      </c>
      <c r="J23" s="50">
        <v>2745</v>
      </c>
      <c r="K23" s="50">
        <v>2607046</v>
      </c>
      <c r="L23" s="13">
        <v>105157</v>
      </c>
      <c r="M23" s="184">
        <v>176</v>
      </c>
      <c r="N23" s="50">
        <v>2684268</v>
      </c>
      <c r="O23" s="50">
        <v>317</v>
      </c>
      <c r="P23" s="50">
        <v>1967</v>
      </c>
      <c r="Q23" s="50">
        <v>10</v>
      </c>
      <c r="R23" s="50">
        <v>63</v>
      </c>
      <c r="S23" s="50">
        <v>105</v>
      </c>
      <c r="T23" s="50">
        <v>621</v>
      </c>
      <c r="U23" s="186">
        <v>256</v>
      </c>
      <c r="V23" s="381">
        <v>17107</v>
      </c>
      <c r="W23" s="831" t="s">
        <v>34</v>
      </c>
      <c r="X23" s="882" t="s">
        <v>575</v>
      </c>
    </row>
    <row r="24" spans="1:24" ht="15.95" customHeight="1" x14ac:dyDescent="0.15">
      <c r="A24" s="832" t="s">
        <v>35</v>
      </c>
      <c r="B24" s="879" t="s">
        <v>521</v>
      </c>
      <c r="C24" s="877">
        <v>31047</v>
      </c>
      <c r="D24" s="50">
        <v>2131</v>
      </c>
      <c r="E24" s="50">
        <v>59049</v>
      </c>
      <c r="F24" s="50">
        <v>17326</v>
      </c>
      <c r="G24" s="50">
        <v>134045</v>
      </c>
      <c r="H24" s="50">
        <v>2974</v>
      </c>
      <c r="I24" s="50">
        <v>207644</v>
      </c>
      <c r="J24" s="50">
        <v>2195</v>
      </c>
      <c r="K24" s="50">
        <v>2717026</v>
      </c>
      <c r="L24" s="13">
        <v>86776</v>
      </c>
      <c r="M24" s="184">
        <v>184</v>
      </c>
      <c r="N24" s="50">
        <v>3579350</v>
      </c>
      <c r="O24" s="50">
        <v>267</v>
      </c>
      <c r="P24" s="50">
        <v>1867</v>
      </c>
      <c r="Q24" s="50">
        <v>9</v>
      </c>
      <c r="R24" s="50">
        <v>70</v>
      </c>
      <c r="S24" s="50">
        <v>75</v>
      </c>
      <c r="T24" s="50">
        <v>533</v>
      </c>
      <c r="U24" s="186">
        <v>250</v>
      </c>
      <c r="V24" s="381">
        <v>17256</v>
      </c>
      <c r="W24" s="833" t="s">
        <v>35</v>
      </c>
      <c r="X24" s="883" t="s">
        <v>576</v>
      </c>
    </row>
    <row r="25" spans="1:24" ht="15.95" customHeight="1" x14ac:dyDescent="0.15">
      <c r="A25" s="830" t="s">
        <v>36</v>
      </c>
      <c r="B25" s="878" t="s">
        <v>522</v>
      </c>
      <c r="C25" s="876">
        <v>31412</v>
      </c>
      <c r="D25" s="50">
        <v>2015</v>
      </c>
      <c r="E25" s="50">
        <v>59120</v>
      </c>
      <c r="F25" s="50">
        <v>16464</v>
      </c>
      <c r="G25" s="50">
        <v>135655</v>
      </c>
      <c r="H25" s="50">
        <v>2660</v>
      </c>
      <c r="I25" s="50">
        <v>238832</v>
      </c>
      <c r="J25" s="50">
        <v>1722</v>
      </c>
      <c r="K25" s="50">
        <v>2801064</v>
      </c>
      <c r="L25" s="13">
        <v>70781</v>
      </c>
      <c r="M25" s="184">
        <v>200</v>
      </c>
      <c r="N25" s="50">
        <v>4310523</v>
      </c>
      <c r="O25" s="50">
        <v>262</v>
      </c>
      <c r="P25" s="50">
        <v>2057</v>
      </c>
      <c r="Q25" s="50">
        <v>9</v>
      </c>
      <c r="R25" s="50">
        <v>75</v>
      </c>
      <c r="S25" s="50">
        <v>61</v>
      </c>
      <c r="T25" s="50">
        <v>900</v>
      </c>
      <c r="U25" s="186">
        <v>245</v>
      </c>
      <c r="V25" s="381">
        <v>17147</v>
      </c>
      <c r="W25" s="831" t="s">
        <v>36</v>
      </c>
      <c r="X25" s="882" t="s">
        <v>577</v>
      </c>
    </row>
    <row r="26" spans="1:24" ht="15.95" customHeight="1" x14ac:dyDescent="0.15">
      <c r="A26" s="832" t="s">
        <v>37</v>
      </c>
      <c r="B26" s="879" t="s">
        <v>523</v>
      </c>
      <c r="C26" s="877">
        <v>31777</v>
      </c>
      <c r="D26" s="50">
        <v>1971</v>
      </c>
      <c r="E26" s="50">
        <v>57538</v>
      </c>
      <c r="F26" s="50">
        <v>15361</v>
      </c>
      <c r="G26" s="50">
        <v>134354</v>
      </c>
      <c r="H26" s="50">
        <v>2134</v>
      </c>
      <c r="I26" s="50">
        <v>247071</v>
      </c>
      <c r="J26" s="50">
        <v>2284</v>
      </c>
      <c r="K26" s="50">
        <v>2805249</v>
      </c>
      <c r="L26" s="13">
        <v>99878</v>
      </c>
      <c r="M26" s="184">
        <v>195</v>
      </c>
      <c r="N26" s="50">
        <v>4407810</v>
      </c>
      <c r="O26" s="50">
        <v>266</v>
      </c>
      <c r="P26" s="50">
        <v>2027</v>
      </c>
      <c r="Q26" s="50">
        <v>9</v>
      </c>
      <c r="R26" s="50">
        <v>36</v>
      </c>
      <c r="S26" s="50">
        <v>66</v>
      </c>
      <c r="T26" s="50">
        <v>493</v>
      </c>
      <c r="U26" s="186">
        <v>223</v>
      </c>
      <c r="V26" s="381">
        <v>17273</v>
      </c>
      <c r="W26" s="833" t="s">
        <v>37</v>
      </c>
      <c r="X26" s="883" t="s">
        <v>578</v>
      </c>
    </row>
    <row r="27" spans="1:24" ht="15.95" customHeight="1" x14ac:dyDescent="0.15">
      <c r="A27" s="830" t="s">
        <v>38</v>
      </c>
      <c r="B27" s="878" t="s">
        <v>524</v>
      </c>
      <c r="C27" s="876">
        <v>32142</v>
      </c>
      <c r="D27" s="50">
        <v>1891</v>
      </c>
      <c r="E27" s="50">
        <v>56666</v>
      </c>
      <c r="F27" s="50">
        <v>14687</v>
      </c>
      <c r="G27" s="50">
        <v>135115</v>
      </c>
      <c r="H27" s="50">
        <v>1774</v>
      </c>
      <c r="I27" s="50">
        <v>253895</v>
      </c>
      <c r="J27" s="50">
        <v>1799</v>
      </c>
      <c r="K27" s="50">
        <v>2864467</v>
      </c>
      <c r="L27" s="13">
        <v>167876</v>
      </c>
      <c r="M27" s="184">
        <v>182</v>
      </c>
      <c r="N27" s="50">
        <v>3993250</v>
      </c>
      <c r="O27" s="50">
        <v>232</v>
      </c>
      <c r="P27" s="50">
        <v>2232</v>
      </c>
      <c r="Q27" s="50">
        <v>9</v>
      </c>
      <c r="R27" s="50">
        <v>50</v>
      </c>
      <c r="S27" s="50">
        <v>61</v>
      </c>
      <c r="T27" s="50">
        <v>502</v>
      </c>
      <c r="U27" s="186">
        <v>229</v>
      </c>
      <c r="V27" s="381">
        <v>17023</v>
      </c>
      <c r="W27" s="831" t="s">
        <v>38</v>
      </c>
      <c r="X27" s="882" t="s">
        <v>579</v>
      </c>
    </row>
    <row r="28" spans="1:24" ht="15.95" customHeight="1" x14ac:dyDescent="0.15">
      <c r="A28" s="832" t="s">
        <v>39</v>
      </c>
      <c r="B28" s="879" t="s">
        <v>525</v>
      </c>
      <c r="C28" s="877">
        <v>32508</v>
      </c>
      <c r="D28" s="50">
        <v>1800</v>
      </c>
      <c r="E28" s="50">
        <v>57402</v>
      </c>
      <c r="F28" s="50">
        <v>13987</v>
      </c>
      <c r="G28" s="50">
        <v>133908</v>
      </c>
      <c r="H28" s="50">
        <v>1554</v>
      </c>
      <c r="I28" s="50">
        <v>265800</v>
      </c>
      <c r="J28" s="50">
        <v>1303</v>
      </c>
      <c r="K28" s="50">
        <v>2932043</v>
      </c>
      <c r="L28" s="13">
        <v>143434</v>
      </c>
      <c r="M28" s="184">
        <v>168</v>
      </c>
      <c r="N28" s="50">
        <v>3762107</v>
      </c>
      <c r="O28" s="50">
        <v>223</v>
      </c>
      <c r="P28" s="50">
        <v>2115</v>
      </c>
      <c r="Q28" s="50">
        <v>5</v>
      </c>
      <c r="R28" s="50">
        <v>18</v>
      </c>
      <c r="S28" s="50">
        <v>42</v>
      </c>
      <c r="T28" s="50">
        <v>1276</v>
      </c>
      <c r="U28" s="186">
        <v>223</v>
      </c>
      <c r="V28" s="381">
        <v>16872</v>
      </c>
      <c r="W28" s="833" t="s">
        <v>39</v>
      </c>
      <c r="X28" s="883" t="s">
        <v>580</v>
      </c>
    </row>
    <row r="29" spans="1:24" ht="15.95" customHeight="1" x14ac:dyDescent="0.15">
      <c r="A29" s="830" t="s">
        <v>340</v>
      </c>
      <c r="B29" s="878" t="s">
        <v>526</v>
      </c>
      <c r="C29" s="876">
        <v>32873</v>
      </c>
      <c r="D29" s="50">
        <v>1720</v>
      </c>
      <c r="E29" s="50">
        <v>59871</v>
      </c>
      <c r="F29" s="50">
        <v>13315</v>
      </c>
      <c r="G29" s="50">
        <v>139564</v>
      </c>
      <c r="H29" s="50">
        <v>1331</v>
      </c>
      <c r="I29" s="50">
        <v>288496</v>
      </c>
      <c r="J29" s="50">
        <v>1202</v>
      </c>
      <c r="K29" s="50">
        <v>2815261</v>
      </c>
      <c r="L29" s="13">
        <v>84770</v>
      </c>
      <c r="M29" s="184">
        <v>162</v>
      </c>
      <c r="N29" s="50">
        <v>3803930</v>
      </c>
      <c r="O29" s="50">
        <v>235</v>
      </c>
      <c r="P29" s="50">
        <v>2252</v>
      </c>
      <c r="Q29" s="50">
        <v>6</v>
      </c>
      <c r="R29" s="50">
        <v>39</v>
      </c>
      <c r="S29" s="50">
        <v>44</v>
      </c>
      <c r="T29" s="50">
        <v>1237</v>
      </c>
      <c r="U29" s="186">
        <v>209</v>
      </c>
      <c r="V29" s="381">
        <v>16789</v>
      </c>
      <c r="W29" s="831" t="s">
        <v>41</v>
      </c>
      <c r="X29" s="882" t="s">
        <v>581</v>
      </c>
    </row>
    <row r="30" spans="1:24" ht="15.95" customHeight="1" x14ac:dyDescent="0.15">
      <c r="A30" s="828" t="s">
        <v>42</v>
      </c>
      <c r="B30" s="880" t="s">
        <v>527</v>
      </c>
      <c r="C30" s="877">
        <v>33238</v>
      </c>
      <c r="D30" s="50">
        <v>1648</v>
      </c>
      <c r="E30" s="50">
        <v>60608</v>
      </c>
      <c r="F30" s="50">
        <v>12730</v>
      </c>
      <c r="G30" s="50">
        <v>145827</v>
      </c>
      <c r="H30" s="50">
        <v>1074</v>
      </c>
      <c r="I30" s="50">
        <v>276002</v>
      </c>
      <c r="J30" s="50">
        <v>825</v>
      </c>
      <c r="K30" s="50">
        <v>3378430</v>
      </c>
      <c r="L30" s="13">
        <v>119903</v>
      </c>
      <c r="M30" s="184">
        <v>137</v>
      </c>
      <c r="N30" s="50">
        <v>3297910</v>
      </c>
      <c r="O30" s="50">
        <v>219</v>
      </c>
      <c r="P30" s="50">
        <v>2538</v>
      </c>
      <c r="Q30" s="50">
        <v>7</v>
      </c>
      <c r="R30" s="50">
        <v>47</v>
      </c>
      <c r="S30" s="50">
        <v>41</v>
      </c>
      <c r="T30" s="50">
        <v>1176</v>
      </c>
      <c r="U30" s="186">
        <v>204</v>
      </c>
      <c r="V30" s="381">
        <v>16233</v>
      </c>
      <c r="W30" s="829" t="s">
        <v>42</v>
      </c>
      <c r="X30" s="884" t="s">
        <v>582</v>
      </c>
    </row>
    <row r="31" spans="1:24" ht="15.95" customHeight="1" x14ac:dyDescent="0.15">
      <c r="A31" s="828" t="s">
        <v>43</v>
      </c>
      <c r="B31" s="880" t="s">
        <v>528</v>
      </c>
      <c r="C31" s="876">
        <v>33603</v>
      </c>
      <c r="D31" s="50">
        <v>1574</v>
      </c>
      <c r="E31" s="50">
        <v>61274</v>
      </c>
      <c r="F31" s="50">
        <v>11865</v>
      </c>
      <c r="G31" s="50">
        <v>146204</v>
      </c>
      <c r="H31" s="50">
        <v>851</v>
      </c>
      <c r="I31" s="50">
        <v>252195</v>
      </c>
      <c r="J31" s="50">
        <v>213</v>
      </c>
      <c r="K31" s="50">
        <v>3378386</v>
      </c>
      <c r="L31" s="13">
        <v>185574</v>
      </c>
      <c r="M31" s="184">
        <v>116</v>
      </c>
      <c r="N31" s="50">
        <v>3172900</v>
      </c>
      <c r="O31" s="50">
        <v>239</v>
      </c>
      <c r="P31" s="50">
        <v>3264</v>
      </c>
      <c r="Q31" s="50">
        <v>11</v>
      </c>
      <c r="R31" s="50">
        <v>85</v>
      </c>
      <c r="S31" s="50">
        <v>19</v>
      </c>
      <c r="T31" s="50">
        <v>1499</v>
      </c>
      <c r="U31" s="186">
        <v>187</v>
      </c>
      <c r="V31" s="381">
        <v>15334</v>
      </c>
      <c r="W31" s="829" t="s">
        <v>43</v>
      </c>
      <c r="X31" s="884" t="s">
        <v>583</v>
      </c>
    </row>
    <row r="32" spans="1:24" ht="15.95" customHeight="1" x14ac:dyDescent="0.15">
      <c r="A32" s="828" t="s">
        <v>44</v>
      </c>
      <c r="B32" s="880" t="s">
        <v>529</v>
      </c>
      <c r="C32" s="877">
        <v>33969</v>
      </c>
      <c r="D32" s="50">
        <v>1467</v>
      </c>
      <c r="E32" s="50">
        <v>60835</v>
      </c>
      <c r="F32" s="50">
        <v>10663</v>
      </c>
      <c r="G32" s="50">
        <v>144830</v>
      </c>
      <c r="H32" s="50">
        <v>770</v>
      </c>
      <c r="I32" s="50">
        <v>268149</v>
      </c>
      <c r="J32" s="50">
        <v>191</v>
      </c>
      <c r="K32" s="54">
        <v>3396620</v>
      </c>
      <c r="L32" s="13">
        <v>164746</v>
      </c>
      <c r="M32" s="184">
        <v>118</v>
      </c>
      <c r="N32" s="50">
        <v>3310810</v>
      </c>
      <c r="O32" s="50">
        <v>227</v>
      </c>
      <c r="P32" s="50">
        <v>3102</v>
      </c>
      <c r="Q32" s="50">
        <v>9</v>
      </c>
      <c r="R32" s="50">
        <v>62</v>
      </c>
      <c r="S32" s="50">
        <v>16</v>
      </c>
      <c r="T32" s="50">
        <v>1265</v>
      </c>
      <c r="U32" s="186">
        <v>174</v>
      </c>
      <c r="V32" s="381">
        <v>14803</v>
      </c>
      <c r="W32" s="829" t="s">
        <v>44</v>
      </c>
      <c r="X32" s="884" t="s">
        <v>584</v>
      </c>
    </row>
    <row r="33" spans="1:24" ht="15.95" customHeight="1" x14ac:dyDescent="0.15">
      <c r="A33" s="828" t="s">
        <v>45</v>
      </c>
      <c r="B33" s="880" t="s">
        <v>530</v>
      </c>
      <c r="C33" s="876">
        <v>34334</v>
      </c>
      <c r="D33" s="50">
        <v>1384</v>
      </c>
      <c r="E33" s="50">
        <v>59129</v>
      </c>
      <c r="F33" s="50">
        <v>9319</v>
      </c>
      <c r="G33" s="50">
        <v>143761</v>
      </c>
      <c r="H33" s="50">
        <v>675</v>
      </c>
      <c r="I33" s="50">
        <v>266410</v>
      </c>
      <c r="J33" s="50">
        <v>175</v>
      </c>
      <c r="K33" s="54">
        <v>3274282</v>
      </c>
      <c r="L33" s="13">
        <v>135184</v>
      </c>
      <c r="M33" s="184">
        <v>105</v>
      </c>
      <c r="N33" s="50">
        <v>3122880</v>
      </c>
      <c r="O33" s="50">
        <v>230</v>
      </c>
      <c r="P33" s="50">
        <v>3696</v>
      </c>
      <c r="Q33" s="50">
        <v>7</v>
      </c>
      <c r="R33" s="50">
        <v>88</v>
      </c>
      <c r="S33" s="50">
        <v>11</v>
      </c>
      <c r="T33" s="50">
        <v>1188</v>
      </c>
      <c r="U33" s="186">
        <v>163</v>
      </c>
      <c r="V33" s="381">
        <v>14406</v>
      </c>
      <c r="W33" s="829" t="s">
        <v>45</v>
      </c>
      <c r="X33" s="884" t="s">
        <v>585</v>
      </c>
    </row>
    <row r="34" spans="1:24" ht="15.95" customHeight="1" x14ac:dyDescent="0.15">
      <c r="A34" s="828" t="s">
        <v>46</v>
      </c>
      <c r="B34" s="880" t="s">
        <v>531</v>
      </c>
      <c r="C34" s="877">
        <v>34699</v>
      </c>
      <c r="D34" s="50">
        <v>1276</v>
      </c>
      <c r="E34" s="50">
        <v>56603</v>
      </c>
      <c r="F34" s="50">
        <v>8078</v>
      </c>
      <c r="G34" s="50">
        <v>141430</v>
      </c>
      <c r="H34" s="50">
        <v>569</v>
      </c>
      <c r="I34" s="50">
        <v>279495</v>
      </c>
      <c r="J34" s="50">
        <v>148</v>
      </c>
      <c r="K34" s="54">
        <v>3396429</v>
      </c>
      <c r="L34" s="13">
        <v>178517</v>
      </c>
      <c r="M34" s="184">
        <v>100</v>
      </c>
      <c r="N34" s="50">
        <v>2896550</v>
      </c>
      <c r="O34" s="50">
        <v>219</v>
      </c>
      <c r="P34" s="50">
        <v>4033</v>
      </c>
      <c r="Q34" s="50">
        <v>8</v>
      </c>
      <c r="R34" s="50">
        <v>90</v>
      </c>
      <c r="S34" s="50">
        <v>9</v>
      </c>
      <c r="T34" s="50">
        <v>1277</v>
      </c>
      <c r="U34" s="186">
        <v>157</v>
      </c>
      <c r="V34" s="381">
        <v>13796</v>
      </c>
      <c r="W34" s="829" t="s">
        <v>46</v>
      </c>
      <c r="X34" s="884" t="s">
        <v>586</v>
      </c>
    </row>
    <row r="35" spans="1:24" ht="15.95" customHeight="1" x14ac:dyDescent="0.15">
      <c r="A35" s="828" t="s">
        <v>47</v>
      </c>
      <c r="B35" s="880" t="s">
        <v>532</v>
      </c>
      <c r="C35" s="876">
        <v>35064</v>
      </c>
      <c r="D35" s="50">
        <v>1234</v>
      </c>
      <c r="E35" s="50">
        <v>55147</v>
      </c>
      <c r="F35" s="50">
        <v>7073</v>
      </c>
      <c r="G35" s="50">
        <v>141045</v>
      </c>
      <c r="H35" s="50">
        <v>483</v>
      </c>
      <c r="I35" s="50">
        <v>273080</v>
      </c>
      <c r="J35" s="50">
        <v>142</v>
      </c>
      <c r="K35" s="54">
        <v>3428123</v>
      </c>
      <c r="L35" s="13">
        <v>145980</v>
      </c>
      <c r="M35" s="184">
        <v>92</v>
      </c>
      <c r="N35" s="50">
        <v>2717200</v>
      </c>
      <c r="O35" s="50">
        <v>196</v>
      </c>
      <c r="P35" s="50">
        <v>3999</v>
      </c>
      <c r="Q35" s="50">
        <v>11</v>
      </c>
      <c r="R35" s="50">
        <v>152</v>
      </c>
      <c r="S35" s="50">
        <v>13</v>
      </c>
      <c r="T35" s="50">
        <v>1172</v>
      </c>
      <c r="U35" s="186">
        <v>153</v>
      </c>
      <c r="V35" s="381">
        <v>14135</v>
      </c>
      <c r="W35" s="829" t="s">
        <v>47</v>
      </c>
      <c r="X35" s="884" t="s">
        <v>587</v>
      </c>
    </row>
    <row r="36" spans="1:24" ht="15.95" customHeight="1" x14ac:dyDescent="0.15">
      <c r="A36" s="828" t="s">
        <v>48</v>
      </c>
      <c r="B36" s="880" t="s">
        <v>533</v>
      </c>
      <c r="C36" s="877">
        <v>35430</v>
      </c>
      <c r="D36" s="50">
        <v>1194</v>
      </c>
      <c r="E36" s="50">
        <v>54642</v>
      </c>
      <c r="F36" s="50">
        <v>6320</v>
      </c>
      <c r="G36" s="50">
        <v>137609</v>
      </c>
      <c r="H36" s="50">
        <v>449</v>
      </c>
      <c r="I36" s="50">
        <v>266011</v>
      </c>
      <c r="J36" s="50">
        <v>143</v>
      </c>
      <c r="K36" s="54">
        <v>3100387</v>
      </c>
      <c r="L36" s="13">
        <v>170472</v>
      </c>
      <c r="M36" s="184">
        <v>93</v>
      </c>
      <c r="N36" s="50">
        <v>2732600</v>
      </c>
      <c r="O36" s="50">
        <v>202</v>
      </c>
      <c r="P36" s="50">
        <v>4098</v>
      </c>
      <c r="Q36" s="50">
        <v>11</v>
      </c>
      <c r="R36" s="50">
        <v>154</v>
      </c>
      <c r="S36" s="50">
        <v>9</v>
      </c>
      <c r="T36" s="50">
        <v>1123</v>
      </c>
      <c r="U36" s="186">
        <v>147</v>
      </c>
      <c r="V36" s="381">
        <v>13282</v>
      </c>
      <c r="W36" s="829" t="s">
        <v>48</v>
      </c>
      <c r="X36" s="884" t="s">
        <v>588</v>
      </c>
    </row>
    <row r="37" spans="1:24" ht="15.95" customHeight="1" x14ac:dyDescent="0.15">
      <c r="A37" s="828" t="s">
        <v>49</v>
      </c>
      <c r="B37" s="880" t="s">
        <v>534</v>
      </c>
      <c r="C37" s="876">
        <v>35795</v>
      </c>
      <c r="D37" s="50">
        <v>1157</v>
      </c>
      <c r="E37" s="50">
        <v>53170</v>
      </c>
      <c r="F37" s="50">
        <v>5943</v>
      </c>
      <c r="G37" s="50">
        <v>141098</v>
      </c>
      <c r="H37" s="50">
        <v>424</v>
      </c>
      <c r="I37" s="50">
        <v>266847</v>
      </c>
      <c r="J37" s="50">
        <v>140</v>
      </c>
      <c r="K37" s="50">
        <v>3353835</v>
      </c>
      <c r="L37" s="13">
        <v>200089</v>
      </c>
      <c r="M37" s="184">
        <v>91</v>
      </c>
      <c r="N37" s="50">
        <v>2818840</v>
      </c>
      <c r="O37" s="50">
        <v>194</v>
      </c>
      <c r="P37" s="50">
        <v>3728</v>
      </c>
      <c r="Q37" s="50">
        <v>10</v>
      </c>
      <c r="R37" s="50">
        <v>134</v>
      </c>
      <c r="S37" s="50">
        <v>12</v>
      </c>
      <c r="T37" s="50">
        <v>1008</v>
      </c>
      <c r="U37" s="186">
        <v>136</v>
      </c>
      <c r="V37" s="381">
        <v>13076</v>
      </c>
      <c r="W37" s="829" t="s">
        <v>49</v>
      </c>
      <c r="X37" s="884" t="s">
        <v>589</v>
      </c>
    </row>
    <row r="38" spans="1:24" ht="15.95" customHeight="1" x14ac:dyDescent="0.15">
      <c r="A38" s="828" t="s">
        <v>50</v>
      </c>
      <c r="B38" s="880" t="s">
        <v>535</v>
      </c>
      <c r="C38" s="877">
        <v>36160</v>
      </c>
      <c r="D38" s="187">
        <v>1112</v>
      </c>
      <c r="E38" s="187">
        <v>51345</v>
      </c>
      <c r="F38" s="187">
        <v>5508</v>
      </c>
      <c r="G38" s="187">
        <v>141871</v>
      </c>
      <c r="H38" s="187">
        <v>405</v>
      </c>
      <c r="I38" s="187">
        <v>273700</v>
      </c>
      <c r="J38" s="187">
        <v>131</v>
      </c>
      <c r="K38" s="187">
        <v>3266393</v>
      </c>
      <c r="L38" s="75">
        <v>205143</v>
      </c>
      <c r="M38" s="188">
        <v>92</v>
      </c>
      <c r="N38" s="187">
        <v>2747590</v>
      </c>
      <c r="O38" s="187">
        <v>184</v>
      </c>
      <c r="P38" s="187">
        <v>3832</v>
      </c>
      <c r="Q38" s="187">
        <v>7</v>
      </c>
      <c r="R38" s="187">
        <v>177</v>
      </c>
      <c r="S38" s="187">
        <v>13</v>
      </c>
      <c r="T38" s="187">
        <v>2276</v>
      </c>
      <c r="U38" s="68">
        <v>127</v>
      </c>
      <c r="V38" s="71">
        <v>12565</v>
      </c>
      <c r="W38" s="829" t="s">
        <v>50</v>
      </c>
      <c r="X38" s="884" t="s">
        <v>590</v>
      </c>
    </row>
    <row r="39" spans="1:24" s="84" customFormat="1" ht="15.95" customHeight="1" x14ac:dyDescent="0.15">
      <c r="A39" s="828" t="s">
        <v>205</v>
      </c>
      <c r="B39" s="880" t="s">
        <v>536</v>
      </c>
      <c r="C39" s="876">
        <v>36525</v>
      </c>
      <c r="D39" s="54">
        <v>1085</v>
      </c>
      <c r="E39" s="54">
        <v>50416</v>
      </c>
      <c r="F39" s="54">
        <v>5146</v>
      </c>
      <c r="G39" s="54">
        <v>140174</v>
      </c>
      <c r="H39" s="54">
        <v>377</v>
      </c>
      <c r="I39" s="54">
        <v>283191</v>
      </c>
      <c r="J39" s="54">
        <v>123</v>
      </c>
      <c r="K39" s="54">
        <v>3453993</v>
      </c>
      <c r="L39" s="14">
        <v>214970</v>
      </c>
      <c r="M39" s="189">
        <v>86</v>
      </c>
      <c r="N39" s="54">
        <v>2484400</v>
      </c>
      <c r="O39" s="54">
        <v>189</v>
      </c>
      <c r="P39" s="54">
        <v>4328</v>
      </c>
      <c r="Q39" s="54">
        <v>7</v>
      </c>
      <c r="R39" s="54">
        <v>116</v>
      </c>
      <c r="S39" s="54">
        <v>14</v>
      </c>
      <c r="T39" s="54">
        <v>861</v>
      </c>
      <c r="U39" s="54">
        <v>122</v>
      </c>
      <c r="V39" s="61">
        <v>12034</v>
      </c>
      <c r="W39" s="829" t="s">
        <v>205</v>
      </c>
      <c r="X39" s="884" t="s">
        <v>591</v>
      </c>
    </row>
    <row r="40" spans="1:24" s="84" customFormat="1" ht="15.95" customHeight="1" x14ac:dyDescent="0.15">
      <c r="A40" s="828" t="s">
        <v>206</v>
      </c>
      <c r="B40" s="880" t="s">
        <v>537</v>
      </c>
      <c r="C40" s="877">
        <v>36891</v>
      </c>
      <c r="D40" s="54">
        <v>1046</v>
      </c>
      <c r="E40" s="54">
        <v>49619</v>
      </c>
      <c r="F40" s="54">
        <v>4872</v>
      </c>
      <c r="G40" s="54">
        <v>141536</v>
      </c>
      <c r="H40" s="54">
        <v>364</v>
      </c>
      <c r="I40" s="54">
        <v>284908</v>
      </c>
      <c r="J40" s="54">
        <v>122</v>
      </c>
      <c r="K40" s="54">
        <v>3302489</v>
      </c>
      <c r="L40" s="14">
        <v>239567</v>
      </c>
      <c r="M40" s="189">
        <v>85</v>
      </c>
      <c r="N40" s="54">
        <v>2665950</v>
      </c>
      <c r="O40" s="54">
        <v>183</v>
      </c>
      <c r="P40" s="54">
        <v>4288</v>
      </c>
      <c r="Q40" s="54">
        <v>9</v>
      </c>
      <c r="R40" s="54">
        <v>132</v>
      </c>
      <c r="S40" s="54">
        <v>18</v>
      </c>
      <c r="T40" s="54">
        <v>582</v>
      </c>
      <c r="U40" s="54">
        <v>122</v>
      </c>
      <c r="V40" s="61">
        <v>12034</v>
      </c>
      <c r="W40" s="829" t="s">
        <v>206</v>
      </c>
      <c r="X40" s="884" t="s">
        <v>592</v>
      </c>
    </row>
    <row r="41" spans="1:24" s="84" customFormat="1" ht="15.95" customHeight="1" x14ac:dyDescent="0.15">
      <c r="A41" s="828" t="s">
        <v>53</v>
      </c>
      <c r="B41" s="880" t="s">
        <v>538</v>
      </c>
      <c r="C41" s="876">
        <v>37256</v>
      </c>
      <c r="D41" s="54">
        <v>1029</v>
      </c>
      <c r="E41" s="54">
        <v>51335</v>
      </c>
      <c r="F41" s="54">
        <v>4579</v>
      </c>
      <c r="G41" s="54">
        <v>145019</v>
      </c>
      <c r="H41" s="54">
        <v>340</v>
      </c>
      <c r="I41" s="54">
        <v>279453</v>
      </c>
      <c r="J41" s="54">
        <v>117</v>
      </c>
      <c r="K41" s="54">
        <v>3104870</v>
      </c>
      <c r="L41" s="14">
        <v>183979</v>
      </c>
      <c r="M41" s="189">
        <v>82</v>
      </c>
      <c r="N41" s="54">
        <v>2657098</v>
      </c>
      <c r="O41" s="54">
        <v>175</v>
      </c>
      <c r="P41" s="54">
        <v>3985</v>
      </c>
      <c r="Q41" s="54">
        <v>12</v>
      </c>
      <c r="R41" s="54">
        <v>73</v>
      </c>
      <c r="S41" s="54">
        <v>19</v>
      </c>
      <c r="T41" s="54">
        <v>890</v>
      </c>
      <c r="U41" s="54">
        <v>116</v>
      </c>
      <c r="V41" s="61">
        <v>11540</v>
      </c>
      <c r="W41" s="829" t="s">
        <v>53</v>
      </c>
      <c r="X41" s="884" t="s">
        <v>593</v>
      </c>
    </row>
    <row r="42" spans="1:24" s="84" customFormat="1" ht="15.95" customHeight="1" x14ac:dyDescent="0.15">
      <c r="A42" s="828" t="s">
        <v>55</v>
      </c>
      <c r="B42" s="880" t="s">
        <v>539</v>
      </c>
      <c r="C42" s="877">
        <v>37621</v>
      </c>
      <c r="D42" s="54">
        <v>1004</v>
      </c>
      <c r="E42" s="54">
        <v>51741</v>
      </c>
      <c r="F42" s="54">
        <v>4296</v>
      </c>
      <c r="G42" s="54">
        <v>144020</v>
      </c>
      <c r="H42" s="54">
        <v>335</v>
      </c>
      <c r="I42" s="54">
        <v>281351</v>
      </c>
      <c r="J42" s="54">
        <v>112</v>
      </c>
      <c r="K42" s="54">
        <v>3542459</v>
      </c>
      <c r="L42" s="14">
        <v>351781</v>
      </c>
      <c r="M42" s="189">
        <v>83</v>
      </c>
      <c r="N42" s="54">
        <v>2728333</v>
      </c>
      <c r="O42" s="54">
        <v>166</v>
      </c>
      <c r="P42" s="54">
        <v>4170</v>
      </c>
      <c r="Q42" s="54">
        <v>10</v>
      </c>
      <c r="R42" s="54">
        <v>66</v>
      </c>
      <c r="S42" s="54">
        <v>23</v>
      </c>
      <c r="T42" s="54">
        <v>554</v>
      </c>
      <c r="U42" s="54">
        <v>112</v>
      </c>
      <c r="V42" s="61">
        <v>10940</v>
      </c>
      <c r="W42" s="829" t="s">
        <v>55</v>
      </c>
      <c r="X42" s="884" t="s">
        <v>594</v>
      </c>
    </row>
    <row r="43" spans="1:24" s="84" customFormat="1" ht="15.95" customHeight="1" x14ac:dyDescent="0.15">
      <c r="A43" s="828" t="s">
        <v>115</v>
      </c>
      <c r="B43" s="880" t="s">
        <v>540</v>
      </c>
      <c r="C43" s="876">
        <v>37986</v>
      </c>
      <c r="D43" s="54">
        <v>984</v>
      </c>
      <c r="E43" s="54">
        <v>51103</v>
      </c>
      <c r="F43" s="54">
        <v>4100</v>
      </c>
      <c r="G43" s="54">
        <v>140550</v>
      </c>
      <c r="H43" s="54">
        <v>331</v>
      </c>
      <c r="I43" s="54">
        <v>297433</v>
      </c>
      <c r="J43" s="54">
        <v>132</v>
      </c>
      <c r="K43" s="54">
        <v>2734587</v>
      </c>
      <c r="L43" s="14">
        <v>779314</v>
      </c>
      <c r="M43" s="190">
        <v>88</v>
      </c>
      <c r="N43" s="54">
        <v>2840750</v>
      </c>
      <c r="O43" s="54">
        <v>149</v>
      </c>
      <c r="P43" s="54">
        <v>4357</v>
      </c>
      <c r="Q43" s="54">
        <v>4</v>
      </c>
      <c r="R43" s="54">
        <v>28</v>
      </c>
      <c r="S43" s="54">
        <v>14</v>
      </c>
      <c r="T43" s="54">
        <v>401</v>
      </c>
      <c r="U43" s="54">
        <v>107</v>
      </c>
      <c r="V43" s="61">
        <v>10699</v>
      </c>
      <c r="W43" s="829" t="s">
        <v>115</v>
      </c>
      <c r="X43" s="884" t="s">
        <v>595</v>
      </c>
    </row>
    <row r="44" spans="1:24" s="84" customFormat="1" ht="15.95" customHeight="1" x14ac:dyDescent="0.15">
      <c r="A44" s="828" t="s">
        <v>127</v>
      </c>
      <c r="B44" s="880" t="s">
        <v>541</v>
      </c>
      <c r="C44" s="877">
        <v>38352</v>
      </c>
      <c r="D44" s="54">
        <v>938</v>
      </c>
      <c r="E44" s="54">
        <v>50337</v>
      </c>
      <c r="F44" s="54">
        <v>3943</v>
      </c>
      <c r="G44" s="54">
        <v>140740</v>
      </c>
      <c r="H44" s="54">
        <v>330</v>
      </c>
      <c r="I44" s="54">
        <v>266102</v>
      </c>
      <c r="J44" s="54">
        <v>125</v>
      </c>
      <c r="K44" s="54">
        <v>2860453</v>
      </c>
      <c r="L44" s="14">
        <v>710538</v>
      </c>
      <c r="M44" s="190">
        <v>92</v>
      </c>
      <c r="N44" s="54">
        <v>3056166</v>
      </c>
      <c r="O44" s="54">
        <v>134</v>
      </c>
      <c r="P44" s="54">
        <v>4141</v>
      </c>
      <c r="Q44" s="54">
        <v>3</v>
      </c>
      <c r="R44" s="54">
        <v>28</v>
      </c>
      <c r="S44" s="54">
        <v>7</v>
      </c>
      <c r="T44" s="54">
        <v>196</v>
      </c>
      <c r="U44" s="54">
        <v>93</v>
      </c>
      <c r="V44" s="61">
        <v>10481</v>
      </c>
      <c r="W44" s="829" t="s">
        <v>127</v>
      </c>
      <c r="X44" s="884" t="s">
        <v>596</v>
      </c>
    </row>
    <row r="45" spans="1:24" s="84" customFormat="1" ht="15.95" customHeight="1" x14ac:dyDescent="0.15">
      <c r="A45" s="828" t="s">
        <v>59</v>
      </c>
      <c r="B45" s="880" t="s">
        <v>542</v>
      </c>
      <c r="C45" s="876">
        <v>38717</v>
      </c>
      <c r="D45" s="54">
        <v>913</v>
      </c>
      <c r="E45" s="54">
        <v>50549</v>
      </c>
      <c r="F45" s="54">
        <v>3809</v>
      </c>
      <c r="G45" s="54">
        <v>143240</v>
      </c>
      <c r="H45" s="54">
        <v>296</v>
      </c>
      <c r="I45" s="54">
        <v>248895</v>
      </c>
      <c r="J45" s="54">
        <v>124</v>
      </c>
      <c r="K45" s="54">
        <v>2616593</v>
      </c>
      <c r="L45" s="14">
        <v>1228431</v>
      </c>
      <c r="M45" s="190">
        <v>90</v>
      </c>
      <c r="N45" s="54">
        <v>3058883</v>
      </c>
      <c r="O45" s="54">
        <v>139</v>
      </c>
      <c r="P45" s="54">
        <v>4652</v>
      </c>
      <c r="Q45" s="54">
        <v>3</v>
      </c>
      <c r="R45" s="54">
        <v>39</v>
      </c>
      <c r="S45" s="54">
        <v>10</v>
      </c>
      <c r="T45" s="54">
        <v>231</v>
      </c>
      <c r="U45" s="54">
        <v>98</v>
      </c>
      <c r="V45" s="61">
        <v>10540</v>
      </c>
      <c r="W45" s="829" t="s">
        <v>59</v>
      </c>
      <c r="X45" s="884" t="s">
        <v>597</v>
      </c>
    </row>
    <row r="46" spans="1:24" s="84" customFormat="1" ht="15.95" customHeight="1" x14ac:dyDescent="0.15">
      <c r="A46" s="828" t="s">
        <v>116</v>
      </c>
      <c r="B46" s="880" t="s">
        <v>543</v>
      </c>
      <c r="C46" s="877">
        <v>39082</v>
      </c>
      <c r="D46" s="54">
        <v>864</v>
      </c>
      <c r="E46" s="54">
        <v>48091</v>
      </c>
      <c r="F46" s="54">
        <v>3804</v>
      </c>
      <c r="G46" s="54">
        <v>144915</v>
      </c>
      <c r="H46" s="54">
        <v>294</v>
      </c>
      <c r="I46" s="54">
        <v>264022</v>
      </c>
      <c r="J46" s="54">
        <v>118</v>
      </c>
      <c r="K46" s="54">
        <v>2473267</v>
      </c>
      <c r="L46" s="54">
        <v>940959</v>
      </c>
      <c r="M46" s="54">
        <v>92</v>
      </c>
      <c r="N46" s="54">
        <v>3189105</v>
      </c>
      <c r="O46" s="54">
        <v>131</v>
      </c>
      <c r="P46" s="54">
        <v>5370</v>
      </c>
      <c r="Q46" s="54">
        <v>3</v>
      </c>
      <c r="R46" s="54">
        <v>39</v>
      </c>
      <c r="S46" s="54">
        <v>10</v>
      </c>
      <c r="T46" s="54">
        <v>145</v>
      </c>
      <c r="U46" s="54">
        <v>95</v>
      </c>
      <c r="V46" s="61">
        <v>10452</v>
      </c>
      <c r="W46" s="829" t="s">
        <v>116</v>
      </c>
      <c r="X46" s="884" t="s">
        <v>598</v>
      </c>
    </row>
    <row r="47" spans="1:24" ht="15.95" customHeight="1" x14ac:dyDescent="0.15">
      <c r="A47" s="828" t="s">
        <v>129</v>
      </c>
      <c r="B47" s="880" t="s">
        <v>544</v>
      </c>
      <c r="C47" s="876">
        <v>39447</v>
      </c>
      <c r="D47" s="54">
        <v>791</v>
      </c>
      <c r="E47" s="54">
        <v>44697</v>
      </c>
      <c r="F47" s="54">
        <v>3578</v>
      </c>
      <c r="G47" s="54">
        <v>146687</v>
      </c>
      <c r="H47" s="54">
        <v>291</v>
      </c>
      <c r="I47" s="54">
        <v>264950</v>
      </c>
      <c r="J47" s="54">
        <v>112</v>
      </c>
      <c r="K47" s="54">
        <v>2190154</v>
      </c>
      <c r="L47" s="54">
        <v>657608</v>
      </c>
      <c r="M47" s="190">
        <v>101</v>
      </c>
      <c r="N47" s="54">
        <v>3671700</v>
      </c>
      <c r="O47" s="54">
        <v>95</v>
      </c>
      <c r="P47" s="54">
        <v>5354</v>
      </c>
      <c r="Q47" s="54">
        <v>5</v>
      </c>
      <c r="R47" s="54">
        <v>69</v>
      </c>
      <c r="S47" s="54">
        <v>11</v>
      </c>
      <c r="T47" s="54">
        <v>192</v>
      </c>
      <c r="U47" s="54">
        <v>91</v>
      </c>
      <c r="V47" s="61">
        <v>9914</v>
      </c>
      <c r="W47" s="829" t="s">
        <v>129</v>
      </c>
      <c r="X47" s="884" t="s">
        <v>599</v>
      </c>
    </row>
    <row r="48" spans="1:24" ht="15.95" customHeight="1" x14ac:dyDescent="0.15">
      <c r="A48" s="828" t="s">
        <v>118</v>
      </c>
      <c r="B48" s="880" t="s">
        <v>545</v>
      </c>
      <c r="C48" s="877">
        <v>39813</v>
      </c>
      <c r="D48" s="54">
        <v>762</v>
      </c>
      <c r="E48" s="54">
        <v>43973</v>
      </c>
      <c r="F48" s="54">
        <v>3657</v>
      </c>
      <c r="G48" s="54">
        <v>142254</v>
      </c>
      <c r="H48" s="68">
        <v>267</v>
      </c>
      <c r="I48" s="68">
        <v>277581</v>
      </c>
      <c r="J48" s="68">
        <v>116</v>
      </c>
      <c r="K48" s="68">
        <v>2291370</v>
      </c>
      <c r="L48" s="68">
        <v>653222</v>
      </c>
      <c r="M48" s="191">
        <v>105</v>
      </c>
      <c r="N48" s="68">
        <v>3790804</v>
      </c>
      <c r="O48" s="68">
        <v>106</v>
      </c>
      <c r="P48" s="68">
        <v>5085</v>
      </c>
      <c r="Q48" s="68">
        <v>3</v>
      </c>
      <c r="R48" s="68">
        <v>36</v>
      </c>
      <c r="S48" s="68">
        <v>4</v>
      </c>
      <c r="T48" s="68">
        <v>137</v>
      </c>
      <c r="U48" s="68">
        <v>92</v>
      </c>
      <c r="V48" s="71">
        <v>10207</v>
      </c>
      <c r="W48" s="829" t="s">
        <v>118</v>
      </c>
      <c r="X48" s="884" t="s">
        <v>600</v>
      </c>
    </row>
    <row r="49" spans="1:25" ht="15.95" customHeight="1" x14ac:dyDescent="0.15">
      <c r="A49" s="828" t="s">
        <v>119</v>
      </c>
      <c r="B49" s="880" t="s">
        <v>546</v>
      </c>
      <c r="C49" s="876">
        <v>40178</v>
      </c>
      <c r="D49" s="54">
        <v>734</v>
      </c>
      <c r="E49" s="54">
        <v>43324</v>
      </c>
      <c r="F49" s="54">
        <v>3556</v>
      </c>
      <c r="G49" s="54">
        <v>146629</v>
      </c>
      <c r="H49" s="54">
        <v>260</v>
      </c>
      <c r="I49" s="54">
        <v>271691</v>
      </c>
      <c r="J49" s="54">
        <v>111</v>
      </c>
      <c r="K49" s="54">
        <v>3023936</v>
      </c>
      <c r="L49" s="54">
        <v>728369</v>
      </c>
      <c r="M49" s="190">
        <v>101</v>
      </c>
      <c r="N49" s="190">
        <v>3770974</v>
      </c>
      <c r="O49" s="54">
        <v>111</v>
      </c>
      <c r="P49" s="54">
        <v>5769</v>
      </c>
      <c r="Q49" s="54">
        <v>4</v>
      </c>
      <c r="R49" s="54">
        <v>73</v>
      </c>
      <c r="S49" s="54">
        <v>9</v>
      </c>
      <c r="T49" s="54">
        <v>200</v>
      </c>
      <c r="U49" s="54">
        <v>96</v>
      </c>
      <c r="V49" s="61">
        <v>10352</v>
      </c>
      <c r="W49" s="829" t="s">
        <v>119</v>
      </c>
      <c r="X49" s="884" t="s">
        <v>601</v>
      </c>
    </row>
    <row r="50" spans="1:25" s="62" customFormat="1" ht="15.95" customHeight="1" x14ac:dyDescent="0.15">
      <c r="A50" s="828" t="s">
        <v>187</v>
      </c>
      <c r="B50" s="880" t="s">
        <v>547</v>
      </c>
      <c r="C50" s="877">
        <v>40543</v>
      </c>
      <c r="D50" s="54">
        <v>724</v>
      </c>
      <c r="E50" s="54">
        <v>43671</v>
      </c>
      <c r="F50" s="54">
        <v>3347</v>
      </c>
      <c r="G50" s="54">
        <v>144141</v>
      </c>
      <c r="H50" s="54">
        <v>251</v>
      </c>
      <c r="I50" s="54">
        <v>290616</v>
      </c>
      <c r="J50" s="54">
        <v>106</v>
      </c>
      <c r="K50" s="54">
        <v>2813714</v>
      </c>
      <c r="L50" s="54">
        <v>464552</v>
      </c>
      <c r="M50" s="190">
        <v>105</v>
      </c>
      <c r="N50" s="190">
        <v>3861090</v>
      </c>
      <c r="O50" s="54">
        <v>85</v>
      </c>
      <c r="P50" s="54">
        <v>5663</v>
      </c>
      <c r="Q50" s="54">
        <v>7</v>
      </c>
      <c r="R50" s="54">
        <v>145</v>
      </c>
      <c r="S50" s="54">
        <v>12</v>
      </c>
      <c r="T50" s="54">
        <v>195</v>
      </c>
      <c r="U50" s="54">
        <v>100</v>
      </c>
      <c r="V50" s="61">
        <v>10150</v>
      </c>
      <c r="W50" s="829" t="s">
        <v>187</v>
      </c>
      <c r="X50" s="884" t="s">
        <v>602</v>
      </c>
    </row>
    <row r="51" spans="1:25" s="62" customFormat="1" ht="15.95" customHeight="1" x14ac:dyDescent="0.15">
      <c r="A51" s="830" t="s">
        <v>196</v>
      </c>
      <c r="B51" s="878" t="s">
        <v>548</v>
      </c>
      <c r="C51" s="876">
        <v>40908</v>
      </c>
      <c r="D51" s="54">
        <v>695</v>
      </c>
      <c r="E51" s="54">
        <v>43849</v>
      </c>
      <c r="F51" s="54">
        <v>3184</v>
      </c>
      <c r="G51" s="54">
        <v>143488</v>
      </c>
      <c r="H51" s="54">
        <v>252</v>
      </c>
      <c r="I51" s="54">
        <v>303359</v>
      </c>
      <c r="J51" s="54">
        <v>104</v>
      </c>
      <c r="K51" s="54">
        <v>2851635</v>
      </c>
      <c r="L51" s="54">
        <v>533511</v>
      </c>
      <c r="M51" s="190">
        <v>98</v>
      </c>
      <c r="N51" s="190">
        <v>3866324</v>
      </c>
      <c r="O51" s="54">
        <v>83</v>
      </c>
      <c r="P51" s="54">
        <v>5532</v>
      </c>
      <c r="Q51" s="54">
        <v>9</v>
      </c>
      <c r="R51" s="54">
        <v>144</v>
      </c>
      <c r="S51" s="54">
        <v>19</v>
      </c>
      <c r="T51" s="54">
        <v>405</v>
      </c>
      <c r="U51" s="54">
        <v>101</v>
      </c>
      <c r="V51" s="61">
        <v>10374</v>
      </c>
      <c r="W51" s="831" t="s">
        <v>196</v>
      </c>
      <c r="X51" s="882" t="s">
        <v>603</v>
      </c>
    </row>
    <row r="52" spans="1:25" s="62" customFormat="1" ht="15.95" customHeight="1" x14ac:dyDescent="0.15">
      <c r="A52" s="830" t="s">
        <v>197</v>
      </c>
      <c r="B52" s="878" t="s">
        <v>549</v>
      </c>
      <c r="C52" s="877">
        <v>41306</v>
      </c>
      <c r="D52" s="68">
        <v>672</v>
      </c>
      <c r="E52" s="68">
        <v>44769</v>
      </c>
      <c r="F52" s="68">
        <v>2911</v>
      </c>
      <c r="G52" s="68">
        <v>134359</v>
      </c>
      <c r="H52" s="68">
        <v>243</v>
      </c>
      <c r="I52" s="68">
        <v>286488</v>
      </c>
      <c r="J52" s="68">
        <v>109</v>
      </c>
      <c r="K52" s="68">
        <v>2650605</v>
      </c>
      <c r="L52" s="68">
        <v>524639</v>
      </c>
      <c r="M52" s="191">
        <v>106</v>
      </c>
      <c r="N52" s="191">
        <v>4215534</v>
      </c>
      <c r="O52" s="68">
        <v>73</v>
      </c>
      <c r="P52" s="68">
        <v>3472</v>
      </c>
      <c r="Q52" s="68">
        <v>14</v>
      </c>
      <c r="R52" s="68">
        <v>256</v>
      </c>
      <c r="S52" s="68">
        <v>53</v>
      </c>
      <c r="T52" s="68">
        <v>535</v>
      </c>
      <c r="U52" s="68">
        <v>107</v>
      </c>
      <c r="V52" s="71">
        <v>10209</v>
      </c>
      <c r="W52" s="831" t="s">
        <v>197</v>
      </c>
      <c r="X52" s="882" t="s">
        <v>604</v>
      </c>
    </row>
    <row r="53" spans="1:25" s="62" customFormat="1" ht="15.95" customHeight="1" x14ac:dyDescent="0.15">
      <c r="A53" s="830" t="s">
        <v>403</v>
      </c>
      <c r="B53" s="878" t="s">
        <v>550</v>
      </c>
      <c r="C53" s="877">
        <v>41671</v>
      </c>
      <c r="D53" s="147">
        <v>645</v>
      </c>
      <c r="E53" s="147">
        <v>45639</v>
      </c>
      <c r="F53" s="147">
        <v>2739</v>
      </c>
      <c r="G53" s="147">
        <v>131722</v>
      </c>
      <c r="H53" s="54">
        <v>236</v>
      </c>
      <c r="I53" s="54">
        <v>310859</v>
      </c>
      <c r="J53" s="54">
        <v>103</v>
      </c>
      <c r="K53" s="54">
        <v>2410046</v>
      </c>
      <c r="L53" s="54">
        <v>512540</v>
      </c>
      <c r="M53" s="791">
        <v>89</v>
      </c>
      <c r="N53" s="791">
        <v>3614993</v>
      </c>
      <c r="O53" s="792">
        <v>97</v>
      </c>
      <c r="P53" s="792">
        <v>3357</v>
      </c>
      <c r="Q53" s="54">
        <v>15</v>
      </c>
      <c r="R53" s="54">
        <v>102</v>
      </c>
      <c r="S53" s="54">
        <v>67</v>
      </c>
      <c r="T53" s="54">
        <v>448</v>
      </c>
      <c r="U53" s="54">
        <v>126</v>
      </c>
      <c r="V53" s="54">
        <v>10577</v>
      </c>
      <c r="W53" s="831" t="s">
        <v>403</v>
      </c>
      <c r="X53" s="882" t="s">
        <v>605</v>
      </c>
    </row>
    <row r="54" spans="1:25" s="62" customFormat="1" ht="15.95" customHeight="1" x14ac:dyDescent="0.15">
      <c r="A54" s="830" t="s">
        <v>402</v>
      </c>
      <c r="B54" s="878" t="s">
        <v>551</v>
      </c>
      <c r="C54" s="877">
        <v>42036</v>
      </c>
      <c r="D54" s="147">
        <v>622</v>
      </c>
      <c r="E54" s="147">
        <v>44853</v>
      </c>
      <c r="F54" s="147">
        <v>2619</v>
      </c>
      <c r="G54" s="147">
        <v>124798</v>
      </c>
      <c r="H54" s="54">
        <v>215</v>
      </c>
      <c r="I54" s="54">
        <v>317997</v>
      </c>
      <c r="J54" s="54">
        <v>105</v>
      </c>
      <c r="K54" s="54">
        <v>2459880</v>
      </c>
      <c r="L54" s="54">
        <v>445938</v>
      </c>
      <c r="M54" s="791">
        <v>90</v>
      </c>
      <c r="N54" s="791">
        <v>3545668</v>
      </c>
      <c r="O54" s="792">
        <v>118</v>
      </c>
      <c r="P54" s="792">
        <v>3979</v>
      </c>
      <c r="Q54" s="54">
        <v>21</v>
      </c>
      <c r="R54" s="54">
        <v>209</v>
      </c>
      <c r="S54" s="54">
        <v>67</v>
      </c>
      <c r="T54" s="54">
        <v>642</v>
      </c>
      <c r="U54" s="54">
        <v>129</v>
      </c>
      <c r="V54" s="54">
        <v>10417</v>
      </c>
      <c r="W54" s="831" t="s">
        <v>402</v>
      </c>
      <c r="X54" s="882" t="s">
        <v>606</v>
      </c>
    </row>
    <row r="55" spans="1:25" s="62" customFormat="1" ht="15.95" customHeight="1" x14ac:dyDescent="0.15">
      <c r="A55" s="830" t="s">
        <v>416</v>
      </c>
      <c r="B55" s="878" t="s">
        <v>552</v>
      </c>
      <c r="C55" s="876">
        <v>42401</v>
      </c>
      <c r="D55" s="54">
        <v>607</v>
      </c>
      <c r="E55" s="54">
        <v>43230</v>
      </c>
      <c r="F55" s="54">
        <v>2568</v>
      </c>
      <c r="G55" s="147">
        <v>121522</v>
      </c>
      <c r="H55" s="54">
        <v>201</v>
      </c>
      <c r="I55" s="54">
        <v>319053</v>
      </c>
      <c r="J55" s="54">
        <v>100</v>
      </c>
      <c r="K55" s="54">
        <v>2643952</v>
      </c>
      <c r="L55" s="54">
        <v>493906</v>
      </c>
      <c r="M55" s="791">
        <v>87</v>
      </c>
      <c r="N55" s="791">
        <v>3564100</v>
      </c>
      <c r="O55" s="792">
        <v>125</v>
      </c>
      <c r="P55" s="792">
        <v>4128</v>
      </c>
      <c r="Q55" s="54">
        <v>19</v>
      </c>
      <c r="R55" s="54">
        <v>224</v>
      </c>
      <c r="S55" s="54">
        <v>87</v>
      </c>
      <c r="T55" s="54">
        <v>707</v>
      </c>
      <c r="U55" s="54">
        <v>124</v>
      </c>
      <c r="V55" s="54">
        <v>11206</v>
      </c>
      <c r="W55" s="831" t="s">
        <v>416</v>
      </c>
      <c r="X55" s="882" t="s">
        <v>607</v>
      </c>
    </row>
    <row r="56" spans="1:25" s="62" customFormat="1" ht="15.95" customHeight="1" x14ac:dyDescent="0.15">
      <c r="A56" s="830" t="s">
        <v>494</v>
      </c>
      <c r="B56" s="878" t="s">
        <v>553</v>
      </c>
      <c r="C56" s="877">
        <v>42767</v>
      </c>
      <c r="D56" s="68">
        <v>573</v>
      </c>
      <c r="E56" s="68">
        <v>42563</v>
      </c>
      <c r="F56" s="68">
        <v>2514</v>
      </c>
      <c r="G56" s="158">
        <v>129216</v>
      </c>
      <c r="H56" s="68">
        <v>193</v>
      </c>
      <c r="I56" s="68">
        <v>307412</v>
      </c>
      <c r="J56" s="68">
        <v>96</v>
      </c>
      <c r="K56" s="68">
        <v>2278328</v>
      </c>
      <c r="L56" s="68">
        <v>469325</v>
      </c>
      <c r="M56" s="793">
        <v>85</v>
      </c>
      <c r="N56" s="793">
        <v>3654025</v>
      </c>
      <c r="O56" s="794">
        <v>128</v>
      </c>
      <c r="P56" s="794">
        <v>3946</v>
      </c>
      <c r="Q56" s="68">
        <v>14</v>
      </c>
      <c r="R56" s="68">
        <v>108</v>
      </c>
      <c r="S56" s="68">
        <v>62</v>
      </c>
      <c r="T56" s="68">
        <v>548</v>
      </c>
      <c r="U56" s="68">
        <v>128</v>
      </c>
      <c r="V56" s="68">
        <v>11458</v>
      </c>
      <c r="W56" s="831" t="s">
        <v>494</v>
      </c>
      <c r="X56" s="882" t="s">
        <v>608</v>
      </c>
    </row>
    <row r="57" spans="1:25" s="62" customFormat="1" ht="15.95" customHeight="1" x14ac:dyDescent="0.15">
      <c r="A57" s="830" t="s">
        <v>497</v>
      </c>
      <c r="B57" s="881" t="s">
        <v>554</v>
      </c>
      <c r="C57" s="877">
        <v>43132</v>
      </c>
      <c r="D57" s="68">
        <v>557</v>
      </c>
      <c r="E57" s="68">
        <v>43380</v>
      </c>
      <c r="F57" s="68">
        <v>2401</v>
      </c>
      <c r="G57" s="158">
        <v>126937</v>
      </c>
      <c r="H57" s="68">
        <v>180</v>
      </c>
      <c r="I57" s="68">
        <v>310589</v>
      </c>
      <c r="J57" s="68">
        <v>90</v>
      </c>
      <c r="K57" s="68">
        <v>2576724</v>
      </c>
      <c r="L57" s="68">
        <v>544037</v>
      </c>
      <c r="M57" s="793">
        <v>86</v>
      </c>
      <c r="N57" s="793">
        <v>3701350</v>
      </c>
      <c r="O57" s="794">
        <v>104</v>
      </c>
      <c r="P57" s="794">
        <v>4307</v>
      </c>
      <c r="Q57" s="68">
        <v>14</v>
      </c>
      <c r="R57" s="68">
        <v>167</v>
      </c>
      <c r="S57" s="68">
        <v>76</v>
      </c>
      <c r="T57" s="68">
        <v>699</v>
      </c>
      <c r="U57" s="68">
        <v>147</v>
      </c>
      <c r="V57" s="68">
        <v>11704</v>
      </c>
      <c r="W57" s="831" t="s">
        <v>500</v>
      </c>
      <c r="X57" s="882" t="s">
        <v>609</v>
      </c>
    </row>
    <row r="58" spans="1:25" s="62" customFormat="1" ht="15.95" customHeight="1" x14ac:dyDescent="0.15">
      <c r="A58" s="828" t="s">
        <v>499</v>
      </c>
      <c r="B58" s="881" t="s">
        <v>555</v>
      </c>
      <c r="C58" s="885">
        <v>43497</v>
      </c>
      <c r="D58" s="68">
        <v>537</v>
      </c>
      <c r="E58" s="68">
        <v>43209</v>
      </c>
      <c r="F58" s="68">
        <v>2358</v>
      </c>
      <c r="G58" s="158">
        <v>130007</v>
      </c>
      <c r="H58" s="68">
        <v>171</v>
      </c>
      <c r="I58" s="68">
        <v>307111</v>
      </c>
      <c r="J58" s="68">
        <v>83</v>
      </c>
      <c r="K58" s="68">
        <v>2459913</v>
      </c>
      <c r="L58" s="68">
        <v>475635</v>
      </c>
      <c r="M58" s="793">
        <v>83</v>
      </c>
      <c r="N58" s="793">
        <v>3805290</v>
      </c>
      <c r="O58" s="794">
        <v>88</v>
      </c>
      <c r="P58" s="794">
        <v>4642</v>
      </c>
      <c r="Q58" s="68">
        <v>16</v>
      </c>
      <c r="R58" s="68">
        <v>327</v>
      </c>
      <c r="S58" s="68">
        <v>77</v>
      </c>
      <c r="T58" s="68">
        <v>670</v>
      </c>
      <c r="U58" s="68">
        <v>173</v>
      </c>
      <c r="V58" s="68">
        <v>11784</v>
      </c>
      <c r="W58" s="829" t="s">
        <v>499</v>
      </c>
      <c r="X58" s="884" t="s">
        <v>610</v>
      </c>
    </row>
    <row r="59" spans="1:25" s="62" customFormat="1" ht="15.95" customHeight="1" x14ac:dyDescent="0.15">
      <c r="A59" s="830" t="s">
        <v>743</v>
      </c>
      <c r="B59" s="1066" t="s">
        <v>738</v>
      </c>
      <c r="C59" s="876">
        <v>43862</v>
      </c>
      <c r="D59" s="147">
        <v>528</v>
      </c>
      <c r="E59" s="147">
        <v>44036</v>
      </c>
      <c r="F59" s="147">
        <v>2277</v>
      </c>
      <c r="G59" s="147">
        <v>131665</v>
      </c>
      <c r="H59" s="147">
        <v>168</v>
      </c>
      <c r="I59" s="147">
        <v>328917</v>
      </c>
      <c r="J59" s="147">
        <v>80</v>
      </c>
      <c r="K59" s="147">
        <v>2599655</v>
      </c>
      <c r="L59" s="147">
        <v>499525</v>
      </c>
      <c r="M59" s="791">
        <v>80</v>
      </c>
      <c r="N59" s="791">
        <v>3929537</v>
      </c>
      <c r="O59" s="792">
        <v>98</v>
      </c>
      <c r="P59" s="792">
        <v>4933</v>
      </c>
      <c r="Q59" s="54">
        <v>15</v>
      </c>
      <c r="R59" s="54">
        <v>179</v>
      </c>
      <c r="S59" s="54">
        <v>73</v>
      </c>
      <c r="T59" s="54">
        <v>661</v>
      </c>
      <c r="U59" s="54">
        <v>199</v>
      </c>
      <c r="V59" s="54">
        <v>12094</v>
      </c>
      <c r="W59" s="831" t="s">
        <v>41</v>
      </c>
      <c r="X59" s="882" t="s">
        <v>738</v>
      </c>
    </row>
    <row r="60" spans="1:25" s="62" customFormat="1" ht="15.95" customHeight="1" x14ac:dyDescent="0.15">
      <c r="A60" s="830" t="s">
        <v>42</v>
      </c>
      <c r="B60" s="878" t="s">
        <v>747</v>
      </c>
      <c r="C60" s="1067">
        <v>44228</v>
      </c>
      <c r="D60" s="561">
        <v>513</v>
      </c>
      <c r="E60" s="561">
        <v>44334</v>
      </c>
      <c r="F60" s="561">
        <v>2226</v>
      </c>
      <c r="G60" s="561">
        <v>137424</v>
      </c>
      <c r="H60" s="561">
        <v>165</v>
      </c>
      <c r="I60" s="561">
        <v>353803</v>
      </c>
      <c r="J60" s="561">
        <v>84</v>
      </c>
      <c r="K60" s="561">
        <v>2415677</v>
      </c>
      <c r="L60" s="561">
        <v>501256</v>
      </c>
      <c r="M60" s="561">
        <v>90</v>
      </c>
      <c r="N60" s="561">
        <v>4062350</v>
      </c>
      <c r="O60" s="561">
        <v>96</v>
      </c>
      <c r="P60" s="561">
        <v>4390</v>
      </c>
      <c r="Q60" s="792">
        <v>14</v>
      </c>
      <c r="R60" s="792">
        <v>133</v>
      </c>
      <c r="S60" s="792">
        <v>86</v>
      </c>
      <c r="T60" s="792">
        <v>452</v>
      </c>
      <c r="U60" s="792">
        <v>197</v>
      </c>
      <c r="V60" s="792">
        <v>12155</v>
      </c>
      <c r="W60" s="831" t="s">
        <v>745</v>
      </c>
      <c r="X60" s="882" t="s">
        <v>746</v>
      </c>
    </row>
    <row r="61" spans="1:25" s="62" customFormat="1" ht="15.95" customHeight="1" x14ac:dyDescent="0.15">
      <c r="A61" s="830" t="s">
        <v>43</v>
      </c>
      <c r="B61" s="878" t="s">
        <v>786</v>
      </c>
      <c r="C61" s="1067">
        <v>44593</v>
      </c>
      <c r="D61" s="561">
        <v>491</v>
      </c>
      <c r="E61" s="561">
        <v>45065</v>
      </c>
      <c r="F61" s="561">
        <v>2093</v>
      </c>
      <c r="G61" s="561">
        <v>135140</v>
      </c>
      <c r="H61" s="561">
        <v>152</v>
      </c>
      <c r="I61" s="561">
        <v>351599</v>
      </c>
      <c r="J61" s="561">
        <v>81</v>
      </c>
      <c r="K61" s="561">
        <v>2500786</v>
      </c>
      <c r="L61" s="561">
        <v>502895</v>
      </c>
      <c r="M61" s="561">
        <v>80</v>
      </c>
      <c r="N61" s="561">
        <v>3932410</v>
      </c>
      <c r="O61" s="561">
        <v>93</v>
      </c>
      <c r="P61" s="561">
        <v>4424</v>
      </c>
      <c r="Q61" s="792">
        <v>12</v>
      </c>
      <c r="R61" s="792">
        <v>143</v>
      </c>
      <c r="S61" s="792">
        <v>116</v>
      </c>
      <c r="T61" s="792">
        <v>652</v>
      </c>
      <c r="U61" s="792">
        <v>222</v>
      </c>
      <c r="V61" s="792">
        <v>12546</v>
      </c>
      <c r="W61" s="831" t="s">
        <v>43</v>
      </c>
      <c r="X61" s="882" t="s">
        <v>752</v>
      </c>
    </row>
    <row r="62" spans="1:25" s="62" customFormat="1" ht="15.95" customHeight="1" x14ac:dyDescent="0.15">
      <c r="A62" s="830" t="s">
        <v>44</v>
      </c>
      <c r="B62" s="880" t="s">
        <v>793</v>
      </c>
      <c r="C62" s="1067">
        <v>44958</v>
      </c>
      <c r="D62" s="561">
        <v>471</v>
      </c>
      <c r="E62" s="561">
        <v>44899</v>
      </c>
      <c r="F62" s="561">
        <v>2047</v>
      </c>
      <c r="G62" s="561">
        <v>133390</v>
      </c>
      <c r="H62" s="561">
        <v>150</v>
      </c>
      <c r="I62" s="561">
        <v>343347</v>
      </c>
      <c r="J62" s="561">
        <v>82</v>
      </c>
      <c r="K62" s="561">
        <v>2493445</v>
      </c>
      <c r="L62" s="561">
        <v>493382</v>
      </c>
      <c r="M62" s="561">
        <v>80</v>
      </c>
      <c r="N62" s="561">
        <v>3815360</v>
      </c>
      <c r="O62" s="561">
        <v>83</v>
      </c>
      <c r="P62" s="561">
        <v>3947</v>
      </c>
      <c r="Q62" s="792">
        <v>12</v>
      </c>
      <c r="R62" s="792">
        <v>260</v>
      </c>
      <c r="S62" s="792">
        <v>88</v>
      </c>
      <c r="T62" s="792">
        <v>414</v>
      </c>
      <c r="U62" s="792">
        <v>243</v>
      </c>
      <c r="V62" s="792">
        <v>12400</v>
      </c>
      <c r="W62" s="831" t="s">
        <v>44</v>
      </c>
      <c r="X62" s="850" t="s">
        <v>793</v>
      </c>
      <c r="Y62" s="282"/>
    </row>
    <row r="63" spans="1:25" s="62" customFormat="1" ht="15.95" customHeight="1" x14ac:dyDescent="0.15">
      <c r="A63" s="830" t="s">
        <v>45</v>
      </c>
      <c r="B63" s="878" t="s">
        <v>803</v>
      </c>
      <c r="C63" s="1067">
        <v>45323</v>
      </c>
      <c r="D63" s="561">
        <f>乳用牛!AG61</f>
        <v>454</v>
      </c>
      <c r="E63" s="561">
        <f>乳用牛!W61</f>
        <v>43304</v>
      </c>
      <c r="F63" s="561">
        <f>肉用牛１!E59</f>
        <v>1957</v>
      </c>
      <c r="G63" s="561">
        <f>肉用牛１!F59</f>
        <v>130471</v>
      </c>
      <c r="H63" s="561">
        <f>豚その１!E59</f>
        <v>137</v>
      </c>
      <c r="I63" s="561">
        <f>豚その１!F59</f>
        <v>334682</v>
      </c>
      <c r="J63" s="561">
        <f>採卵鶏･ﾌﾞﾛｲﾗｰ!U60</f>
        <v>79</v>
      </c>
      <c r="K63" s="561">
        <f>採卵鶏･ﾌﾞﾛｲﾗｰ!F60</f>
        <v>2649056</v>
      </c>
      <c r="L63" s="561">
        <f>採卵鶏･ﾌﾞﾛｲﾗｰ!E60</f>
        <v>535892</v>
      </c>
      <c r="M63" s="561">
        <f>採卵鶏･ﾌﾞﾛｲﾗｰ!AC60</f>
        <v>82</v>
      </c>
      <c r="N63" s="561">
        <f>採卵鶏･ﾌﾞﾛｲﾗｰ!V60</f>
        <v>3803525</v>
      </c>
      <c r="O63" s="561">
        <f>馬緬羊山羊蜜蜂!E60</f>
        <v>97</v>
      </c>
      <c r="P63" s="561">
        <f>馬緬羊山羊蜜蜂!F60</f>
        <v>4446</v>
      </c>
      <c r="Q63" s="561">
        <f>馬緬羊山羊蜜蜂!M60</f>
        <v>18</v>
      </c>
      <c r="R63" s="561">
        <f>馬緬羊山羊蜜蜂!N60</f>
        <v>341</v>
      </c>
      <c r="S63" s="561">
        <f>馬緬羊山羊蜜蜂!O60</f>
        <v>84</v>
      </c>
      <c r="T63" s="561">
        <f>馬緬羊山羊蜜蜂!P60</f>
        <v>416</v>
      </c>
      <c r="U63" s="561">
        <f>馬緬羊山羊蜜蜂!Q60</f>
        <v>259</v>
      </c>
      <c r="V63" s="561">
        <f>馬緬羊山羊蜜蜂!R60</f>
        <v>12861</v>
      </c>
      <c r="W63" s="831" t="s">
        <v>45</v>
      </c>
      <c r="X63" s="882" t="s">
        <v>804</v>
      </c>
    </row>
    <row r="64" spans="1:25" s="62" customFormat="1" ht="15.95" customHeight="1" thickBot="1" x14ac:dyDescent="0.2">
      <c r="A64" s="1068" t="s">
        <v>46</v>
      </c>
      <c r="B64" s="1164" t="s">
        <v>815</v>
      </c>
      <c r="C64" s="1069">
        <v>45689</v>
      </c>
      <c r="D64" s="1062">
        <f>乳用牛!AG62</f>
        <v>423</v>
      </c>
      <c r="E64" s="1062">
        <f>乳用牛!W62</f>
        <v>41375</v>
      </c>
      <c r="F64" s="1062">
        <f>肉用牛１!E60</f>
        <v>1848</v>
      </c>
      <c r="G64" s="1062">
        <f>肉用牛１!F60</f>
        <v>131472</v>
      </c>
      <c r="H64" s="1062">
        <f>豚その１!E60</f>
        <v>129</v>
      </c>
      <c r="I64" s="1062">
        <f>豚その１!F60</f>
        <v>351336</v>
      </c>
      <c r="J64" s="1062">
        <f>採卵鶏･ﾌﾞﾛｲﾗｰ!U61</f>
        <v>68</v>
      </c>
      <c r="K64" s="1062">
        <f>採卵鶏･ﾌﾞﾛｲﾗｰ!F61</f>
        <v>2320084</v>
      </c>
      <c r="L64" s="1062">
        <f>採卵鶏･ﾌﾞﾛｲﾗｰ!E61</f>
        <v>597740</v>
      </c>
      <c r="M64" s="1062">
        <f>採卵鶏･ﾌﾞﾛｲﾗｰ!AC61</f>
        <v>68</v>
      </c>
      <c r="N64" s="1062">
        <f>採卵鶏･ﾌﾞﾛｲﾗｰ!V61</f>
        <v>3696655</v>
      </c>
      <c r="O64" s="1062">
        <f>馬緬羊山羊蜜蜂!E61</f>
        <v>104</v>
      </c>
      <c r="P64" s="1062">
        <f>馬緬羊山羊蜜蜂!F61</f>
        <v>3747</v>
      </c>
      <c r="Q64" s="1062">
        <f>馬緬羊山羊蜜蜂!M61</f>
        <v>14</v>
      </c>
      <c r="R64" s="1062">
        <f>馬緬羊山羊蜜蜂!N61</f>
        <v>156</v>
      </c>
      <c r="S64" s="1062">
        <f>馬緬羊山羊蜜蜂!O61</f>
        <v>76</v>
      </c>
      <c r="T64" s="1062">
        <f>馬緬羊山羊蜜蜂!P61</f>
        <v>332</v>
      </c>
      <c r="U64" s="1062">
        <f>馬緬羊山羊蜜蜂!Q61</f>
        <v>263</v>
      </c>
      <c r="V64" s="1062">
        <f>馬緬羊山羊蜜蜂!R61</f>
        <v>13053</v>
      </c>
      <c r="W64" s="1063" t="s">
        <v>46</v>
      </c>
      <c r="X64" s="1064" t="s">
        <v>815</v>
      </c>
    </row>
    <row r="65" spans="1:22" ht="15.95" customHeight="1" x14ac:dyDescent="0.15">
      <c r="A65" s="1443" t="s">
        <v>611</v>
      </c>
      <c r="B65" s="1444"/>
      <c r="C65" s="1444"/>
      <c r="D65" s="1444"/>
      <c r="E65" s="1444"/>
      <c r="F65" s="1444"/>
      <c r="G65" s="1444"/>
      <c r="H65" s="1444"/>
      <c r="I65" s="1444"/>
      <c r="J65" s="1444"/>
      <c r="K65" s="772"/>
      <c r="L65" s="772"/>
    </row>
    <row r="66" spans="1:22" ht="15.95" customHeight="1" x14ac:dyDescent="0.15">
      <c r="A66" s="1437" t="s">
        <v>816</v>
      </c>
      <c r="B66" s="1437"/>
      <c r="C66" s="1437"/>
      <c r="D66" s="1437"/>
      <c r="E66" s="1437"/>
      <c r="F66" s="1437"/>
      <c r="G66" s="1437"/>
      <c r="H66" s="1437"/>
      <c r="I66" s="1437"/>
      <c r="J66" s="1437"/>
      <c r="K66" s="1437"/>
      <c r="L66" s="1437"/>
      <c r="M66" s="1437"/>
      <c r="N66" s="1437"/>
    </row>
    <row r="70" spans="1:22" x14ac:dyDescent="0.15">
      <c r="V70" s="3">
        <f>SUM(D60,F60,H60,J60,M60,O60,Q60,S60)</f>
        <v>3274</v>
      </c>
    </row>
  </sheetData>
  <mergeCells count="11">
    <mergeCell ref="A66:N66"/>
    <mergeCell ref="U3:V3"/>
    <mergeCell ref="F3:G3"/>
    <mergeCell ref="H3:I3"/>
    <mergeCell ref="S3:T3"/>
    <mergeCell ref="J3:K3"/>
    <mergeCell ref="M3:N3"/>
    <mergeCell ref="O3:P3"/>
    <mergeCell ref="Q3:R3"/>
    <mergeCell ref="D3:E3"/>
    <mergeCell ref="A65:J65"/>
  </mergeCells>
  <phoneticPr fontId="20"/>
  <pageMargins left="0.70866141732283472" right="0.59055118110236227" top="0.78740157480314965" bottom="0.35433070866141736" header="0.43307086614173229" footer="0.39370078740157483"/>
  <pageSetup paperSize="8" scale="80" orientation="landscape" r:id="rId1"/>
  <headerFooter alignWithMargins="0"/>
  <ignoredErrors>
    <ignoredError sqref="N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BC78"/>
  <sheetViews>
    <sheetView zoomScale="80" zoomScaleNormal="80" zoomScaleSheetLayoutView="80" workbookViewId="0">
      <pane xSplit="4" ySplit="11" topLeftCell="AE54" activePane="bottomRight" state="frozen"/>
      <selection pane="topRight" activeCell="E1" sqref="E1"/>
      <selection pane="bottomLeft" activeCell="A12" sqref="A12"/>
      <selection pane="bottomRight" activeCell="AH68" sqref="AH68"/>
    </sheetView>
  </sheetViews>
  <sheetFormatPr defaultColWidth="9" defaultRowHeight="13.5" x14ac:dyDescent="0.15"/>
  <cols>
    <col min="1" max="1" width="3.375" style="2" customWidth="1"/>
    <col min="2" max="2" width="1.25" style="2" customWidth="1"/>
    <col min="3" max="3" width="5.125" style="2" customWidth="1"/>
    <col min="4" max="4" width="8.625" style="2" customWidth="1"/>
    <col min="5" max="5" width="6" style="2" customWidth="1"/>
    <col min="6" max="6" width="8" style="3" customWidth="1"/>
    <col min="7" max="7" width="7.875" style="3" customWidth="1"/>
    <col min="8" max="10" width="6.625" style="3" customWidth="1"/>
    <col min="11" max="22" width="5.625" style="3" customWidth="1"/>
    <col min="23" max="23" width="10.125" style="3" customWidth="1"/>
    <col min="24" max="24" width="9.25" style="3" bestFit="1" customWidth="1"/>
    <col min="25" max="25" width="7.375" style="3" customWidth="1"/>
    <col min="26" max="29" width="5.625" style="3" customWidth="1"/>
    <col min="30" max="31" width="6.125" style="3" bestFit="1" customWidth="1"/>
    <col min="32" max="32" width="5.625" style="3" customWidth="1"/>
    <col min="33" max="33" width="7" style="3" customWidth="1"/>
    <col min="34" max="42" width="6.125" style="3" customWidth="1"/>
    <col min="43" max="49" width="5.625" style="3" customWidth="1"/>
    <col min="50" max="51" width="5.625" style="2" customWidth="1"/>
    <col min="52" max="52" width="0.75" style="2" customWidth="1"/>
    <col min="53" max="53" width="4.75" style="2" customWidth="1"/>
    <col min="54" max="54" width="8.125" style="2" customWidth="1"/>
    <col min="55" max="55" width="4.625" style="2" customWidth="1"/>
    <col min="56" max="16384" width="9" style="2"/>
  </cols>
  <sheetData>
    <row r="1" spans="1:55" ht="18" customHeight="1" x14ac:dyDescent="0.15">
      <c r="A1" s="1" t="s">
        <v>189</v>
      </c>
      <c r="Q1" s="204"/>
    </row>
    <row r="2" spans="1:55" ht="8.25" customHeight="1" x14ac:dyDescent="0.15">
      <c r="A2" s="4"/>
    </row>
    <row r="3" spans="1:55" ht="18" customHeight="1" x14ac:dyDescent="0.15">
      <c r="A3" s="4" t="s">
        <v>1</v>
      </c>
    </row>
    <row r="4" spans="1:55" ht="8.25" customHeight="1" thickBot="1" x14ac:dyDescent="0.2">
      <c r="B4" s="5"/>
    </row>
    <row r="5" spans="1:55" ht="19.350000000000001" customHeight="1" x14ac:dyDescent="0.15">
      <c r="A5" s="1380" t="s">
        <v>2</v>
      </c>
      <c r="B5" s="1381"/>
      <c r="C5" s="1381"/>
      <c r="D5" s="1382"/>
      <c r="E5" s="1489" t="s">
        <v>3</v>
      </c>
      <c r="F5" s="1490"/>
      <c r="G5" s="1490"/>
      <c r="H5" s="1475" t="s">
        <v>4</v>
      </c>
      <c r="I5" s="1490"/>
      <c r="J5" s="1496"/>
      <c r="K5" s="1475" t="s">
        <v>186</v>
      </c>
      <c r="L5" s="1476"/>
      <c r="M5" s="1477"/>
      <c r="N5" s="1475" t="s">
        <v>7</v>
      </c>
      <c r="O5" s="1476"/>
      <c r="P5" s="1477"/>
      <c r="Q5" s="1475" t="s">
        <v>5</v>
      </c>
      <c r="R5" s="1476"/>
      <c r="S5" s="1477"/>
      <c r="T5" s="1475" t="s">
        <v>6</v>
      </c>
      <c r="U5" s="1476"/>
      <c r="V5" s="1477"/>
      <c r="W5" s="1507" t="s">
        <v>8</v>
      </c>
      <c r="X5" s="1508"/>
      <c r="Y5" s="1466" t="s">
        <v>9</v>
      </c>
      <c r="Z5" s="1466"/>
      <c r="AA5" s="1466"/>
      <c r="AB5" s="1466"/>
      <c r="AC5" s="1466"/>
      <c r="AD5" s="1466"/>
      <c r="AE5" s="1466"/>
      <c r="AF5" s="1466"/>
      <c r="AG5" s="1466"/>
      <c r="AH5" s="1509" t="s">
        <v>10</v>
      </c>
      <c r="AI5" s="1466"/>
      <c r="AJ5" s="1466"/>
      <c r="AK5" s="1466"/>
      <c r="AL5" s="1466"/>
      <c r="AM5" s="1466"/>
      <c r="AN5" s="1466"/>
      <c r="AO5" s="1466"/>
      <c r="AP5" s="1466"/>
      <c r="AQ5" s="1466"/>
      <c r="AR5" s="1466"/>
      <c r="AS5" s="1466"/>
      <c r="AT5" s="1466"/>
      <c r="AU5" s="1466"/>
      <c r="AV5" s="1466"/>
      <c r="AW5" s="1466"/>
      <c r="AX5" s="1466"/>
      <c r="AY5" s="1510"/>
      <c r="AZ5" s="1335" t="s">
        <v>11</v>
      </c>
      <c r="BA5" s="1336"/>
      <c r="BB5" s="1337"/>
      <c r="BC5" s="814"/>
    </row>
    <row r="6" spans="1:55" ht="19.350000000000001" customHeight="1" x14ac:dyDescent="0.15">
      <c r="A6" s="1383"/>
      <c r="B6" s="1384"/>
      <c r="C6" s="1384"/>
      <c r="D6" s="1385"/>
      <c r="E6" s="1491"/>
      <c r="F6" s="1492"/>
      <c r="G6" s="1492"/>
      <c r="H6" s="1497"/>
      <c r="I6" s="1492"/>
      <c r="J6" s="1498"/>
      <c r="K6" s="1478"/>
      <c r="L6" s="1479"/>
      <c r="M6" s="1480"/>
      <c r="N6" s="1478"/>
      <c r="O6" s="1479"/>
      <c r="P6" s="1480"/>
      <c r="Q6" s="1478"/>
      <c r="R6" s="1479"/>
      <c r="S6" s="1480"/>
      <c r="T6" s="1478"/>
      <c r="U6" s="1479"/>
      <c r="V6" s="1480"/>
      <c r="W6" s="1457"/>
      <c r="X6" s="1485"/>
      <c r="Y6" s="1505" t="s">
        <v>12</v>
      </c>
      <c r="Z6" s="1501" t="s">
        <v>13</v>
      </c>
      <c r="AA6" s="1460"/>
      <c r="AB6" s="1460"/>
      <c r="AC6" s="1460"/>
      <c r="AD6" s="1460"/>
      <c r="AE6" s="1460"/>
      <c r="AF6" s="1461"/>
      <c r="AG6" s="1501" t="s">
        <v>14</v>
      </c>
      <c r="AH6" s="1520" t="s">
        <v>15</v>
      </c>
      <c r="AI6" s="1515"/>
      <c r="AJ6" s="1515"/>
      <c r="AK6" s="1515"/>
      <c r="AL6" s="1515"/>
      <c r="AM6" s="1515"/>
      <c r="AN6" s="1515"/>
      <c r="AO6" s="1515"/>
      <c r="AP6" s="1521"/>
      <c r="AQ6" s="1514" t="s">
        <v>9</v>
      </c>
      <c r="AR6" s="1515"/>
      <c r="AS6" s="1515"/>
      <c r="AT6" s="1515"/>
      <c r="AU6" s="1515"/>
      <c r="AV6" s="1515"/>
      <c r="AW6" s="1515"/>
      <c r="AX6" s="1515"/>
      <c r="AY6" s="1516"/>
      <c r="AZ6" s="1338"/>
      <c r="BA6" s="1339"/>
      <c r="BB6" s="1340"/>
      <c r="BC6" s="814"/>
    </row>
    <row r="7" spans="1:55" ht="19.350000000000001" customHeight="1" x14ac:dyDescent="0.15">
      <c r="A7" s="1383"/>
      <c r="B7" s="1384"/>
      <c r="C7" s="1384"/>
      <c r="D7" s="1385"/>
      <c r="E7" s="1493" t="s">
        <v>16</v>
      </c>
      <c r="F7" s="1484" t="s">
        <v>15</v>
      </c>
      <c r="G7" s="12"/>
      <c r="H7" s="1467" t="s">
        <v>16</v>
      </c>
      <c r="I7" s="1484" t="s">
        <v>15</v>
      </c>
      <c r="J7" s="13"/>
      <c r="K7" s="1467" t="s">
        <v>16</v>
      </c>
      <c r="L7" s="1467" t="s">
        <v>15</v>
      </c>
      <c r="M7" s="14"/>
      <c r="N7" s="1467" t="s">
        <v>16</v>
      </c>
      <c r="O7" s="1467" t="s">
        <v>15</v>
      </c>
      <c r="P7" s="14"/>
      <c r="Q7" s="1467" t="s">
        <v>16</v>
      </c>
      <c r="R7" s="1467" t="s">
        <v>15</v>
      </c>
      <c r="S7" s="14"/>
      <c r="T7" s="1467" t="s">
        <v>16</v>
      </c>
      <c r="U7" s="1467" t="s">
        <v>15</v>
      </c>
      <c r="V7" s="14"/>
      <c r="W7" s="1484" t="s">
        <v>15</v>
      </c>
      <c r="X7" s="15"/>
      <c r="Y7" s="1506"/>
      <c r="Z7" s="16">
        <v>1</v>
      </c>
      <c r="AA7" s="17">
        <v>6</v>
      </c>
      <c r="AB7" s="17">
        <v>11</v>
      </c>
      <c r="AC7" s="17">
        <v>21</v>
      </c>
      <c r="AD7" s="17">
        <v>31</v>
      </c>
      <c r="AE7" s="17">
        <v>51</v>
      </c>
      <c r="AF7" s="17">
        <v>81</v>
      </c>
      <c r="AG7" s="1462"/>
      <c r="AH7" s="1517" t="s">
        <v>712</v>
      </c>
      <c r="AI7" s="18"/>
      <c r="AJ7" s="19"/>
      <c r="AK7" s="1502" t="s">
        <v>713</v>
      </c>
      <c r="AL7" s="18"/>
      <c r="AM7" s="19"/>
      <c r="AN7" s="1502" t="s">
        <v>14</v>
      </c>
      <c r="AO7" s="18"/>
      <c r="AP7" s="19"/>
      <c r="AQ7" s="16">
        <v>1</v>
      </c>
      <c r="AR7" s="17">
        <v>6</v>
      </c>
      <c r="AS7" s="17">
        <v>11</v>
      </c>
      <c r="AT7" s="17">
        <v>21</v>
      </c>
      <c r="AU7" s="17">
        <v>31</v>
      </c>
      <c r="AV7" s="17">
        <v>51</v>
      </c>
      <c r="AW7" s="1502" t="s">
        <v>14</v>
      </c>
      <c r="AX7" s="18"/>
      <c r="AY7" s="739"/>
      <c r="AZ7" s="1338"/>
      <c r="BA7" s="1339"/>
      <c r="BB7" s="1340"/>
      <c r="BC7" s="814"/>
    </row>
    <row r="8" spans="1:55" ht="19.350000000000001" customHeight="1" x14ac:dyDescent="0.15">
      <c r="A8" s="1383"/>
      <c r="B8" s="1384"/>
      <c r="C8" s="1384"/>
      <c r="D8" s="1385"/>
      <c r="E8" s="1494"/>
      <c r="F8" s="1468"/>
      <c r="G8" s="1484" t="s">
        <v>13</v>
      </c>
      <c r="H8" s="1468"/>
      <c r="I8" s="1468"/>
      <c r="J8" s="1470" t="s">
        <v>13</v>
      </c>
      <c r="K8" s="1473"/>
      <c r="L8" s="1473"/>
      <c r="M8" s="1481" t="s">
        <v>13</v>
      </c>
      <c r="N8" s="1473"/>
      <c r="O8" s="1473"/>
      <c r="P8" s="1481" t="s">
        <v>13</v>
      </c>
      <c r="Q8" s="1473"/>
      <c r="R8" s="1473"/>
      <c r="S8" s="1481" t="s">
        <v>13</v>
      </c>
      <c r="T8" s="1473"/>
      <c r="U8" s="1473"/>
      <c r="V8" s="1481" t="s">
        <v>13</v>
      </c>
      <c r="W8" s="1468"/>
      <c r="X8" s="1499" t="s">
        <v>13</v>
      </c>
      <c r="Y8" s="1506"/>
      <c r="Z8" s="23" t="s">
        <v>17</v>
      </c>
      <c r="AA8" s="24" t="s">
        <v>17</v>
      </c>
      <c r="AB8" s="24" t="s">
        <v>17</v>
      </c>
      <c r="AC8" s="24" t="s">
        <v>17</v>
      </c>
      <c r="AD8" s="24" t="s">
        <v>17</v>
      </c>
      <c r="AE8" s="24" t="s">
        <v>17</v>
      </c>
      <c r="AF8" s="23" t="s">
        <v>17</v>
      </c>
      <c r="AG8" s="1462"/>
      <c r="AH8" s="1518"/>
      <c r="AI8" s="1486" t="s">
        <v>18</v>
      </c>
      <c r="AJ8" s="1486" t="s">
        <v>19</v>
      </c>
      <c r="AK8" s="1503"/>
      <c r="AL8" s="1486" t="s">
        <v>18</v>
      </c>
      <c r="AM8" s="1486" t="s">
        <v>19</v>
      </c>
      <c r="AN8" s="1503"/>
      <c r="AO8" s="1486" t="s">
        <v>18</v>
      </c>
      <c r="AP8" s="1486" t="s">
        <v>19</v>
      </c>
      <c r="AQ8" s="23" t="s">
        <v>20</v>
      </c>
      <c r="AR8" s="24" t="s">
        <v>20</v>
      </c>
      <c r="AS8" s="24" t="s">
        <v>20</v>
      </c>
      <c r="AT8" s="24" t="s">
        <v>20</v>
      </c>
      <c r="AU8" s="24" t="s">
        <v>20</v>
      </c>
      <c r="AV8" s="24" t="s">
        <v>20</v>
      </c>
      <c r="AW8" s="1503"/>
      <c r="AX8" s="1486" t="s">
        <v>18</v>
      </c>
      <c r="AY8" s="1511" t="s">
        <v>19</v>
      </c>
      <c r="AZ8" s="1338"/>
      <c r="BA8" s="1339"/>
      <c r="BB8" s="1340"/>
      <c r="BC8" s="814"/>
    </row>
    <row r="9" spans="1:55" ht="18.75" customHeight="1" x14ac:dyDescent="0.15">
      <c r="A9" s="1383"/>
      <c r="B9" s="1384"/>
      <c r="C9" s="1384"/>
      <c r="D9" s="1385"/>
      <c r="E9" s="1494"/>
      <c r="F9" s="1468"/>
      <c r="G9" s="1468"/>
      <c r="H9" s="1468"/>
      <c r="I9" s="1468"/>
      <c r="J9" s="1471"/>
      <c r="K9" s="1473"/>
      <c r="L9" s="1473"/>
      <c r="M9" s="1482"/>
      <c r="N9" s="1473"/>
      <c r="O9" s="1473"/>
      <c r="P9" s="1482"/>
      <c r="Q9" s="1473"/>
      <c r="R9" s="1473"/>
      <c r="S9" s="1482"/>
      <c r="T9" s="1473"/>
      <c r="U9" s="1473"/>
      <c r="V9" s="1482"/>
      <c r="W9" s="1468"/>
      <c r="X9" s="1500"/>
      <c r="Y9" s="1506"/>
      <c r="Z9" s="23">
        <v>5</v>
      </c>
      <c r="AA9" s="25">
        <v>10</v>
      </c>
      <c r="AB9" s="25">
        <v>20</v>
      </c>
      <c r="AC9" s="25">
        <v>30</v>
      </c>
      <c r="AD9" s="25">
        <v>50</v>
      </c>
      <c r="AE9" s="26">
        <v>80</v>
      </c>
      <c r="AF9" s="23"/>
      <c r="AG9" s="1462"/>
      <c r="AH9" s="1518"/>
      <c r="AI9" s="1487"/>
      <c r="AJ9" s="1487"/>
      <c r="AK9" s="1503"/>
      <c r="AL9" s="1487"/>
      <c r="AM9" s="1487"/>
      <c r="AN9" s="1503"/>
      <c r="AO9" s="1487"/>
      <c r="AP9" s="1487"/>
      <c r="AQ9" s="24">
        <v>5</v>
      </c>
      <c r="AR9" s="25">
        <v>10</v>
      </c>
      <c r="AS9" s="25">
        <v>20</v>
      </c>
      <c r="AT9" s="25">
        <v>30</v>
      </c>
      <c r="AU9" s="25">
        <v>50</v>
      </c>
      <c r="AV9" s="24"/>
      <c r="AW9" s="1503"/>
      <c r="AX9" s="1487"/>
      <c r="AY9" s="1512"/>
      <c r="AZ9" s="1338"/>
      <c r="BA9" s="1339"/>
      <c r="BB9" s="1340"/>
      <c r="BC9" s="814"/>
    </row>
    <row r="10" spans="1:55" ht="25.5" customHeight="1" x14ac:dyDescent="0.15">
      <c r="A10" s="1386"/>
      <c r="B10" s="1387"/>
      <c r="C10" s="1387"/>
      <c r="D10" s="1388"/>
      <c r="E10" s="1495"/>
      <c r="F10" s="1469"/>
      <c r="G10" s="1469"/>
      <c r="H10" s="1469"/>
      <c r="I10" s="1469"/>
      <c r="J10" s="1472"/>
      <c r="K10" s="1474"/>
      <c r="L10" s="1474"/>
      <c r="M10" s="1483"/>
      <c r="N10" s="1474"/>
      <c r="O10" s="1474"/>
      <c r="P10" s="1483"/>
      <c r="Q10" s="1474"/>
      <c r="R10" s="1474"/>
      <c r="S10" s="1483"/>
      <c r="T10" s="1474"/>
      <c r="U10" s="1474"/>
      <c r="V10" s="1483"/>
      <c r="W10" s="1468"/>
      <c r="X10" s="1500"/>
      <c r="Y10" s="1506"/>
      <c r="Z10" s="23" t="s">
        <v>21</v>
      </c>
      <c r="AA10" s="25" t="s">
        <v>21</v>
      </c>
      <c r="AB10" s="25" t="s">
        <v>21</v>
      </c>
      <c r="AC10" s="25" t="s">
        <v>21</v>
      </c>
      <c r="AD10" s="25" t="s">
        <v>21</v>
      </c>
      <c r="AE10" s="29" t="s">
        <v>21</v>
      </c>
      <c r="AF10" s="30" t="s">
        <v>21</v>
      </c>
      <c r="AG10" s="1462"/>
      <c r="AH10" s="1519"/>
      <c r="AI10" s="1488"/>
      <c r="AJ10" s="1488"/>
      <c r="AK10" s="1504"/>
      <c r="AL10" s="1488"/>
      <c r="AM10" s="1488"/>
      <c r="AN10" s="1504"/>
      <c r="AO10" s="1488"/>
      <c r="AP10" s="1488"/>
      <c r="AQ10" s="23" t="s">
        <v>21</v>
      </c>
      <c r="AR10" s="25" t="s">
        <v>21</v>
      </c>
      <c r="AS10" s="25" t="s">
        <v>21</v>
      </c>
      <c r="AT10" s="25" t="s">
        <v>21</v>
      </c>
      <c r="AU10" s="25" t="s">
        <v>21</v>
      </c>
      <c r="AV10" s="29" t="s">
        <v>21</v>
      </c>
      <c r="AW10" s="1504"/>
      <c r="AX10" s="1488"/>
      <c r="AY10" s="1513"/>
      <c r="AZ10" s="1341"/>
      <c r="BA10" s="1342"/>
      <c r="BB10" s="1343"/>
      <c r="BC10" s="814"/>
    </row>
    <row r="11" spans="1:55" ht="24" customHeight="1" x14ac:dyDescent="0.15">
      <c r="A11" s="32"/>
      <c r="B11" s="33"/>
      <c r="C11" s="33"/>
      <c r="D11" s="40"/>
      <c r="E11" s="34"/>
      <c r="F11" s="35" t="s">
        <v>21</v>
      </c>
      <c r="G11" s="36" t="s">
        <v>21</v>
      </c>
      <c r="H11" s="36"/>
      <c r="I11" s="36" t="s">
        <v>21</v>
      </c>
      <c r="J11" s="36" t="s">
        <v>21</v>
      </c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 t="s">
        <v>21</v>
      </c>
      <c r="X11" s="37" t="s">
        <v>21</v>
      </c>
      <c r="Y11" s="571" t="s">
        <v>22</v>
      </c>
      <c r="Z11" s="36" t="s">
        <v>22</v>
      </c>
      <c r="AA11" s="36" t="s">
        <v>22</v>
      </c>
      <c r="AB11" s="36" t="s">
        <v>22</v>
      </c>
      <c r="AC11" s="36" t="s">
        <v>22</v>
      </c>
      <c r="AD11" s="36" t="s">
        <v>22</v>
      </c>
      <c r="AE11" s="229" t="s">
        <v>22</v>
      </c>
      <c r="AF11" s="127" t="s">
        <v>22</v>
      </c>
      <c r="AG11" s="229" t="s">
        <v>22</v>
      </c>
      <c r="AH11" s="38" t="s">
        <v>21</v>
      </c>
      <c r="AI11" s="229" t="s">
        <v>21</v>
      </c>
      <c r="AJ11" s="35" t="s">
        <v>21</v>
      </c>
      <c r="AK11" s="36" t="s">
        <v>21</v>
      </c>
      <c r="AL11" s="229" t="s">
        <v>21</v>
      </c>
      <c r="AM11" s="35" t="s">
        <v>21</v>
      </c>
      <c r="AN11" s="36" t="s">
        <v>21</v>
      </c>
      <c r="AO11" s="229" t="s">
        <v>21</v>
      </c>
      <c r="AP11" s="35" t="s">
        <v>21</v>
      </c>
      <c r="AQ11" s="36" t="s">
        <v>22</v>
      </c>
      <c r="AR11" s="36" t="s">
        <v>22</v>
      </c>
      <c r="AS11" s="36" t="s">
        <v>22</v>
      </c>
      <c r="AT11" s="36" t="s">
        <v>22</v>
      </c>
      <c r="AU11" s="36" t="s">
        <v>22</v>
      </c>
      <c r="AV11" s="36" t="s">
        <v>22</v>
      </c>
      <c r="AW11" s="36" t="s">
        <v>22</v>
      </c>
      <c r="AX11" s="229" t="s">
        <v>22</v>
      </c>
      <c r="AY11" s="230" t="s">
        <v>22</v>
      </c>
      <c r="AZ11" s="33"/>
      <c r="BA11" s="33"/>
      <c r="BB11" s="40"/>
    </row>
    <row r="12" spans="1:55" ht="24" customHeight="1" x14ac:dyDescent="0.15">
      <c r="A12" s="1386" t="s">
        <v>23</v>
      </c>
      <c r="B12" s="1387"/>
      <c r="C12" s="518" t="s">
        <v>25</v>
      </c>
      <c r="D12" s="836" t="s">
        <v>612</v>
      </c>
      <c r="E12" s="41"/>
      <c r="F12" s="42">
        <v>42943</v>
      </c>
      <c r="G12" s="43">
        <v>28576</v>
      </c>
      <c r="H12" s="43"/>
      <c r="I12" s="43">
        <v>965</v>
      </c>
      <c r="J12" s="43">
        <v>800</v>
      </c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>
        <v>43908</v>
      </c>
      <c r="X12" s="44">
        <v>29376</v>
      </c>
      <c r="Y12" s="42"/>
      <c r="Z12" s="43">
        <v>1305</v>
      </c>
      <c r="AA12" s="43">
        <v>776</v>
      </c>
      <c r="AB12" s="43">
        <v>946</v>
      </c>
      <c r="AC12" s="43">
        <v>366</v>
      </c>
      <c r="AD12" s="43">
        <v>236</v>
      </c>
      <c r="AE12" s="1457"/>
      <c r="AF12" s="1458"/>
      <c r="AG12" s="738">
        <v>3629</v>
      </c>
      <c r="AH12" s="45"/>
      <c r="AI12" s="1457"/>
      <c r="AJ12" s="1458"/>
      <c r="AK12" s="43"/>
      <c r="AL12" s="1457"/>
      <c r="AM12" s="1458"/>
      <c r="AN12" s="43"/>
      <c r="AO12" s="1457"/>
      <c r="AP12" s="1458"/>
      <c r="AQ12" s="43"/>
      <c r="AR12" s="43"/>
      <c r="AS12" s="43"/>
      <c r="AT12" s="43"/>
      <c r="AU12" s="43"/>
      <c r="AV12" s="43"/>
      <c r="AW12" s="43">
        <v>0</v>
      </c>
      <c r="AX12" s="1457"/>
      <c r="AY12" s="1485"/>
      <c r="AZ12" s="209"/>
      <c r="BA12" s="518" t="s">
        <v>25</v>
      </c>
      <c r="BB12" s="836" t="s">
        <v>657</v>
      </c>
      <c r="BC12" s="176"/>
    </row>
    <row r="13" spans="1:55" ht="24" customHeight="1" x14ac:dyDescent="0.15">
      <c r="A13" s="46"/>
      <c r="B13" s="47"/>
      <c r="C13" s="48" t="s">
        <v>26</v>
      </c>
      <c r="D13" s="837" t="s">
        <v>613</v>
      </c>
      <c r="E13" s="49"/>
      <c r="F13" s="13">
        <v>43774</v>
      </c>
      <c r="G13" s="50">
        <v>29321</v>
      </c>
      <c r="H13" s="50"/>
      <c r="I13" s="50">
        <v>838</v>
      </c>
      <c r="J13" s="50">
        <v>646</v>
      </c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>
        <v>44612</v>
      </c>
      <c r="X13" s="51">
        <v>29967</v>
      </c>
      <c r="Y13" s="13"/>
      <c r="Z13" s="50">
        <v>1060</v>
      </c>
      <c r="AA13" s="50">
        <v>679</v>
      </c>
      <c r="AB13" s="50">
        <v>877</v>
      </c>
      <c r="AC13" s="50">
        <v>374</v>
      </c>
      <c r="AD13" s="50">
        <v>237</v>
      </c>
      <c r="AE13" s="1457">
        <v>56</v>
      </c>
      <c r="AF13" s="1458"/>
      <c r="AG13" s="73">
        <v>3283</v>
      </c>
      <c r="AH13" s="52"/>
      <c r="AI13" s="1457"/>
      <c r="AJ13" s="1458"/>
      <c r="AK13" s="50"/>
      <c r="AL13" s="1457"/>
      <c r="AM13" s="1458"/>
      <c r="AN13" s="50"/>
      <c r="AO13" s="1457"/>
      <c r="AP13" s="1458"/>
      <c r="AQ13" s="50"/>
      <c r="AR13" s="50"/>
      <c r="AS13" s="50"/>
      <c r="AT13" s="50"/>
      <c r="AU13" s="50"/>
      <c r="AV13" s="50"/>
      <c r="AW13" s="50">
        <v>0</v>
      </c>
      <c r="AX13" s="1457"/>
      <c r="AY13" s="1485"/>
      <c r="AZ13" s="47"/>
      <c r="BA13" s="48" t="s">
        <v>26</v>
      </c>
      <c r="BB13" s="837" t="s">
        <v>658</v>
      </c>
      <c r="BC13" s="176"/>
    </row>
    <row r="14" spans="1:55" ht="24" customHeight="1" x14ac:dyDescent="0.15">
      <c r="A14" s="46"/>
      <c r="B14" s="47"/>
      <c r="C14" s="48" t="s">
        <v>27</v>
      </c>
      <c r="D14" s="837" t="s">
        <v>614</v>
      </c>
      <c r="E14" s="49"/>
      <c r="F14" s="13">
        <v>48506</v>
      </c>
      <c r="G14" s="50">
        <v>31731</v>
      </c>
      <c r="H14" s="50"/>
      <c r="I14" s="50">
        <v>808</v>
      </c>
      <c r="J14" s="50">
        <v>621</v>
      </c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>
        <v>49314</v>
      </c>
      <c r="X14" s="51">
        <v>32352</v>
      </c>
      <c r="Y14" s="13">
        <v>626</v>
      </c>
      <c r="Z14" s="50">
        <v>588</v>
      </c>
      <c r="AA14" s="50">
        <v>761</v>
      </c>
      <c r="AB14" s="50">
        <v>755</v>
      </c>
      <c r="AC14" s="50">
        <v>317</v>
      </c>
      <c r="AD14" s="50">
        <v>139</v>
      </c>
      <c r="AE14" s="1457">
        <v>23</v>
      </c>
      <c r="AF14" s="1458"/>
      <c r="AG14" s="73">
        <v>3209</v>
      </c>
      <c r="AH14" s="52"/>
      <c r="AI14" s="1457"/>
      <c r="AJ14" s="1458"/>
      <c r="AK14" s="50"/>
      <c r="AL14" s="1457"/>
      <c r="AM14" s="1458"/>
      <c r="AN14" s="50"/>
      <c r="AO14" s="1457"/>
      <c r="AP14" s="1458"/>
      <c r="AQ14" s="50"/>
      <c r="AR14" s="50"/>
      <c r="AS14" s="50"/>
      <c r="AT14" s="50"/>
      <c r="AU14" s="50"/>
      <c r="AV14" s="50"/>
      <c r="AW14" s="50">
        <v>0</v>
      </c>
      <c r="AX14" s="1457"/>
      <c r="AY14" s="1485"/>
      <c r="AZ14" s="47"/>
      <c r="BA14" s="48" t="s">
        <v>27</v>
      </c>
      <c r="BB14" s="837" t="s">
        <v>659</v>
      </c>
      <c r="BC14" s="176"/>
    </row>
    <row r="15" spans="1:55" ht="24" customHeight="1" x14ac:dyDescent="0.15">
      <c r="A15" s="46"/>
      <c r="B15" s="47"/>
      <c r="C15" s="48" t="s">
        <v>28</v>
      </c>
      <c r="D15" s="837" t="s">
        <v>615</v>
      </c>
      <c r="E15" s="49"/>
      <c r="F15" s="13">
        <v>51584</v>
      </c>
      <c r="G15" s="50">
        <v>34128</v>
      </c>
      <c r="H15" s="50"/>
      <c r="I15" s="50">
        <v>837</v>
      </c>
      <c r="J15" s="50">
        <v>575</v>
      </c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>
        <v>52421</v>
      </c>
      <c r="X15" s="51">
        <v>34703</v>
      </c>
      <c r="Y15" s="13">
        <v>595</v>
      </c>
      <c r="Z15" s="50">
        <v>495</v>
      </c>
      <c r="AA15" s="50">
        <v>683</v>
      </c>
      <c r="AB15" s="50">
        <v>753</v>
      </c>
      <c r="AC15" s="50">
        <v>346</v>
      </c>
      <c r="AD15" s="50">
        <v>186</v>
      </c>
      <c r="AE15" s="1457">
        <v>31</v>
      </c>
      <c r="AF15" s="1458"/>
      <c r="AG15" s="73">
        <v>3089</v>
      </c>
      <c r="AH15" s="52"/>
      <c r="AI15" s="1457"/>
      <c r="AJ15" s="1458"/>
      <c r="AK15" s="50"/>
      <c r="AL15" s="1457"/>
      <c r="AM15" s="1458"/>
      <c r="AN15" s="50"/>
      <c r="AO15" s="1457"/>
      <c r="AP15" s="1458"/>
      <c r="AQ15" s="50"/>
      <c r="AR15" s="50"/>
      <c r="AS15" s="50"/>
      <c r="AT15" s="50"/>
      <c r="AU15" s="50"/>
      <c r="AV15" s="50"/>
      <c r="AW15" s="50">
        <v>0</v>
      </c>
      <c r="AX15" s="1457"/>
      <c r="AY15" s="1485"/>
      <c r="AZ15" s="47"/>
      <c r="BA15" s="48" t="s">
        <v>28</v>
      </c>
      <c r="BB15" s="837" t="s">
        <v>660</v>
      </c>
      <c r="BC15" s="176"/>
    </row>
    <row r="16" spans="1:55" ht="24" customHeight="1" x14ac:dyDescent="0.15">
      <c r="A16" s="46"/>
      <c r="B16" s="47"/>
      <c r="C16" s="48" t="s">
        <v>29</v>
      </c>
      <c r="D16" s="837" t="s">
        <v>616</v>
      </c>
      <c r="E16" s="49"/>
      <c r="F16" s="13">
        <v>54961</v>
      </c>
      <c r="G16" s="50">
        <v>36565</v>
      </c>
      <c r="H16" s="50"/>
      <c r="I16" s="50">
        <v>873</v>
      </c>
      <c r="J16" s="50">
        <v>605</v>
      </c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>
        <v>55834</v>
      </c>
      <c r="X16" s="51">
        <v>37170</v>
      </c>
      <c r="Y16" s="13">
        <v>548</v>
      </c>
      <c r="Z16" s="50">
        <v>429</v>
      </c>
      <c r="AA16" s="50">
        <v>625</v>
      </c>
      <c r="AB16" s="50">
        <v>745</v>
      </c>
      <c r="AC16" s="50">
        <v>375</v>
      </c>
      <c r="AD16" s="50">
        <v>246</v>
      </c>
      <c r="AE16" s="1457">
        <v>35</v>
      </c>
      <c r="AF16" s="1458"/>
      <c r="AG16" s="73">
        <v>3003</v>
      </c>
      <c r="AH16" s="52"/>
      <c r="AI16" s="1457"/>
      <c r="AJ16" s="1458"/>
      <c r="AK16" s="50"/>
      <c r="AL16" s="1457"/>
      <c r="AM16" s="1458"/>
      <c r="AN16" s="50"/>
      <c r="AO16" s="1457"/>
      <c r="AP16" s="1458"/>
      <c r="AQ16" s="50"/>
      <c r="AR16" s="50"/>
      <c r="AS16" s="50"/>
      <c r="AT16" s="50"/>
      <c r="AU16" s="50"/>
      <c r="AV16" s="50"/>
      <c r="AW16" s="50">
        <v>0</v>
      </c>
      <c r="AX16" s="1457"/>
      <c r="AY16" s="1485"/>
      <c r="AZ16" s="47"/>
      <c r="BA16" s="48" t="s">
        <v>29</v>
      </c>
      <c r="BB16" s="837" t="s">
        <v>661</v>
      </c>
      <c r="BC16" s="176"/>
    </row>
    <row r="17" spans="1:55" ht="24" customHeight="1" x14ac:dyDescent="0.15">
      <c r="A17" s="46"/>
      <c r="B17" s="47"/>
      <c r="C17" s="48" t="s">
        <v>30</v>
      </c>
      <c r="D17" s="837" t="s">
        <v>617</v>
      </c>
      <c r="E17" s="49"/>
      <c r="F17" s="13">
        <v>54359</v>
      </c>
      <c r="G17" s="50">
        <v>35822</v>
      </c>
      <c r="H17" s="50"/>
      <c r="I17" s="50">
        <v>992</v>
      </c>
      <c r="J17" s="50">
        <v>643</v>
      </c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>
        <v>55351</v>
      </c>
      <c r="X17" s="51">
        <v>36465</v>
      </c>
      <c r="Y17" s="13">
        <v>576</v>
      </c>
      <c r="Z17" s="50">
        <v>392</v>
      </c>
      <c r="AA17" s="50">
        <v>544</v>
      </c>
      <c r="AB17" s="50">
        <v>718</v>
      </c>
      <c r="AC17" s="50">
        <v>402</v>
      </c>
      <c r="AD17" s="50">
        <v>237</v>
      </c>
      <c r="AE17" s="1457">
        <v>48</v>
      </c>
      <c r="AF17" s="1458"/>
      <c r="AG17" s="73">
        <v>2917</v>
      </c>
      <c r="AH17" s="52"/>
      <c r="AI17" s="1457"/>
      <c r="AJ17" s="1458"/>
      <c r="AK17" s="50"/>
      <c r="AL17" s="1457"/>
      <c r="AM17" s="1458"/>
      <c r="AN17" s="50"/>
      <c r="AO17" s="1457"/>
      <c r="AP17" s="1458"/>
      <c r="AQ17" s="50"/>
      <c r="AR17" s="50"/>
      <c r="AS17" s="50"/>
      <c r="AT17" s="50"/>
      <c r="AU17" s="50"/>
      <c r="AV17" s="50"/>
      <c r="AW17" s="50">
        <v>0</v>
      </c>
      <c r="AX17" s="1457"/>
      <c r="AY17" s="1485"/>
      <c r="AZ17" s="47"/>
      <c r="BA17" s="48" t="s">
        <v>30</v>
      </c>
      <c r="BB17" s="837" t="s">
        <v>662</v>
      </c>
      <c r="BC17" s="176"/>
    </row>
    <row r="18" spans="1:55" ht="24" customHeight="1" x14ac:dyDescent="0.15">
      <c r="A18" s="46"/>
      <c r="B18" s="47"/>
      <c r="C18" s="48" t="s">
        <v>31</v>
      </c>
      <c r="D18" s="837" t="s">
        <v>618</v>
      </c>
      <c r="E18" s="49"/>
      <c r="F18" s="13">
        <v>56014</v>
      </c>
      <c r="G18" s="50">
        <v>36994</v>
      </c>
      <c r="H18" s="50"/>
      <c r="I18" s="50">
        <v>960</v>
      </c>
      <c r="J18" s="50">
        <v>592</v>
      </c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>
        <v>56974</v>
      </c>
      <c r="X18" s="51">
        <v>37586</v>
      </c>
      <c r="Y18" s="13">
        <v>425</v>
      </c>
      <c r="Z18" s="50">
        <v>285</v>
      </c>
      <c r="AA18" s="50">
        <v>515</v>
      </c>
      <c r="AB18" s="50">
        <v>701</v>
      </c>
      <c r="AC18" s="50">
        <v>423</v>
      </c>
      <c r="AD18" s="50">
        <v>259</v>
      </c>
      <c r="AE18" s="1457">
        <v>27</v>
      </c>
      <c r="AF18" s="1458"/>
      <c r="AG18" s="73">
        <v>2635</v>
      </c>
      <c r="AH18" s="52"/>
      <c r="AI18" s="1457"/>
      <c r="AJ18" s="1458"/>
      <c r="AK18" s="50"/>
      <c r="AL18" s="1457"/>
      <c r="AM18" s="1458"/>
      <c r="AN18" s="50"/>
      <c r="AO18" s="1457"/>
      <c r="AP18" s="1458"/>
      <c r="AQ18" s="50"/>
      <c r="AR18" s="50"/>
      <c r="AS18" s="50"/>
      <c r="AT18" s="50"/>
      <c r="AU18" s="50"/>
      <c r="AV18" s="50"/>
      <c r="AW18" s="50">
        <v>0</v>
      </c>
      <c r="AX18" s="1457"/>
      <c r="AY18" s="1485"/>
      <c r="AZ18" s="47"/>
      <c r="BA18" s="48" t="s">
        <v>31</v>
      </c>
      <c r="BB18" s="837" t="s">
        <v>663</v>
      </c>
      <c r="BC18" s="176"/>
    </row>
    <row r="19" spans="1:55" ht="24" customHeight="1" x14ac:dyDescent="0.15">
      <c r="A19" s="46"/>
      <c r="B19" s="47"/>
      <c r="C19" s="48" t="s">
        <v>32</v>
      </c>
      <c r="D19" s="837" t="s">
        <v>619</v>
      </c>
      <c r="E19" s="49"/>
      <c r="F19" s="13">
        <v>55018</v>
      </c>
      <c r="G19" s="50">
        <v>36708</v>
      </c>
      <c r="H19" s="50"/>
      <c r="I19" s="50">
        <v>1000</v>
      </c>
      <c r="J19" s="50">
        <v>821</v>
      </c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>
        <v>56018</v>
      </c>
      <c r="X19" s="51">
        <v>37529</v>
      </c>
      <c r="Y19" s="13">
        <v>350</v>
      </c>
      <c r="Z19" s="50">
        <v>228</v>
      </c>
      <c r="AA19" s="50">
        <v>452</v>
      </c>
      <c r="AB19" s="50">
        <v>676</v>
      </c>
      <c r="AC19" s="50">
        <v>424</v>
      </c>
      <c r="AD19" s="50">
        <v>267</v>
      </c>
      <c r="AE19" s="1457">
        <v>55</v>
      </c>
      <c r="AF19" s="1458"/>
      <c r="AG19" s="73">
        <v>2452</v>
      </c>
      <c r="AH19" s="52"/>
      <c r="AI19" s="1457"/>
      <c r="AJ19" s="1458"/>
      <c r="AK19" s="50"/>
      <c r="AL19" s="1457"/>
      <c r="AM19" s="1458"/>
      <c r="AN19" s="50"/>
      <c r="AO19" s="1457"/>
      <c r="AP19" s="1458"/>
      <c r="AQ19" s="50"/>
      <c r="AR19" s="50"/>
      <c r="AS19" s="50"/>
      <c r="AT19" s="50"/>
      <c r="AU19" s="50"/>
      <c r="AV19" s="50"/>
      <c r="AW19" s="50">
        <v>0</v>
      </c>
      <c r="AX19" s="1457"/>
      <c r="AY19" s="1485"/>
      <c r="AZ19" s="47"/>
      <c r="BA19" s="48" t="s">
        <v>32</v>
      </c>
      <c r="BB19" s="837" t="s">
        <v>664</v>
      </c>
      <c r="BC19" s="176"/>
    </row>
    <row r="20" spans="1:55" ht="24" customHeight="1" x14ac:dyDescent="0.15">
      <c r="A20" s="46"/>
      <c r="B20" s="47"/>
      <c r="C20" s="48" t="s">
        <v>33</v>
      </c>
      <c r="D20" s="837" t="s">
        <v>620</v>
      </c>
      <c r="E20" s="49"/>
      <c r="F20" s="13">
        <v>55622</v>
      </c>
      <c r="G20" s="50">
        <v>36708</v>
      </c>
      <c r="H20" s="50"/>
      <c r="I20" s="50">
        <v>1159</v>
      </c>
      <c r="J20" s="50">
        <v>760</v>
      </c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>
        <v>56781</v>
      </c>
      <c r="X20" s="51">
        <v>37468</v>
      </c>
      <c r="Y20" s="13">
        <v>309</v>
      </c>
      <c r="Z20" s="50">
        <v>198</v>
      </c>
      <c r="AA20" s="50">
        <v>393</v>
      </c>
      <c r="AB20" s="50">
        <v>664</v>
      </c>
      <c r="AC20" s="50">
        <v>430</v>
      </c>
      <c r="AD20" s="50">
        <v>301</v>
      </c>
      <c r="AE20" s="1457">
        <v>40</v>
      </c>
      <c r="AF20" s="1458"/>
      <c r="AG20" s="73">
        <v>2335</v>
      </c>
      <c r="AH20" s="52"/>
      <c r="AI20" s="1457"/>
      <c r="AJ20" s="1458"/>
      <c r="AK20" s="50"/>
      <c r="AL20" s="1457"/>
      <c r="AM20" s="1458"/>
      <c r="AN20" s="50"/>
      <c r="AO20" s="1457"/>
      <c r="AP20" s="1458"/>
      <c r="AQ20" s="50"/>
      <c r="AR20" s="50"/>
      <c r="AS20" s="50"/>
      <c r="AT20" s="50"/>
      <c r="AU20" s="50"/>
      <c r="AV20" s="50"/>
      <c r="AW20" s="50">
        <v>0</v>
      </c>
      <c r="AX20" s="1457"/>
      <c r="AY20" s="1485"/>
      <c r="AZ20" s="47"/>
      <c r="BA20" s="48" t="s">
        <v>33</v>
      </c>
      <c r="BB20" s="837" t="s">
        <v>665</v>
      </c>
      <c r="BC20" s="176"/>
    </row>
    <row r="21" spans="1:55" ht="24" customHeight="1" x14ac:dyDescent="0.15">
      <c r="A21" s="46"/>
      <c r="B21" s="47"/>
      <c r="C21" s="48" t="s">
        <v>34</v>
      </c>
      <c r="D21" s="837" t="s">
        <v>621</v>
      </c>
      <c r="E21" s="49"/>
      <c r="F21" s="13">
        <v>57593</v>
      </c>
      <c r="G21" s="50">
        <v>37504</v>
      </c>
      <c r="H21" s="50"/>
      <c r="I21" s="50">
        <v>979</v>
      </c>
      <c r="J21" s="50">
        <v>718</v>
      </c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>
        <v>58572</v>
      </c>
      <c r="X21" s="51">
        <v>38222</v>
      </c>
      <c r="Y21" s="13">
        <v>302</v>
      </c>
      <c r="Z21" s="50">
        <v>139</v>
      </c>
      <c r="AA21" s="50">
        <v>329</v>
      </c>
      <c r="AB21" s="50">
        <v>630</v>
      </c>
      <c r="AC21" s="50">
        <v>465</v>
      </c>
      <c r="AD21" s="50">
        <v>320</v>
      </c>
      <c r="AE21" s="1457">
        <v>56</v>
      </c>
      <c r="AF21" s="1458"/>
      <c r="AG21" s="73">
        <v>2241</v>
      </c>
      <c r="AH21" s="52"/>
      <c r="AI21" s="1457"/>
      <c r="AJ21" s="1458"/>
      <c r="AK21" s="50"/>
      <c r="AL21" s="1457"/>
      <c r="AM21" s="1458"/>
      <c r="AN21" s="50"/>
      <c r="AO21" s="1457"/>
      <c r="AP21" s="1458"/>
      <c r="AQ21" s="50"/>
      <c r="AR21" s="50"/>
      <c r="AS21" s="50"/>
      <c r="AT21" s="50"/>
      <c r="AU21" s="50"/>
      <c r="AV21" s="50"/>
      <c r="AW21" s="50">
        <v>0</v>
      </c>
      <c r="AX21" s="1457"/>
      <c r="AY21" s="1485"/>
      <c r="AZ21" s="47"/>
      <c r="BA21" s="48" t="s">
        <v>34</v>
      </c>
      <c r="BB21" s="837" t="s">
        <v>666</v>
      </c>
      <c r="BC21" s="176"/>
    </row>
    <row r="22" spans="1:55" ht="24" customHeight="1" x14ac:dyDescent="0.15">
      <c r="A22" s="46"/>
      <c r="B22" s="47"/>
      <c r="C22" s="48" t="s">
        <v>35</v>
      </c>
      <c r="D22" s="837" t="s">
        <v>622</v>
      </c>
      <c r="E22" s="49"/>
      <c r="F22" s="13">
        <v>58068</v>
      </c>
      <c r="G22" s="50">
        <v>36337</v>
      </c>
      <c r="H22" s="50"/>
      <c r="I22" s="50">
        <v>981</v>
      </c>
      <c r="J22" s="50">
        <v>717</v>
      </c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>
        <v>59049</v>
      </c>
      <c r="X22" s="51">
        <v>37054</v>
      </c>
      <c r="Y22" s="13">
        <v>278</v>
      </c>
      <c r="Z22" s="50">
        <v>132</v>
      </c>
      <c r="AA22" s="50">
        <v>307</v>
      </c>
      <c r="AB22" s="50">
        <v>611</v>
      </c>
      <c r="AC22" s="50">
        <v>487</v>
      </c>
      <c r="AD22" s="50">
        <v>288</v>
      </c>
      <c r="AE22" s="1457">
        <v>28</v>
      </c>
      <c r="AF22" s="1458"/>
      <c r="AG22" s="73">
        <v>2131</v>
      </c>
      <c r="AH22" s="52">
        <v>580</v>
      </c>
      <c r="AI22" s="1457"/>
      <c r="AJ22" s="1458"/>
      <c r="AK22" s="50">
        <v>616</v>
      </c>
      <c r="AL22" s="1457"/>
      <c r="AM22" s="1458"/>
      <c r="AN22" s="50">
        <v>1196</v>
      </c>
      <c r="AO22" s="1457">
        <v>0</v>
      </c>
      <c r="AP22" s="1458">
        <v>0</v>
      </c>
      <c r="AQ22" s="50">
        <v>26</v>
      </c>
      <c r="AR22" s="50">
        <v>23</v>
      </c>
      <c r="AS22" s="50">
        <v>17</v>
      </c>
      <c r="AT22" s="50">
        <v>6</v>
      </c>
      <c r="AU22" s="50">
        <v>8</v>
      </c>
      <c r="AV22" s="50">
        <v>2</v>
      </c>
      <c r="AW22" s="50">
        <v>82</v>
      </c>
      <c r="AX22" s="1457"/>
      <c r="AY22" s="1485"/>
      <c r="AZ22" s="47"/>
      <c r="BA22" s="48" t="s">
        <v>35</v>
      </c>
      <c r="BB22" s="837" t="s">
        <v>667</v>
      </c>
      <c r="BC22" s="176"/>
    </row>
    <row r="23" spans="1:55" ht="24" customHeight="1" x14ac:dyDescent="0.15">
      <c r="A23" s="46"/>
      <c r="B23" s="47"/>
      <c r="C23" s="48" t="s">
        <v>36</v>
      </c>
      <c r="D23" s="837" t="s">
        <v>623</v>
      </c>
      <c r="E23" s="49"/>
      <c r="F23" s="13">
        <v>58127</v>
      </c>
      <c r="G23" s="50">
        <v>36279</v>
      </c>
      <c r="H23" s="50"/>
      <c r="I23" s="50">
        <v>993</v>
      </c>
      <c r="J23" s="50">
        <v>717</v>
      </c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>
        <v>59120</v>
      </c>
      <c r="X23" s="51">
        <v>36996</v>
      </c>
      <c r="Y23" s="13">
        <v>217</v>
      </c>
      <c r="Z23" s="50">
        <v>123</v>
      </c>
      <c r="AA23" s="50">
        <v>270</v>
      </c>
      <c r="AB23" s="50">
        <v>575</v>
      </c>
      <c r="AC23" s="50">
        <v>532</v>
      </c>
      <c r="AD23" s="50">
        <v>266</v>
      </c>
      <c r="AE23" s="1457">
        <v>32</v>
      </c>
      <c r="AF23" s="1458"/>
      <c r="AG23" s="73">
        <v>2015</v>
      </c>
      <c r="AH23" s="52">
        <v>772</v>
      </c>
      <c r="AI23" s="1457"/>
      <c r="AJ23" s="1458"/>
      <c r="AK23" s="50">
        <v>722</v>
      </c>
      <c r="AL23" s="1457"/>
      <c r="AM23" s="1458"/>
      <c r="AN23" s="50">
        <v>1494</v>
      </c>
      <c r="AO23" s="1457">
        <v>0</v>
      </c>
      <c r="AP23" s="1458">
        <v>0</v>
      </c>
      <c r="AQ23" s="50">
        <v>41</v>
      </c>
      <c r="AR23" s="50">
        <v>19</v>
      </c>
      <c r="AS23" s="50">
        <v>21</v>
      </c>
      <c r="AT23" s="50">
        <v>4</v>
      </c>
      <c r="AU23" s="50">
        <v>7</v>
      </c>
      <c r="AV23" s="50">
        <v>7</v>
      </c>
      <c r="AW23" s="50">
        <v>99</v>
      </c>
      <c r="AX23" s="1457"/>
      <c r="AY23" s="1485"/>
      <c r="AZ23" s="47"/>
      <c r="BA23" s="48" t="s">
        <v>36</v>
      </c>
      <c r="BB23" s="837" t="s">
        <v>668</v>
      </c>
      <c r="BC23" s="176"/>
    </row>
    <row r="24" spans="1:55" ht="24" customHeight="1" x14ac:dyDescent="0.15">
      <c r="A24" s="46"/>
      <c r="B24" s="47"/>
      <c r="C24" s="48" t="s">
        <v>37</v>
      </c>
      <c r="D24" s="837" t="s">
        <v>624</v>
      </c>
      <c r="E24" s="49"/>
      <c r="F24" s="13">
        <v>56548</v>
      </c>
      <c r="G24" s="50">
        <v>35436</v>
      </c>
      <c r="H24" s="50"/>
      <c r="I24" s="50">
        <v>990</v>
      </c>
      <c r="J24" s="50">
        <v>639</v>
      </c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>
        <v>57538</v>
      </c>
      <c r="X24" s="51">
        <v>36075</v>
      </c>
      <c r="Y24" s="13">
        <v>216</v>
      </c>
      <c r="Z24" s="50">
        <v>120</v>
      </c>
      <c r="AA24" s="50">
        <v>243</v>
      </c>
      <c r="AB24" s="50">
        <v>567</v>
      </c>
      <c r="AC24" s="50">
        <v>505</v>
      </c>
      <c r="AD24" s="50">
        <v>285</v>
      </c>
      <c r="AE24" s="1457">
        <v>35</v>
      </c>
      <c r="AF24" s="1458"/>
      <c r="AG24" s="73">
        <v>1971</v>
      </c>
      <c r="AH24" s="52">
        <v>672</v>
      </c>
      <c r="AI24" s="1457"/>
      <c r="AJ24" s="1458"/>
      <c r="AK24" s="50">
        <v>893</v>
      </c>
      <c r="AL24" s="1457"/>
      <c r="AM24" s="1458"/>
      <c r="AN24" s="50">
        <v>1565</v>
      </c>
      <c r="AO24" s="1457">
        <v>0</v>
      </c>
      <c r="AP24" s="1458">
        <v>0</v>
      </c>
      <c r="AQ24" s="50">
        <v>59</v>
      </c>
      <c r="AR24" s="50">
        <v>27</v>
      </c>
      <c r="AS24" s="50">
        <v>15</v>
      </c>
      <c r="AT24" s="50">
        <v>7</v>
      </c>
      <c r="AU24" s="50">
        <v>8</v>
      </c>
      <c r="AV24" s="50">
        <v>7</v>
      </c>
      <c r="AW24" s="50">
        <v>123</v>
      </c>
      <c r="AX24" s="1457"/>
      <c r="AY24" s="1485"/>
      <c r="AZ24" s="47"/>
      <c r="BA24" s="48" t="s">
        <v>37</v>
      </c>
      <c r="BB24" s="837" t="s">
        <v>669</v>
      </c>
      <c r="BC24" s="176"/>
    </row>
    <row r="25" spans="1:55" ht="24" customHeight="1" x14ac:dyDescent="0.15">
      <c r="A25" s="46"/>
      <c r="B25" s="47"/>
      <c r="C25" s="48" t="s">
        <v>38</v>
      </c>
      <c r="D25" s="837" t="s">
        <v>625</v>
      </c>
      <c r="E25" s="49"/>
      <c r="F25" s="13">
        <v>55654</v>
      </c>
      <c r="G25" s="50">
        <v>34583</v>
      </c>
      <c r="H25" s="50"/>
      <c r="I25" s="50">
        <v>1012</v>
      </c>
      <c r="J25" s="50">
        <v>664</v>
      </c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>
        <v>56666</v>
      </c>
      <c r="X25" s="51">
        <v>35247</v>
      </c>
      <c r="Y25" s="13">
        <v>191</v>
      </c>
      <c r="Z25" s="50">
        <v>99</v>
      </c>
      <c r="AA25" s="50">
        <v>241</v>
      </c>
      <c r="AB25" s="50">
        <v>557</v>
      </c>
      <c r="AC25" s="50">
        <v>515</v>
      </c>
      <c r="AD25" s="50">
        <v>256</v>
      </c>
      <c r="AE25" s="1457">
        <v>32</v>
      </c>
      <c r="AF25" s="1458"/>
      <c r="AG25" s="73">
        <v>1891</v>
      </c>
      <c r="AH25" s="52">
        <v>966</v>
      </c>
      <c r="AI25" s="1457"/>
      <c r="AJ25" s="1458"/>
      <c r="AK25" s="50">
        <v>1487</v>
      </c>
      <c r="AL25" s="1457"/>
      <c r="AM25" s="1458"/>
      <c r="AN25" s="50">
        <v>2453</v>
      </c>
      <c r="AO25" s="1457">
        <v>0</v>
      </c>
      <c r="AP25" s="1458">
        <v>0</v>
      </c>
      <c r="AQ25" s="50">
        <v>109</v>
      </c>
      <c r="AR25" s="50">
        <v>45</v>
      </c>
      <c r="AS25" s="50">
        <v>27</v>
      </c>
      <c r="AT25" s="50">
        <v>15</v>
      </c>
      <c r="AU25" s="50">
        <v>8</v>
      </c>
      <c r="AV25" s="50">
        <v>9</v>
      </c>
      <c r="AW25" s="50">
        <v>213</v>
      </c>
      <c r="AX25" s="1457"/>
      <c r="AY25" s="1485"/>
      <c r="AZ25" s="47"/>
      <c r="BA25" s="48" t="s">
        <v>38</v>
      </c>
      <c r="BB25" s="837" t="s">
        <v>670</v>
      </c>
      <c r="BC25" s="176"/>
    </row>
    <row r="26" spans="1:55" ht="24" customHeight="1" x14ac:dyDescent="0.15">
      <c r="A26" s="46"/>
      <c r="B26" s="47"/>
      <c r="C26" s="48" t="s">
        <v>39</v>
      </c>
      <c r="D26" s="837" t="s">
        <v>626</v>
      </c>
      <c r="E26" s="49"/>
      <c r="F26" s="13">
        <v>56277</v>
      </c>
      <c r="G26" s="50">
        <v>34934</v>
      </c>
      <c r="H26" s="50"/>
      <c r="I26" s="50">
        <v>1125</v>
      </c>
      <c r="J26" s="50">
        <v>711</v>
      </c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>
        <v>57402</v>
      </c>
      <c r="X26" s="51">
        <v>35645</v>
      </c>
      <c r="Y26" s="13">
        <v>155</v>
      </c>
      <c r="Z26" s="50">
        <v>98</v>
      </c>
      <c r="AA26" s="50">
        <v>186</v>
      </c>
      <c r="AB26" s="50">
        <v>487</v>
      </c>
      <c r="AC26" s="50">
        <v>511</v>
      </c>
      <c r="AD26" s="50">
        <v>326</v>
      </c>
      <c r="AE26" s="1457">
        <v>37</v>
      </c>
      <c r="AF26" s="1458"/>
      <c r="AG26" s="73">
        <v>1800</v>
      </c>
      <c r="AH26" s="52">
        <v>878</v>
      </c>
      <c r="AI26" s="1457"/>
      <c r="AJ26" s="1458"/>
      <c r="AK26" s="50">
        <v>1119</v>
      </c>
      <c r="AL26" s="1457"/>
      <c r="AM26" s="1458"/>
      <c r="AN26" s="50">
        <v>1997</v>
      </c>
      <c r="AO26" s="1457">
        <v>0</v>
      </c>
      <c r="AP26" s="1458">
        <v>0</v>
      </c>
      <c r="AQ26" s="50">
        <v>84</v>
      </c>
      <c r="AR26" s="50">
        <v>41</v>
      </c>
      <c r="AS26" s="50">
        <v>19</v>
      </c>
      <c r="AT26" s="50">
        <v>8</v>
      </c>
      <c r="AU26" s="50">
        <v>3</v>
      </c>
      <c r="AV26" s="50">
        <v>9</v>
      </c>
      <c r="AW26" s="50">
        <v>164</v>
      </c>
      <c r="AX26" s="1457"/>
      <c r="AY26" s="1485"/>
      <c r="AZ26" s="47"/>
      <c r="BA26" s="48" t="s">
        <v>39</v>
      </c>
      <c r="BB26" s="837" t="s">
        <v>671</v>
      </c>
      <c r="BC26" s="176"/>
    </row>
    <row r="27" spans="1:55" ht="24" customHeight="1" x14ac:dyDescent="0.15">
      <c r="A27" s="1525" t="s">
        <v>40</v>
      </c>
      <c r="B27" s="1399"/>
      <c r="C27" s="48" t="s">
        <v>41</v>
      </c>
      <c r="D27" s="837" t="s">
        <v>627</v>
      </c>
      <c r="E27" s="49"/>
      <c r="F27" s="13">
        <v>58714</v>
      </c>
      <c r="G27" s="50">
        <v>36428</v>
      </c>
      <c r="H27" s="50"/>
      <c r="I27" s="50">
        <v>1157</v>
      </c>
      <c r="J27" s="50">
        <v>727</v>
      </c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>
        <v>59871</v>
      </c>
      <c r="X27" s="51">
        <v>37155</v>
      </c>
      <c r="Y27" s="13">
        <v>107</v>
      </c>
      <c r="Z27" s="50">
        <v>95</v>
      </c>
      <c r="AA27" s="50">
        <v>172</v>
      </c>
      <c r="AB27" s="50">
        <v>453</v>
      </c>
      <c r="AC27" s="50">
        <v>472</v>
      </c>
      <c r="AD27" s="50">
        <v>386</v>
      </c>
      <c r="AE27" s="1457">
        <v>35</v>
      </c>
      <c r="AF27" s="1458"/>
      <c r="AG27" s="73">
        <v>1720</v>
      </c>
      <c r="AH27" s="52">
        <v>1123</v>
      </c>
      <c r="AI27" s="1457"/>
      <c r="AJ27" s="1458"/>
      <c r="AK27" s="50">
        <v>1167</v>
      </c>
      <c r="AL27" s="1457"/>
      <c r="AM27" s="1458"/>
      <c r="AN27" s="50">
        <v>2290</v>
      </c>
      <c r="AO27" s="1457">
        <v>0</v>
      </c>
      <c r="AP27" s="1458">
        <v>0</v>
      </c>
      <c r="AQ27" s="50">
        <v>59</v>
      </c>
      <c r="AR27" s="50">
        <v>27</v>
      </c>
      <c r="AS27" s="50">
        <v>25</v>
      </c>
      <c r="AT27" s="50">
        <v>7</v>
      </c>
      <c r="AU27" s="50">
        <v>7</v>
      </c>
      <c r="AV27" s="50">
        <v>9</v>
      </c>
      <c r="AW27" s="50">
        <v>134</v>
      </c>
      <c r="AX27" s="1457"/>
      <c r="AY27" s="1485"/>
      <c r="AZ27" s="55"/>
      <c r="BA27" s="48" t="s">
        <v>41</v>
      </c>
      <c r="BB27" s="837" t="s">
        <v>672</v>
      </c>
      <c r="BC27" s="176"/>
    </row>
    <row r="28" spans="1:55" ht="24" customHeight="1" x14ac:dyDescent="0.15">
      <c r="A28" s="46"/>
      <c r="B28" s="47"/>
      <c r="C28" s="48" t="s">
        <v>42</v>
      </c>
      <c r="D28" s="837" t="s">
        <v>628</v>
      </c>
      <c r="E28" s="49"/>
      <c r="F28" s="13">
        <v>59350</v>
      </c>
      <c r="G28" s="50">
        <v>36021</v>
      </c>
      <c r="H28" s="50"/>
      <c r="I28" s="50">
        <v>1258</v>
      </c>
      <c r="J28" s="50">
        <v>776</v>
      </c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>
        <v>60608</v>
      </c>
      <c r="X28" s="51">
        <v>36797</v>
      </c>
      <c r="Y28" s="13">
        <v>97</v>
      </c>
      <c r="Z28" s="50">
        <v>64</v>
      </c>
      <c r="AA28" s="50">
        <v>160</v>
      </c>
      <c r="AB28" s="50">
        <v>410</v>
      </c>
      <c r="AC28" s="50">
        <v>479</v>
      </c>
      <c r="AD28" s="50">
        <v>401</v>
      </c>
      <c r="AE28" s="1457">
        <v>37</v>
      </c>
      <c r="AF28" s="1458"/>
      <c r="AG28" s="73">
        <v>1648</v>
      </c>
      <c r="AH28" s="52">
        <v>1014</v>
      </c>
      <c r="AI28" s="1457"/>
      <c r="AJ28" s="1458"/>
      <c r="AK28" s="50">
        <v>1398</v>
      </c>
      <c r="AL28" s="1457"/>
      <c r="AM28" s="1458"/>
      <c r="AN28" s="50">
        <v>2412</v>
      </c>
      <c r="AO28" s="1457">
        <v>0</v>
      </c>
      <c r="AP28" s="1458">
        <v>0</v>
      </c>
      <c r="AQ28" s="50">
        <v>81</v>
      </c>
      <c r="AR28" s="50">
        <v>35</v>
      </c>
      <c r="AS28" s="50">
        <v>26</v>
      </c>
      <c r="AT28" s="50">
        <v>9</v>
      </c>
      <c r="AU28" s="50">
        <v>15</v>
      </c>
      <c r="AV28" s="50">
        <v>8</v>
      </c>
      <c r="AW28" s="50">
        <v>174</v>
      </c>
      <c r="AX28" s="1457"/>
      <c r="AY28" s="1485"/>
      <c r="AZ28" s="47"/>
      <c r="BA28" s="48" t="s">
        <v>42</v>
      </c>
      <c r="BB28" s="837" t="s">
        <v>673</v>
      </c>
      <c r="BC28" s="176"/>
    </row>
    <row r="29" spans="1:55" ht="24" customHeight="1" x14ac:dyDescent="0.15">
      <c r="A29" s="46"/>
      <c r="B29" s="47"/>
      <c r="C29" s="48" t="s">
        <v>43</v>
      </c>
      <c r="D29" s="837" t="s">
        <v>629</v>
      </c>
      <c r="E29" s="49"/>
      <c r="F29" s="13">
        <v>60002</v>
      </c>
      <c r="G29" s="50">
        <v>36084</v>
      </c>
      <c r="H29" s="50"/>
      <c r="I29" s="50">
        <v>1272</v>
      </c>
      <c r="J29" s="50">
        <v>760</v>
      </c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>
        <v>61274</v>
      </c>
      <c r="X29" s="51">
        <v>36844</v>
      </c>
      <c r="Y29" s="13">
        <v>88</v>
      </c>
      <c r="Z29" s="50">
        <v>52</v>
      </c>
      <c r="AA29" s="50">
        <v>143</v>
      </c>
      <c r="AB29" s="50">
        <v>373</v>
      </c>
      <c r="AC29" s="50">
        <v>420</v>
      </c>
      <c r="AD29" s="50">
        <v>442</v>
      </c>
      <c r="AE29" s="1457">
        <v>56</v>
      </c>
      <c r="AF29" s="1458"/>
      <c r="AG29" s="73">
        <v>1574</v>
      </c>
      <c r="AH29" s="52">
        <v>962</v>
      </c>
      <c r="AI29" s="1457">
        <v>239</v>
      </c>
      <c r="AJ29" s="1458"/>
      <c r="AK29" s="50">
        <v>1340</v>
      </c>
      <c r="AL29" s="1457">
        <v>318</v>
      </c>
      <c r="AM29" s="1458"/>
      <c r="AN29" s="50">
        <v>2302</v>
      </c>
      <c r="AO29" s="1457">
        <v>557</v>
      </c>
      <c r="AP29" s="1458">
        <v>0</v>
      </c>
      <c r="AQ29" s="50">
        <v>80</v>
      </c>
      <c r="AR29" s="50">
        <v>31</v>
      </c>
      <c r="AS29" s="50">
        <v>26</v>
      </c>
      <c r="AT29" s="50">
        <v>11</v>
      </c>
      <c r="AU29" s="50">
        <v>6</v>
      </c>
      <c r="AV29" s="50">
        <v>10</v>
      </c>
      <c r="AW29" s="50">
        <v>164</v>
      </c>
      <c r="AX29" s="1457">
        <v>75</v>
      </c>
      <c r="AY29" s="1485"/>
      <c r="AZ29" s="47"/>
      <c r="BA29" s="48" t="s">
        <v>43</v>
      </c>
      <c r="BB29" s="837" t="s">
        <v>674</v>
      </c>
      <c r="BC29" s="176"/>
    </row>
    <row r="30" spans="1:55" ht="24" customHeight="1" x14ac:dyDescent="0.15">
      <c r="A30" s="46"/>
      <c r="B30" s="47"/>
      <c r="C30" s="48" t="s">
        <v>44</v>
      </c>
      <c r="D30" s="837" t="s">
        <v>630</v>
      </c>
      <c r="E30" s="49"/>
      <c r="F30" s="13">
        <v>59685</v>
      </c>
      <c r="G30" s="50">
        <v>36220</v>
      </c>
      <c r="H30" s="50"/>
      <c r="I30" s="50">
        <v>1150</v>
      </c>
      <c r="J30" s="50">
        <v>696</v>
      </c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>
        <v>60835</v>
      </c>
      <c r="X30" s="51">
        <v>36916</v>
      </c>
      <c r="Y30" s="13">
        <v>45</v>
      </c>
      <c r="Z30" s="50">
        <v>61</v>
      </c>
      <c r="AA30" s="50">
        <v>117</v>
      </c>
      <c r="AB30" s="50">
        <v>351</v>
      </c>
      <c r="AC30" s="50">
        <v>381</v>
      </c>
      <c r="AD30" s="50">
        <v>459</v>
      </c>
      <c r="AE30" s="1457">
        <v>53</v>
      </c>
      <c r="AF30" s="1458"/>
      <c r="AG30" s="73">
        <v>1467</v>
      </c>
      <c r="AH30" s="52">
        <v>1394</v>
      </c>
      <c r="AI30" s="1457">
        <v>445</v>
      </c>
      <c r="AJ30" s="1458"/>
      <c r="AK30" s="50">
        <v>1894</v>
      </c>
      <c r="AL30" s="1457">
        <v>512</v>
      </c>
      <c r="AM30" s="1458"/>
      <c r="AN30" s="50">
        <v>3288</v>
      </c>
      <c r="AO30" s="1457">
        <v>957</v>
      </c>
      <c r="AP30" s="1458">
        <v>0</v>
      </c>
      <c r="AQ30" s="50">
        <v>75</v>
      </c>
      <c r="AR30" s="50">
        <v>33</v>
      </c>
      <c r="AS30" s="50">
        <v>30</v>
      </c>
      <c r="AT30" s="50">
        <v>13</v>
      </c>
      <c r="AU30" s="50">
        <v>17</v>
      </c>
      <c r="AV30" s="50">
        <v>11</v>
      </c>
      <c r="AW30" s="50">
        <v>179</v>
      </c>
      <c r="AX30" s="1457">
        <v>79</v>
      </c>
      <c r="AY30" s="1485"/>
      <c r="AZ30" s="47"/>
      <c r="BA30" s="48" t="s">
        <v>44</v>
      </c>
      <c r="BB30" s="837" t="s">
        <v>675</v>
      </c>
      <c r="BC30" s="176"/>
    </row>
    <row r="31" spans="1:55" ht="24" customHeight="1" x14ac:dyDescent="0.15">
      <c r="A31" s="46"/>
      <c r="B31" s="47"/>
      <c r="C31" s="48" t="s">
        <v>45</v>
      </c>
      <c r="D31" s="837" t="s">
        <v>631</v>
      </c>
      <c r="E31" s="49"/>
      <c r="F31" s="13">
        <v>57851</v>
      </c>
      <c r="G31" s="50">
        <v>35891</v>
      </c>
      <c r="H31" s="50"/>
      <c r="I31" s="50">
        <v>1278</v>
      </c>
      <c r="J31" s="50">
        <v>794</v>
      </c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>
        <v>59129</v>
      </c>
      <c r="X31" s="51">
        <v>36685</v>
      </c>
      <c r="Y31" s="13">
        <v>23</v>
      </c>
      <c r="Z31" s="50">
        <v>40</v>
      </c>
      <c r="AA31" s="50">
        <v>100</v>
      </c>
      <c r="AB31" s="50">
        <v>317</v>
      </c>
      <c r="AC31" s="50">
        <v>373</v>
      </c>
      <c r="AD31" s="50">
        <v>465</v>
      </c>
      <c r="AE31" s="1457">
        <v>66</v>
      </c>
      <c r="AF31" s="1458"/>
      <c r="AG31" s="73">
        <v>1384</v>
      </c>
      <c r="AH31" s="52">
        <v>1368</v>
      </c>
      <c r="AI31" s="1457">
        <v>495</v>
      </c>
      <c r="AJ31" s="1458"/>
      <c r="AK31" s="50">
        <v>2421</v>
      </c>
      <c r="AL31" s="1457">
        <v>1045</v>
      </c>
      <c r="AM31" s="1458"/>
      <c r="AN31" s="50">
        <v>3789</v>
      </c>
      <c r="AO31" s="1457">
        <v>1540</v>
      </c>
      <c r="AP31" s="1458">
        <v>0</v>
      </c>
      <c r="AQ31" s="50">
        <v>92</v>
      </c>
      <c r="AR31" s="50">
        <v>46</v>
      </c>
      <c r="AS31" s="50">
        <v>32</v>
      </c>
      <c r="AT31" s="50">
        <v>16</v>
      </c>
      <c r="AU31" s="50">
        <v>15</v>
      </c>
      <c r="AV31" s="50">
        <v>16</v>
      </c>
      <c r="AW31" s="50">
        <v>217</v>
      </c>
      <c r="AX31" s="1457">
        <v>86</v>
      </c>
      <c r="AY31" s="1485"/>
      <c r="AZ31" s="47"/>
      <c r="BA31" s="48" t="s">
        <v>45</v>
      </c>
      <c r="BB31" s="837" t="s">
        <v>676</v>
      </c>
      <c r="BC31" s="176"/>
    </row>
    <row r="32" spans="1:55" ht="24" customHeight="1" x14ac:dyDescent="0.15">
      <c r="A32" s="46"/>
      <c r="B32" s="47"/>
      <c r="C32" s="48" t="s">
        <v>46</v>
      </c>
      <c r="D32" s="837" t="s">
        <v>632</v>
      </c>
      <c r="E32" s="49"/>
      <c r="F32" s="13">
        <v>55369</v>
      </c>
      <c r="G32" s="50">
        <v>34645</v>
      </c>
      <c r="H32" s="50"/>
      <c r="I32" s="50">
        <v>1234</v>
      </c>
      <c r="J32" s="50">
        <v>793</v>
      </c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>
        <v>56603</v>
      </c>
      <c r="X32" s="51">
        <v>35438</v>
      </c>
      <c r="Y32" s="13">
        <v>12</v>
      </c>
      <c r="Z32" s="50">
        <v>32</v>
      </c>
      <c r="AA32" s="50">
        <v>87</v>
      </c>
      <c r="AB32" s="50">
        <v>277</v>
      </c>
      <c r="AC32" s="50">
        <v>345</v>
      </c>
      <c r="AD32" s="50">
        <v>452</v>
      </c>
      <c r="AE32" s="1457">
        <v>71</v>
      </c>
      <c r="AF32" s="1458"/>
      <c r="AG32" s="73">
        <v>1276</v>
      </c>
      <c r="AH32" s="52">
        <v>1658</v>
      </c>
      <c r="AI32" s="1457">
        <v>558</v>
      </c>
      <c r="AJ32" s="1458"/>
      <c r="AK32" s="50">
        <v>2485</v>
      </c>
      <c r="AL32" s="1457">
        <v>934</v>
      </c>
      <c r="AM32" s="1458"/>
      <c r="AN32" s="50">
        <v>4143</v>
      </c>
      <c r="AO32" s="1457">
        <v>1492</v>
      </c>
      <c r="AP32" s="1458">
        <v>0</v>
      </c>
      <c r="AQ32" s="50">
        <v>88</v>
      </c>
      <c r="AR32" s="50">
        <v>53</v>
      </c>
      <c r="AS32" s="50">
        <v>24</v>
      </c>
      <c r="AT32" s="50">
        <v>20</v>
      </c>
      <c r="AU32" s="50">
        <v>20</v>
      </c>
      <c r="AV32" s="50">
        <v>18</v>
      </c>
      <c r="AW32" s="50">
        <v>223</v>
      </c>
      <c r="AX32" s="1457">
        <v>82</v>
      </c>
      <c r="AY32" s="1485"/>
      <c r="AZ32" s="47"/>
      <c r="BA32" s="48" t="s">
        <v>46</v>
      </c>
      <c r="BB32" s="837" t="s">
        <v>677</v>
      </c>
      <c r="BC32" s="176"/>
    </row>
    <row r="33" spans="1:55" ht="24" customHeight="1" x14ac:dyDescent="0.15">
      <c r="A33" s="46"/>
      <c r="B33" s="47"/>
      <c r="C33" s="48" t="s">
        <v>47</v>
      </c>
      <c r="D33" s="837" t="s">
        <v>633</v>
      </c>
      <c r="E33" s="49"/>
      <c r="F33" s="13">
        <v>53859</v>
      </c>
      <c r="G33" s="50">
        <v>34529</v>
      </c>
      <c r="H33" s="50"/>
      <c r="I33" s="50">
        <v>1288</v>
      </c>
      <c r="J33" s="50">
        <v>804</v>
      </c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>
        <v>55147</v>
      </c>
      <c r="X33" s="51">
        <v>35333</v>
      </c>
      <c r="Y33" s="13">
        <v>13</v>
      </c>
      <c r="Z33" s="50">
        <v>30</v>
      </c>
      <c r="AA33" s="50">
        <v>72</v>
      </c>
      <c r="AB33" s="50">
        <v>247</v>
      </c>
      <c r="AC33" s="50">
        <v>333</v>
      </c>
      <c r="AD33" s="50">
        <v>460</v>
      </c>
      <c r="AE33" s="1457">
        <v>79</v>
      </c>
      <c r="AF33" s="1458"/>
      <c r="AG33" s="73">
        <v>1234</v>
      </c>
      <c r="AH33" s="52">
        <v>1931</v>
      </c>
      <c r="AI33" s="1457">
        <v>866</v>
      </c>
      <c r="AJ33" s="1458"/>
      <c r="AK33" s="50">
        <v>2566</v>
      </c>
      <c r="AL33" s="1457">
        <v>946</v>
      </c>
      <c r="AM33" s="1458"/>
      <c r="AN33" s="50">
        <v>4497</v>
      </c>
      <c r="AO33" s="1457">
        <v>1812</v>
      </c>
      <c r="AP33" s="1458">
        <v>0</v>
      </c>
      <c r="AQ33" s="50">
        <v>143</v>
      </c>
      <c r="AR33" s="50">
        <v>53</v>
      </c>
      <c r="AS33" s="50">
        <v>33</v>
      </c>
      <c r="AT33" s="50">
        <v>20</v>
      </c>
      <c r="AU33" s="50">
        <v>16</v>
      </c>
      <c r="AV33" s="50">
        <v>21</v>
      </c>
      <c r="AW33" s="50">
        <v>286</v>
      </c>
      <c r="AX33" s="1457">
        <v>147</v>
      </c>
      <c r="AY33" s="1485"/>
      <c r="AZ33" s="47"/>
      <c r="BA33" s="48" t="s">
        <v>47</v>
      </c>
      <c r="BB33" s="837" t="s">
        <v>678</v>
      </c>
      <c r="BC33" s="176"/>
    </row>
    <row r="34" spans="1:55" ht="24" customHeight="1" x14ac:dyDescent="0.15">
      <c r="A34" s="46"/>
      <c r="B34" s="47"/>
      <c r="C34" s="48" t="s">
        <v>48</v>
      </c>
      <c r="D34" s="837" t="s">
        <v>634</v>
      </c>
      <c r="E34" s="49"/>
      <c r="F34" s="13">
        <v>53388</v>
      </c>
      <c r="G34" s="50">
        <v>34599</v>
      </c>
      <c r="H34" s="50"/>
      <c r="I34" s="50">
        <v>1254</v>
      </c>
      <c r="J34" s="50">
        <v>804</v>
      </c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>
        <v>54642</v>
      </c>
      <c r="X34" s="51">
        <v>35403</v>
      </c>
      <c r="Y34" s="13">
        <v>17</v>
      </c>
      <c r="Z34" s="50">
        <v>27</v>
      </c>
      <c r="AA34" s="50">
        <v>68</v>
      </c>
      <c r="AB34" s="50">
        <v>232</v>
      </c>
      <c r="AC34" s="50">
        <v>297</v>
      </c>
      <c r="AD34" s="50">
        <v>447</v>
      </c>
      <c r="AE34" s="1457">
        <v>106</v>
      </c>
      <c r="AF34" s="1458"/>
      <c r="AG34" s="73">
        <v>1194</v>
      </c>
      <c r="AH34" s="52">
        <v>3281</v>
      </c>
      <c r="AI34" s="1457">
        <v>1819</v>
      </c>
      <c r="AJ34" s="1458"/>
      <c r="AK34" s="50">
        <v>3550</v>
      </c>
      <c r="AL34" s="1457">
        <v>1597</v>
      </c>
      <c r="AM34" s="1458"/>
      <c r="AN34" s="50">
        <v>6831</v>
      </c>
      <c r="AO34" s="1457">
        <v>3416</v>
      </c>
      <c r="AP34" s="1458">
        <v>0</v>
      </c>
      <c r="AQ34" s="50">
        <v>149</v>
      </c>
      <c r="AR34" s="50">
        <v>61</v>
      </c>
      <c r="AS34" s="50">
        <v>29</v>
      </c>
      <c r="AT34" s="50">
        <v>23</v>
      </c>
      <c r="AU34" s="50">
        <v>20</v>
      </c>
      <c r="AV34" s="50">
        <v>33</v>
      </c>
      <c r="AW34" s="50">
        <v>315</v>
      </c>
      <c r="AX34" s="1457">
        <v>187</v>
      </c>
      <c r="AY34" s="1485"/>
      <c r="AZ34" s="47"/>
      <c r="BA34" s="48" t="s">
        <v>48</v>
      </c>
      <c r="BB34" s="837" t="s">
        <v>679</v>
      </c>
      <c r="BC34" s="176"/>
    </row>
    <row r="35" spans="1:55" ht="24" customHeight="1" x14ac:dyDescent="0.15">
      <c r="A35" s="46"/>
      <c r="B35" s="47"/>
      <c r="C35" s="48" t="s">
        <v>49</v>
      </c>
      <c r="D35" s="837" t="s">
        <v>635</v>
      </c>
      <c r="E35" s="49"/>
      <c r="F35" s="13">
        <v>51889</v>
      </c>
      <c r="G35" s="50">
        <v>34368</v>
      </c>
      <c r="H35" s="50"/>
      <c r="I35" s="50">
        <v>1281</v>
      </c>
      <c r="J35" s="50">
        <v>783</v>
      </c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>
        <v>53170</v>
      </c>
      <c r="X35" s="51">
        <v>35151</v>
      </c>
      <c r="Y35" s="13">
        <v>19</v>
      </c>
      <c r="Z35" s="50">
        <v>22</v>
      </c>
      <c r="AA35" s="50">
        <v>61</v>
      </c>
      <c r="AB35" s="50">
        <v>230</v>
      </c>
      <c r="AC35" s="50">
        <v>291</v>
      </c>
      <c r="AD35" s="50">
        <v>421</v>
      </c>
      <c r="AE35" s="1457">
        <v>113</v>
      </c>
      <c r="AF35" s="1458"/>
      <c r="AG35" s="73">
        <v>1157</v>
      </c>
      <c r="AH35" s="52">
        <v>2791</v>
      </c>
      <c r="AI35" s="1457">
        <v>1705</v>
      </c>
      <c r="AJ35" s="1458"/>
      <c r="AK35" s="50">
        <v>3392</v>
      </c>
      <c r="AL35" s="1457">
        <v>2069</v>
      </c>
      <c r="AM35" s="1458"/>
      <c r="AN35" s="50">
        <v>6183</v>
      </c>
      <c r="AO35" s="1457">
        <v>3774</v>
      </c>
      <c r="AP35" s="1458">
        <v>0</v>
      </c>
      <c r="AQ35" s="50">
        <v>179</v>
      </c>
      <c r="AR35" s="50">
        <v>61</v>
      </c>
      <c r="AS35" s="50">
        <v>37</v>
      </c>
      <c r="AT35" s="50">
        <v>21</v>
      </c>
      <c r="AU35" s="50">
        <v>23</v>
      </c>
      <c r="AV35" s="50">
        <v>30</v>
      </c>
      <c r="AW35" s="50">
        <v>351</v>
      </c>
      <c r="AX35" s="1457">
        <v>224</v>
      </c>
      <c r="AY35" s="1485"/>
      <c r="AZ35" s="47"/>
      <c r="BA35" s="48" t="s">
        <v>49</v>
      </c>
      <c r="BB35" s="837" t="s">
        <v>680</v>
      </c>
      <c r="BC35" s="176"/>
    </row>
    <row r="36" spans="1:55" s="62" customFormat="1" ht="24" customHeight="1" x14ac:dyDescent="0.15">
      <c r="A36" s="56"/>
      <c r="B36" s="57"/>
      <c r="C36" s="58" t="s">
        <v>50</v>
      </c>
      <c r="D36" s="838" t="s">
        <v>636</v>
      </c>
      <c r="E36" s="59"/>
      <c r="F36" s="14">
        <v>49982</v>
      </c>
      <c r="G36" s="54">
        <v>33905</v>
      </c>
      <c r="H36" s="54"/>
      <c r="I36" s="54">
        <v>1363</v>
      </c>
      <c r="J36" s="54">
        <v>811</v>
      </c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>
        <v>51345</v>
      </c>
      <c r="X36" s="53">
        <v>34716</v>
      </c>
      <c r="Y36" s="14">
        <v>17</v>
      </c>
      <c r="Z36" s="54">
        <v>24</v>
      </c>
      <c r="AA36" s="54">
        <v>50</v>
      </c>
      <c r="AB36" s="54">
        <v>225</v>
      </c>
      <c r="AC36" s="54">
        <v>288</v>
      </c>
      <c r="AD36" s="54">
        <v>403</v>
      </c>
      <c r="AE36" s="54">
        <v>79</v>
      </c>
      <c r="AF36" s="54">
        <v>26</v>
      </c>
      <c r="AG36" s="61">
        <v>1112</v>
      </c>
      <c r="AH36" s="60">
        <v>2512</v>
      </c>
      <c r="AI36" s="54">
        <v>2026</v>
      </c>
      <c r="AJ36" s="54">
        <v>410</v>
      </c>
      <c r="AK36" s="54">
        <v>3892</v>
      </c>
      <c r="AL36" s="54">
        <v>3218</v>
      </c>
      <c r="AM36" s="54">
        <v>608</v>
      </c>
      <c r="AN36" s="54">
        <v>6404</v>
      </c>
      <c r="AO36" s="54">
        <v>5244</v>
      </c>
      <c r="AP36" s="54">
        <v>1018</v>
      </c>
      <c r="AQ36" s="54">
        <v>164</v>
      </c>
      <c r="AR36" s="54">
        <v>68</v>
      </c>
      <c r="AS36" s="54">
        <v>50</v>
      </c>
      <c r="AT36" s="54">
        <v>19</v>
      </c>
      <c r="AU36" s="54">
        <v>24</v>
      </c>
      <c r="AV36" s="54">
        <v>27</v>
      </c>
      <c r="AW36" s="54">
        <v>352</v>
      </c>
      <c r="AX36" s="54">
        <v>292</v>
      </c>
      <c r="AY36" s="53">
        <v>119</v>
      </c>
      <c r="AZ36" s="56"/>
      <c r="BA36" s="58" t="s">
        <v>50</v>
      </c>
      <c r="BB36" s="838" t="s">
        <v>681</v>
      </c>
      <c r="BC36" s="231"/>
    </row>
    <row r="37" spans="1:55" s="62" customFormat="1" ht="24" customHeight="1" x14ac:dyDescent="0.15">
      <c r="A37" s="63"/>
      <c r="B37" s="64"/>
      <c r="C37" s="65" t="s">
        <v>0</v>
      </c>
      <c r="D37" s="839" t="s">
        <v>637</v>
      </c>
      <c r="E37" s="66"/>
      <c r="F37" s="67">
        <v>49043</v>
      </c>
      <c r="G37" s="68">
        <v>33759</v>
      </c>
      <c r="H37" s="68"/>
      <c r="I37" s="68">
        <v>1373</v>
      </c>
      <c r="J37" s="68">
        <v>825</v>
      </c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>
        <v>50416</v>
      </c>
      <c r="X37" s="69">
        <v>34584</v>
      </c>
      <c r="Y37" s="67">
        <v>17</v>
      </c>
      <c r="Z37" s="68">
        <v>24</v>
      </c>
      <c r="AA37" s="68">
        <v>52</v>
      </c>
      <c r="AB37" s="68">
        <v>205</v>
      </c>
      <c r="AC37" s="68">
        <v>260</v>
      </c>
      <c r="AD37" s="68">
        <v>407</v>
      </c>
      <c r="AE37" s="68">
        <v>90</v>
      </c>
      <c r="AF37" s="68">
        <v>30</v>
      </c>
      <c r="AG37" s="71">
        <v>1085</v>
      </c>
      <c r="AH37" s="70">
        <v>2406</v>
      </c>
      <c r="AI37" s="68">
        <v>1899</v>
      </c>
      <c r="AJ37" s="68">
        <v>382</v>
      </c>
      <c r="AK37" s="68">
        <v>3673</v>
      </c>
      <c r="AL37" s="68">
        <v>2865</v>
      </c>
      <c r="AM37" s="68">
        <v>584</v>
      </c>
      <c r="AN37" s="68">
        <v>6079</v>
      </c>
      <c r="AO37" s="68">
        <v>4764</v>
      </c>
      <c r="AP37" s="68">
        <v>966</v>
      </c>
      <c r="AQ37" s="68">
        <v>106</v>
      </c>
      <c r="AR37" s="68">
        <v>54</v>
      </c>
      <c r="AS37" s="68">
        <v>44</v>
      </c>
      <c r="AT37" s="68">
        <v>18</v>
      </c>
      <c r="AU37" s="68">
        <v>23</v>
      </c>
      <c r="AV37" s="68">
        <v>28</v>
      </c>
      <c r="AW37" s="68">
        <v>273</v>
      </c>
      <c r="AX37" s="68">
        <v>220</v>
      </c>
      <c r="AY37" s="69">
        <v>134</v>
      </c>
      <c r="AZ37" s="63"/>
      <c r="BA37" s="65" t="s">
        <v>0</v>
      </c>
      <c r="BB37" s="839" t="s">
        <v>682</v>
      </c>
      <c r="BC37" s="231"/>
    </row>
    <row r="38" spans="1:55" s="62" customFormat="1" ht="24" customHeight="1" x14ac:dyDescent="0.15">
      <c r="A38" s="63"/>
      <c r="B38" s="64"/>
      <c r="C38" s="65" t="s">
        <v>51</v>
      </c>
      <c r="D38" s="839" t="s">
        <v>638</v>
      </c>
      <c r="E38" s="66"/>
      <c r="F38" s="67">
        <v>48326</v>
      </c>
      <c r="G38" s="68">
        <v>33714</v>
      </c>
      <c r="H38" s="68"/>
      <c r="I38" s="68">
        <v>1293</v>
      </c>
      <c r="J38" s="68">
        <v>804</v>
      </c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>
        <v>49619</v>
      </c>
      <c r="X38" s="69">
        <v>34518</v>
      </c>
      <c r="Y38" s="67">
        <v>9</v>
      </c>
      <c r="Z38" s="68">
        <v>23</v>
      </c>
      <c r="AA38" s="68">
        <v>48</v>
      </c>
      <c r="AB38" s="68">
        <v>212</v>
      </c>
      <c r="AC38" s="68">
        <v>261</v>
      </c>
      <c r="AD38" s="68">
        <v>370</v>
      </c>
      <c r="AE38" s="68">
        <v>88</v>
      </c>
      <c r="AF38" s="68">
        <v>35</v>
      </c>
      <c r="AG38" s="71">
        <v>1046</v>
      </c>
      <c r="AH38" s="70">
        <v>1971</v>
      </c>
      <c r="AI38" s="68">
        <v>1539</v>
      </c>
      <c r="AJ38" s="68">
        <v>414</v>
      </c>
      <c r="AK38" s="68">
        <v>3512</v>
      </c>
      <c r="AL38" s="68">
        <v>2895</v>
      </c>
      <c r="AM38" s="68">
        <v>616</v>
      </c>
      <c r="AN38" s="68">
        <v>5483</v>
      </c>
      <c r="AO38" s="68">
        <v>4434</v>
      </c>
      <c r="AP38" s="68">
        <v>1011</v>
      </c>
      <c r="AQ38" s="68">
        <v>87</v>
      </c>
      <c r="AR38" s="68">
        <v>31</v>
      </c>
      <c r="AS38" s="68">
        <v>33</v>
      </c>
      <c r="AT38" s="68">
        <v>11</v>
      </c>
      <c r="AU38" s="68">
        <v>30</v>
      </c>
      <c r="AV38" s="68">
        <v>30</v>
      </c>
      <c r="AW38" s="68">
        <v>222</v>
      </c>
      <c r="AX38" s="68">
        <v>182</v>
      </c>
      <c r="AY38" s="69">
        <v>107</v>
      </c>
      <c r="AZ38" s="63"/>
      <c r="BA38" s="65" t="s">
        <v>51</v>
      </c>
      <c r="BB38" s="839" t="s">
        <v>683</v>
      </c>
      <c r="BC38" s="231"/>
    </row>
    <row r="39" spans="1:55" s="62" customFormat="1" ht="24" customHeight="1" x14ac:dyDescent="0.15">
      <c r="A39" s="63"/>
      <c r="B39" s="64"/>
      <c r="C39" s="65" t="s">
        <v>52</v>
      </c>
      <c r="D39" s="839" t="s">
        <v>639</v>
      </c>
      <c r="E39" s="66"/>
      <c r="F39" s="67">
        <v>49953</v>
      </c>
      <c r="G39" s="68">
        <v>33802</v>
      </c>
      <c r="H39" s="68"/>
      <c r="I39" s="68">
        <v>1382</v>
      </c>
      <c r="J39" s="68">
        <v>880</v>
      </c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>
        <v>51335</v>
      </c>
      <c r="X39" s="69">
        <v>34682</v>
      </c>
      <c r="Y39" s="67">
        <v>10</v>
      </c>
      <c r="Z39" s="68">
        <v>17</v>
      </c>
      <c r="AA39" s="68">
        <v>52</v>
      </c>
      <c r="AB39" s="68">
        <v>204</v>
      </c>
      <c r="AC39" s="68">
        <v>262</v>
      </c>
      <c r="AD39" s="68">
        <v>343</v>
      </c>
      <c r="AE39" s="68">
        <v>91</v>
      </c>
      <c r="AF39" s="68">
        <v>50</v>
      </c>
      <c r="AG39" s="71">
        <v>1029</v>
      </c>
      <c r="AH39" s="70">
        <v>2157</v>
      </c>
      <c r="AI39" s="68">
        <v>1681</v>
      </c>
      <c r="AJ39" s="68">
        <v>452</v>
      </c>
      <c r="AK39" s="68">
        <v>3749</v>
      </c>
      <c r="AL39" s="68">
        <v>2807</v>
      </c>
      <c r="AM39" s="68">
        <v>912</v>
      </c>
      <c r="AN39" s="68">
        <v>5906</v>
      </c>
      <c r="AO39" s="68">
        <v>4488</v>
      </c>
      <c r="AP39" s="68">
        <v>1286</v>
      </c>
      <c r="AQ39" s="68">
        <v>88</v>
      </c>
      <c r="AR39" s="68">
        <v>42</v>
      </c>
      <c r="AS39" s="68">
        <v>36</v>
      </c>
      <c r="AT39" s="68">
        <v>14</v>
      </c>
      <c r="AU39" s="68">
        <v>33</v>
      </c>
      <c r="AV39" s="68">
        <v>35</v>
      </c>
      <c r="AW39" s="68">
        <v>248</v>
      </c>
      <c r="AX39" s="68">
        <v>179</v>
      </c>
      <c r="AY39" s="69">
        <v>113</v>
      </c>
      <c r="AZ39" s="63"/>
      <c r="BA39" s="65" t="s">
        <v>53</v>
      </c>
      <c r="BB39" s="839" t="s">
        <v>684</v>
      </c>
      <c r="BC39" s="231"/>
    </row>
    <row r="40" spans="1:55" s="62" customFormat="1" ht="24" customHeight="1" x14ac:dyDescent="0.15">
      <c r="A40" s="63"/>
      <c r="B40" s="64"/>
      <c r="C40" s="65" t="s">
        <v>54</v>
      </c>
      <c r="D40" s="839" t="s">
        <v>640</v>
      </c>
      <c r="E40" s="66"/>
      <c r="F40" s="67">
        <v>50397</v>
      </c>
      <c r="G40" s="68">
        <v>34915</v>
      </c>
      <c r="H40" s="68"/>
      <c r="I40" s="68">
        <v>1344</v>
      </c>
      <c r="J40" s="68">
        <v>853</v>
      </c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>
        <v>51741</v>
      </c>
      <c r="X40" s="69">
        <v>35768</v>
      </c>
      <c r="Y40" s="67">
        <v>6</v>
      </c>
      <c r="Z40" s="68">
        <v>15</v>
      </c>
      <c r="AA40" s="68">
        <v>56</v>
      </c>
      <c r="AB40" s="68">
        <v>200</v>
      </c>
      <c r="AC40" s="68">
        <v>219</v>
      </c>
      <c r="AD40" s="68">
        <v>358</v>
      </c>
      <c r="AE40" s="68">
        <v>102</v>
      </c>
      <c r="AF40" s="68">
        <v>48</v>
      </c>
      <c r="AG40" s="71">
        <v>1004</v>
      </c>
      <c r="AH40" s="70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9"/>
      <c r="AZ40" s="63"/>
      <c r="BA40" s="65" t="s">
        <v>55</v>
      </c>
      <c r="BB40" s="839" t="s">
        <v>685</v>
      </c>
      <c r="BC40" s="231"/>
    </row>
    <row r="41" spans="1:55" s="62" customFormat="1" ht="24" customHeight="1" x14ac:dyDescent="0.15">
      <c r="A41" s="63"/>
      <c r="B41" s="64"/>
      <c r="C41" s="65" t="s">
        <v>56</v>
      </c>
      <c r="D41" s="839" t="s">
        <v>641</v>
      </c>
      <c r="E41" s="66">
        <v>949</v>
      </c>
      <c r="F41" s="67">
        <v>49582</v>
      </c>
      <c r="G41" s="68">
        <v>33857</v>
      </c>
      <c r="H41" s="68">
        <v>45</v>
      </c>
      <c r="I41" s="68">
        <v>1452</v>
      </c>
      <c r="J41" s="68">
        <v>957</v>
      </c>
      <c r="K41" s="87" t="s">
        <v>155</v>
      </c>
      <c r="L41" s="87" t="s">
        <v>155</v>
      </c>
      <c r="M41" s="87" t="s">
        <v>155</v>
      </c>
      <c r="N41" s="68">
        <v>9</v>
      </c>
      <c r="O41" s="68">
        <v>47</v>
      </c>
      <c r="P41" s="68">
        <v>31</v>
      </c>
      <c r="Q41" s="68">
        <v>1</v>
      </c>
      <c r="R41" s="68">
        <v>10</v>
      </c>
      <c r="S41" s="68">
        <v>6</v>
      </c>
      <c r="T41" s="68">
        <v>1</v>
      </c>
      <c r="U41" s="68">
        <v>12</v>
      </c>
      <c r="V41" s="68">
        <v>5</v>
      </c>
      <c r="W41" s="68">
        <v>51103</v>
      </c>
      <c r="X41" s="69">
        <v>34856</v>
      </c>
      <c r="Y41" s="67">
        <v>14</v>
      </c>
      <c r="Z41" s="68">
        <v>17</v>
      </c>
      <c r="AA41" s="68">
        <v>59</v>
      </c>
      <c r="AB41" s="68">
        <v>175</v>
      </c>
      <c r="AC41" s="68">
        <v>222</v>
      </c>
      <c r="AD41" s="68">
        <v>331</v>
      </c>
      <c r="AE41" s="68">
        <v>115</v>
      </c>
      <c r="AF41" s="68">
        <v>51</v>
      </c>
      <c r="AG41" s="71">
        <v>984</v>
      </c>
      <c r="AH41" s="70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9"/>
      <c r="AZ41" s="63"/>
      <c r="BA41" s="65" t="s">
        <v>57</v>
      </c>
      <c r="BB41" s="839" t="s">
        <v>686</v>
      </c>
      <c r="BC41" s="231"/>
    </row>
    <row r="42" spans="1:55" s="62" customFormat="1" ht="24" customHeight="1" x14ac:dyDescent="0.15">
      <c r="A42" s="63"/>
      <c r="B42" s="64"/>
      <c r="C42" s="65" t="s">
        <v>58</v>
      </c>
      <c r="D42" s="839" t="s">
        <v>642</v>
      </c>
      <c r="E42" s="66">
        <v>909</v>
      </c>
      <c r="F42" s="67">
        <v>48848</v>
      </c>
      <c r="G42" s="68">
        <v>33728</v>
      </c>
      <c r="H42" s="68">
        <v>41</v>
      </c>
      <c r="I42" s="68">
        <v>1412</v>
      </c>
      <c r="J42" s="68">
        <v>919</v>
      </c>
      <c r="K42" s="87" t="s">
        <v>155</v>
      </c>
      <c r="L42" s="87" t="s">
        <v>155</v>
      </c>
      <c r="M42" s="87" t="s">
        <v>155</v>
      </c>
      <c r="N42" s="68">
        <v>7</v>
      </c>
      <c r="O42" s="68">
        <v>51</v>
      </c>
      <c r="P42" s="68">
        <v>36</v>
      </c>
      <c r="Q42" s="68">
        <v>2</v>
      </c>
      <c r="R42" s="68">
        <v>13</v>
      </c>
      <c r="S42" s="68">
        <v>8</v>
      </c>
      <c r="T42" s="68">
        <v>2</v>
      </c>
      <c r="U42" s="68">
        <v>13</v>
      </c>
      <c r="V42" s="68">
        <v>5</v>
      </c>
      <c r="W42" s="68">
        <v>50337</v>
      </c>
      <c r="X42" s="69">
        <v>34696</v>
      </c>
      <c r="Y42" s="67">
        <v>10</v>
      </c>
      <c r="Z42" s="68">
        <v>19</v>
      </c>
      <c r="AA42" s="68">
        <v>51</v>
      </c>
      <c r="AB42" s="68">
        <v>165</v>
      </c>
      <c r="AC42" s="68">
        <v>214</v>
      </c>
      <c r="AD42" s="68">
        <v>318</v>
      </c>
      <c r="AE42" s="68">
        <v>105</v>
      </c>
      <c r="AF42" s="68">
        <v>56</v>
      </c>
      <c r="AG42" s="71">
        <v>938</v>
      </c>
      <c r="AH42" s="70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9"/>
      <c r="AZ42" s="63"/>
      <c r="BA42" s="65" t="s">
        <v>58</v>
      </c>
      <c r="BB42" s="839" t="s">
        <v>687</v>
      </c>
      <c r="BC42" s="231"/>
    </row>
    <row r="43" spans="1:55" s="62" customFormat="1" ht="24" customHeight="1" x14ac:dyDescent="0.15">
      <c r="A43" s="56"/>
      <c r="B43" s="57"/>
      <c r="C43" s="58" t="s">
        <v>59</v>
      </c>
      <c r="D43" s="838" t="s">
        <v>643</v>
      </c>
      <c r="E43" s="59">
        <v>889</v>
      </c>
      <c r="F43" s="14">
        <v>48936</v>
      </c>
      <c r="G43" s="54">
        <v>33765</v>
      </c>
      <c r="H43" s="54">
        <v>54</v>
      </c>
      <c r="I43" s="54">
        <v>1518</v>
      </c>
      <c r="J43" s="54">
        <v>920</v>
      </c>
      <c r="K43" s="87" t="s">
        <v>155</v>
      </c>
      <c r="L43" s="87" t="s">
        <v>155</v>
      </c>
      <c r="M43" s="87" t="s">
        <v>155</v>
      </c>
      <c r="N43" s="54">
        <v>9</v>
      </c>
      <c r="O43" s="54">
        <v>69</v>
      </c>
      <c r="P43" s="54">
        <v>45</v>
      </c>
      <c r="Q43" s="54">
        <v>3</v>
      </c>
      <c r="R43" s="54">
        <v>12</v>
      </c>
      <c r="S43" s="54">
        <v>7</v>
      </c>
      <c r="T43" s="54">
        <v>3</v>
      </c>
      <c r="U43" s="54">
        <v>14</v>
      </c>
      <c r="V43" s="54">
        <v>7</v>
      </c>
      <c r="W43" s="54">
        <v>50549</v>
      </c>
      <c r="X43" s="53">
        <v>34744</v>
      </c>
      <c r="Y43" s="14">
        <v>4</v>
      </c>
      <c r="Z43" s="54">
        <v>21</v>
      </c>
      <c r="AA43" s="54">
        <v>46</v>
      </c>
      <c r="AB43" s="54">
        <v>170</v>
      </c>
      <c r="AC43" s="54">
        <v>209</v>
      </c>
      <c r="AD43" s="54">
        <v>281</v>
      </c>
      <c r="AE43" s="54">
        <v>111</v>
      </c>
      <c r="AF43" s="54">
        <v>71</v>
      </c>
      <c r="AG43" s="61">
        <v>913</v>
      </c>
      <c r="AH43" s="60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3"/>
      <c r="AZ43" s="56"/>
      <c r="BA43" s="58" t="s">
        <v>59</v>
      </c>
      <c r="BB43" s="838" t="s">
        <v>688</v>
      </c>
      <c r="BC43" s="231"/>
    </row>
    <row r="44" spans="1:55" s="62" customFormat="1" ht="24" customHeight="1" x14ac:dyDescent="0.15">
      <c r="A44" s="63"/>
      <c r="B44" s="64"/>
      <c r="C44" s="65" t="s">
        <v>116</v>
      </c>
      <c r="D44" s="839" t="s">
        <v>644</v>
      </c>
      <c r="E44" s="66">
        <v>833</v>
      </c>
      <c r="F44" s="67">
        <v>46270</v>
      </c>
      <c r="G44" s="68">
        <v>31676</v>
      </c>
      <c r="H44" s="68">
        <v>50</v>
      </c>
      <c r="I44" s="68">
        <v>1707</v>
      </c>
      <c r="J44" s="68">
        <v>1220</v>
      </c>
      <c r="K44" s="87" t="s">
        <v>155</v>
      </c>
      <c r="L44" s="87" t="s">
        <v>155</v>
      </c>
      <c r="M44" s="87" t="s">
        <v>155</v>
      </c>
      <c r="N44" s="68">
        <v>10</v>
      </c>
      <c r="O44" s="68">
        <v>89</v>
      </c>
      <c r="P44" s="68">
        <v>58</v>
      </c>
      <c r="Q44" s="68">
        <v>3</v>
      </c>
      <c r="R44" s="68">
        <v>12</v>
      </c>
      <c r="S44" s="68">
        <v>8</v>
      </c>
      <c r="T44" s="68">
        <v>2</v>
      </c>
      <c r="U44" s="68">
        <v>13</v>
      </c>
      <c r="V44" s="68">
        <v>5</v>
      </c>
      <c r="W44" s="68">
        <v>48091</v>
      </c>
      <c r="X44" s="69">
        <v>32967</v>
      </c>
      <c r="Y44" s="67">
        <v>15</v>
      </c>
      <c r="Z44" s="68">
        <v>16</v>
      </c>
      <c r="AA44" s="68">
        <v>45</v>
      </c>
      <c r="AB44" s="68">
        <v>149</v>
      </c>
      <c r="AC44" s="68">
        <v>199</v>
      </c>
      <c r="AD44" s="68">
        <v>256</v>
      </c>
      <c r="AE44" s="68">
        <v>115</v>
      </c>
      <c r="AF44" s="68">
        <v>69</v>
      </c>
      <c r="AG44" s="71">
        <v>864</v>
      </c>
      <c r="AH44" s="70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9"/>
      <c r="AZ44" s="63"/>
      <c r="BA44" s="65" t="s">
        <v>128</v>
      </c>
      <c r="BB44" s="839" t="s">
        <v>689</v>
      </c>
      <c r="BC44" s="231"/>
    </row>
    <row r="45" spans="1:55" s="62" customFormat="1" ht="24" customHeight="1" x14ac:dyDescent="0.15">
      <c r="A45" s="79"/>
      <c r="B45" s="80"/>
      <c r="C45" s="58" t="s">
        <v>129</v>
      </c>
      <c r="D45" s="838" t="s">
        <v>645</v>
      </c>
      <c r="E45" s="60">
        <v>772</v>
      </c>
      <c r="F45" s="14">
        <v>42943</v>
      </c>
      <c r="G45" s="54">
        <v>29866</v>
      </c>
      <c r="H45" s="54">
        <v>42</v>
      </c>
      <c r="I45" s="54">
        <v>1688</v>
      </c>
      <c r="J45" s="54">
        <v>1107</v>
      </c>
      <c r="K45" s="87" t="s">
        <v>155</v>
      </c>
      <c r="L45" s="87" t="s">
        <v>155</v>
      </c>
      <c r="M45" s="87" t="s">
        <v>155</v>
      </c>
      <c r="N45" s="54">
        <v>9</v>
      </c>
      <c r="O45" s="54">
        <v>51</v>
      </c>
      <c r="P45" s="54">
        <v>31</v>
      </c>
      <c r="Q45" s="54">
        <v>2</v>
      </c>
      <c r="R45" s="54">
        <v>9</v>
      </c>
      <c r="S45" s="54">
        <v>6</v>
      </c>
      <c r="T45" s="54">
        <v>1</v>
      </c>
      <c r="U45" s="54">
        <v>6</v>
      </c>
      <c r="V45" s="54">
        <v>3</v>
      </c>
      <c r="W45" s="54">
        <v>44697</v>
      </c>
      <c r="X45" s="53">
        <v>31013</v>
      </c>
      <c r="Y45" s="14">
        <v>10</v>
      </c>
      <c r="Z45" s="54">
        <v>14</v>
      </c>
      <c r="AA45" s="54">
        <v>38</v>
      </c>
      <c r="AB45" s="54">
        <v>127</v>
      </c>
      <c r="AC45" s="54">
        <v>151</v>
      </c>
      <c r="AD45" s="54">
        <v>210</v>
      </c>
      <c r="AE45" s="54">
        <v>139</v>
      </c>
      <c r="AF45" s="54">
        <v>102</v>
      </c>
      <c r="AG45" s="61">
        <v>791</v>
      </c>
      <c r="AH45" s="740"/>
      <c r="AI45" s="207"/>
      <c r="AJ45" s="207"/>
      <c r="AK45" s="207"/>
      <c r="AL45" s="207"/>
      <c r="AM45" s="207"/>
      <c r="AN45" s="207"/>
      <c r="AO45" s="207"/>
      <c r="AP45" s="207"/>
      <c r="AQ45" s="207"/>
      <c r="AR45" s="207"/>
      <c r="AS45" s="207"/>
      <c r="AT45" s="207"/>
      <c r="AU45" s="207"/>
      <c r="AV45" s="207"/>
      <c r="AW45" s="207"/>
      <c r="AX45" s="207"/>
      <c r="AY45" s="741"/>
      <c r="AZ45" s="208"/>
      <c r="BA45" s="48" t="s">
        <v>117</v>
      </c>
      <c r="BB45" s="845" t="s">
        <v>690</v>
      </c>
      <c r="BC45" s="257"/>
    </row>
    <row r="46" spans="1:55" s="62" customFormat="1" ht="24" customHeight="1" x14ac:dyDescent="0.15">
      <c r="A46" s="79"/>
      <c r="B46" s="80"/>
      <c r="C46" s="58" t="s">
        <v>144</v>
      </c>
      <c r="D46" s="838" t="s">
        <v>646</v>
      </c>
      <c r="E46" s="60">
        <v>738</v>
      </c>
      <c r="F46" s="54">
        <v>42246</v>
      </c>
      <c r="G46" s="54">
        <v>29199</v>
      </c>
      <c r="H46" s="54">
        <v>43</v>
      </c>
      <c r="I46" s="54">
        <v>1654</v>
      </c>
      <c r="J46" s="54">
        <v>1203</v>
      </c>
      <c r="K46" s="87" t="s">
        <v>155</v>
      </c>
      <c r="L46" s="87" t="s">
        <v>155</v>
      </c>
      <c r="M46" s="87" t="s">
        <v>155</v>
      </c>
      <c r="N46" s="54">
        <v>10</v>
      </c>
      <c r="O46" s="14">
        <v>53</v>
      </c>
      <c r="P46" s="54">
        <v>27</v>
      </c>
      <c r="Q46" s="54">
        <v>3</v>
      </c>
      <c r="R46" s="54">
        <v>14</v>
      </c>
      <c r="S46" s="54">
        <v>8</v>
      </c>
      <c r="T46" s="54">
        <v>2</v>
      </c>
      <c r="U46" s="54">
        <v>6</v>
      </c>
      <c r="V46" s="54">
        <v>3</v>
      </c>
      <c r="W46" s="54">
        <v>43973</v>
      </c>
      <c r="X46" s="280">
        <v>30440</v>
      </c>
      <c r="Y46" s="14">
        <v>11</v>
      </c>
      <c r="Z46" s="14">
        <v>18</v>
      </c>
      <c r="AA46" s="54">
        <v>30</v>
      </c>
      <c r="AB46" s="54">
        <v>130</v>
      </c>
      <c r="AC46" s="54">
        <v>152</v>
      </c>
      <c r="AD46" s="54">
        <v>246</v>
      </c>
      <c r="AE46" s="81">
        <v>105</v>
      </c>
      <c r="AF46" s="54">
        <v>70</v>
      </c>
      <c r="AG46" s="81">
        <v>762</v>
      </c>
      <c r="AH46" s="82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742"/>
      <c r="AZ46" s="56"/>
      <c r="BA46" s="58" t="s">
        <v>144</v>
      </c>
      <c r="BB46" s="838" t="s">
        <v>691</v>
      </c>
      <c r="BC46" s="231"/>
    </row>
    <row r="47" spans="1:55" s="62" customFormat="1" ht="24" customHeight="1" x14ac:dyDescent="0.15">
      <c r="A47" s="79"/>
      <c r="B47" s="80"/>
      <c r="C47" s="58" t="s">
        <v>181</v>
      </c>
      <c r="D47" s="838" t="s">
        <v>647</v>
      </c>
      <c r="E47" s="60">
        <v>711</v>
      </c>
      <c r="F47" s="54">
        <v>41824</v>
      </c>
      <c r="G47" s="54">
        <v>28634</v>
      </c>
      <c r="H47" s="54">
        <v>44</v>
      </c>
      <c r="I47" s="54">
        <v>1434</v>
      </c>
      <c r="J47" s="54">
        <v>1077</v>
      </c>
      <c r="K47" s="83" t="s">
        <v>155</v>
      </c>
      <c r="L47" s="83" t="s">
        <v>155</v>
      </c>
      <c r="M47" s="83" t="s">
        <v>155</v>
      </c>
      <c r="N47" s="54">
        <v>9</v>
      </c>
      <c r="O47" s="14">
        <v>48</v>
      </c>
      <c r="P47" s="54">
        <v>27</v>
      </c>
      <c r="Q47" s="54">
        <v>2</v>
      </c>
      <c r="R47" s="54">
        <v>12</v>
      </c>
      <c r="S47" s="54">
        <v>8</v>
      </c>
      <c r="T47" s="54">
        <v>2</v>
      </c>
      <c r="U47" s="54">
        <v>6</v>
      </c>
      <c r="V47" s="54">
        <v>3</v>
      </c>
      <c r="W47" s="54">
        <v>43324</v>
      </c>
      <c r="X47" s="280">
        <v>29749</v>
      </c>
      <c r="Y47" s="14">
        <v>9</v>
      </c>
      <c r="Z47" s="14">
        <v>10</v>
      </c>
      <c r="AA47" s="54">
        <v>36</v>
      </c>
      <c r="AB47" s="54">
        <v>123</v>
      </c>
      <c r="AC47" s="54">
        <v>154</v>
      </c>
      <c r="AD47" s="54">
        <v>229</v>
      </c>
      <c r="AE47" s="61">
        <v>105</v>
      </c>
      <c r="AF47" s="54">
        <v>68</v>
      </c>
      <c r="AG47" s="81">
        <v>734</v>
      </c>
      <c r="AH47" s="82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742"/>
      <c r="AZ47" s="56"/>
      <c r="BA47" s="58" t="s">
        <v>181</v>
      </c>
      <c r="BB47" s="838" t="s">
        <v>692</v>
      </c>
      <c r="BC47" s="231"/>
    </row>
    <row r="48" spans="1:55" s="210" customFormat="1" ht="24" customHeight="1" x14ac:dyDescent="0.15">
      <c r="A48" s="99"/>
      <c r="B48" s="212"/>
      <c r="C48" s="58" t="s">
        <v>187</v>
      </c>
      <c r="D48" s="838" t="s">
        <v>648</v>
      </c>
      <c r="E48" s="213">
        <v>701</v>
      </c>
      <c r="F48" s="214">
        <v>42141</v>
      </c>
      <c r="G48" s="214">
        <v>28270</v>
      </c>
      <c r="H48" s="214">
        <v>44</v>
      </c>
      <c r="I48" s="214">
        <v>1474</v>
      </c>
      <c r="J48" s="214">
        <v>1111</v>
      </c>
      <c r="K48" s="214">
        <v>4</v>
      </c>
      <c r="L48" s="214">
        <v>34</v>
      </c>
      <c r="M48" s="214">
        <v>23</v>
      </c>
      <c r="N48" s="214">
        <v>3</v>
      </c>
      <c r="O48" s="214">
        <v>5</v>
      </c>
      <c r="P48" s="214">
        <v>2</v>
      </c>
      <c r="Q48" s="214">
        <v>2</v>
      </c>
      <c r="R48" s="214">
        <v>12</v>
      </c>
      <c r="S48" s="214">
        <v>7</v>
      </c>
      <c r="T48" s="214">
        <v>1</v>
      </c>
      <c r="U48" s="214">
        <v>5</v>
      </c>
      <c r="V48" s="214">
        <v>2</v>
      </c>
      <c r="W48" s="215">
        <v>43671</v>
      </c>
      <c r="X48" s="216">
        <v>29415</v>
      </c>
      <c r="Y48" s="217">
        <v>11</v>
      </c>
      <c r="Z48" s="217">
        <v>18</v>
      </c>
      <c r="AA48" s="214">
        <v>29</v>
      </c>
      <c r="AB48" s="214">
        <v>127</v>
      </c>
      <c r="AC48" s="214">
        <v>148</v>
      </c>
      <c r="AD48" s="214">
        <v>200</v>
      </c>
      <c r="AE48" s="218">
        <v>109</v>
      </c>
      <c r="AF48" s="214">
        <v>82</v>
      </c>
      <c r="AG48" s="215">
        <v>724</v>
      </c>
      <c r="AH48" s="220"/>
      <c r="AI48" s="221"/>
      <c r="AJ48" s="221"/>
      <c r="AK48" s="221"/>
      <c r="AL48" s="221"/>
      <c r="AM48" s="221"/>
      <c r="AN48" s="221"/>
      <c r="AO48" s="221"/>
      <c r="AP48" s="221"/>
      <c r="AQ48" s="221"/>
      <c r="AR48" s="221"/>
      <c r="AS48" s="221"/>
      <c r="AT48" s="221"/>
      <c r="AU48" s="221"/>
      <c r="AV48" s="221"/>
      <c r="AW48" s="221"/>
      <c r="AX48" s="221"/>
      <c r="AY48" s="222"/>
      <c r="AZ48" s="100"/>
      <c r="BA48" s="48" t="s">
        <v>187</v>
      </c>
      <c r="BB48" s="838" t="s">
        <v>693</v>
      </c>
      <c r="BC48" s="231"/>
    </row>
    <row r="49" spans="1:55" s="210" customFormat="1" ht="24" customHeight="1" x14ac:dyDescent="0.15">
      <c r="A49" s="99"/>
      <c r="B49" s="212"/>
      <c r="C49" s="58" t="s">
        <v>195</v>
      </c>
      <c r="D49" s="838" t="s">
        <v>649</v>
      </c>
      <c r="E49" s="213">
        <v>673</v>
      </c>
      <c r="F49" s="214">
        <v>42318</v>
      </c>
      <c r="G49" s="214">
        <v>27988</v>
      </c>
      <c r="H49" s="214">
        <v>35</v>
      </c>
      <c r="I49" s="214">
        <v>1460</v>
      </c>
      <c r="J49" s="214">
        <v>1062</v>
      </c>
      <c r="K49" s="214">
        <v>6</v>
      </c>
      <c r="L49" s="214">
        <v>39</v>
      </c>
      <c r="M49" s="214">
        <v>26</v>
      </c>
      <c r="N49" s="214">
        <v>7</v>
      </c>
      <c r="O49" s="214">
        <v>32</v>
      </c>
      <c r="P49" s="214">
        <v>20</v>
      </c>
      <c r="Q49" s="225" t="s">
        <v>199</v>
      </c>
      <c r="R49" s="225" t="s">
        <v>199</v>
      </c>
      <c r="S49" s="225" t="s">
        <v>199</v>
      </c>
      <c r="T49" s="225" t="s">
        <v>199</v>
      </c>
      <c r="U49" s="225" t="s">
        <v>199</v>
      </c>
      <c r="V49" s="225" t="s">
        <v>199</v>
      </c>
      <c r="W49" s="215">
        <v>43849</v>
      </c>
      <c r="X49" s="216">
        <v>29096</v>
      </c>
      <c r="Y49" s="217">
        <v>17</v>
      </c>
      <c r="Z49" s="217">
        <v>13</v>
      </c>
      <c r="AA49" s="214">
        <v>30</v>
      </c>
      <c r="AB49" s="214">
        <v>119</v>
      </c>
      <c r="AC49" s="214">
        <v>153</v>
      </c>
      <c r="AD49" s="214">
        <v>192</v>
      </c>
      <c r="AE49" s="218">
        <v>102</v>
      </c>
      <c r="AF49" s="214">
        <v>69</v>
      </c>
      <c r="AG49" s="215">
        <v>695</v>
      </c>
      <c r="AH49" s="220"/>
      <c r="AI49" s="221"/>
      <c r="AJ49" s="221"/>
      <c r="AK49" s="221"/>
      <c r="AL49" s="221"/>
      <c r="AM49" s="221"/>
      <c r="AN49" s="221"/>
      <c r="AO49" s="221"/>
      <c r="AP49" s="221"/>
      <c r="AQ49" s="221"/>
      <c r="AR49" s="221"/>
      <c r="AS49" s="221"/>
      <c r="AT49" s="221"/>
      <c r="AU49" s="221"/>
      <c r="AV49" s="221"/>
      <c r="AW49" s="221"/>
      <c r="AX49" s="221"/>
      <c r="AY49" s="222"/>
      <c r="AZ49" s="100"/>
      <c r="BA49" s="48" t="s">
        <v>739</v>
      </c>
      <c r="BB49" s="838" t="s">
        <v>694</v>
      </c>
      <c r="BC49" s="231"/>
    </row>
    <row r="50" spans="1:55" s="210" customFormat="1" ht="24" customHeight="1" x14ac:dyDescent="0.15">
      <c r="A50" s="99"/>
      <c r="B50" s="212"/>
      <c r="C50" s="58" t="s">
        <v>197</v>
      </c>
      <c r="D50" s="839" t="s">
        <v>650</v>
      </c>
      <c r="E50" s="511">
        <v>651</v>
      </c>
      <c r="F50" s="240">
        <v>43216</v>
      </c>
      <c r="G50" s="240">
        <v>28627</v>
      </c>
      <c r="H50" s="240">
        <v>39</v>
      </c>
      <c r="I50" s="240">
        <v>1461</v>
      </c>
      <c r="J50" s="240">
        <v>882</v>
      </c>
      <c r="K50" s="240">
        <v>9</v>
      </c>
      <c r="L50" s="240">
        <v>44</v>
      </c>
      <c r="M50" s="240">
        <v>27</v>
      </c>
      <c r="N50" s="240">
        <v>11</v>
      </c>
      <c r="O50" s="240">
        <v>48</v>
      </c>
      <c r="P50" s="240">
        <v>15</v>
      </c>
      <c r="Q50" s="261" t="s">
        <v>154</v>
      </c>
      <c r="R50" s="261" t="s">
        <v>154</v>
      </c>
      <c r="S50" s="261" t="s">
        <v>154</v>
      </c>
      <c r="T50" s="261" t="s">
        <v>154</v>
      </c>
      <c r="U50" s="261" t="s">
        <v>154</v>
      </c>
      <c r="V50" s="261" t="s">
        <v>154</v>
      </c>
      <c r="W50" s="268">
        <v>44769</v>
      </c>
      <c r="X50" s="241">
        <v>29551</v>
      </c>
      <c r="Y50" s="247">
        <v>22</v>
      </c>
      <c r="Z50" s="247">
        <v>10</v>
      </c>
      <c r="AA50" s="240">
        <v>25</v>
      </c>
      <c r="AB50" s="240">
        <v>114</v>
      </c>
      <c r="AC50" s="240">
        <v>138</v>
      </c>
      <c r="AD50" s="240">
        <v>189</v>
      </c>
      <c r="AE50" s="512">
        <v>94</v>
      </c>
      <c r="AF50" s="240">
        <v>80</v>
      </c>
      <c r="AG50" s="268">
        <v>672</v>
      </c>
      <c r="AH50" s="513"/>
      <c r="AI50" s="514"/>
      <c r="AJ50" s="514"/>
      <c r="AK50" s="514"/>
      <c r="AL50" s="514"/>
      <c r="AM50" s="514"/>
      <c r="AN50" s="514"/>
      <c r="AO50" s="514"/>
      <c r="AP50" s="514"/>
      <c r="AQ50" s="514"/>
      <c r="AR50" s="514"/>
      <c r="AS50" s="514"/>
      <c r="AT50" s="514"/>
      <c r="AU50" s="514"/>
      <c r="AV50" s="514"/>
      <c r="AW50" s="514"/>
      <c r="AX50" s="514"/>
      <c r="AY50" s="515"/>
      <c r="AZ50" s="101"/>
      <c r="BA50" s="176" t="s">
        <v>197</v>
      </c>
      <c r="BB50" s="838" t="s">
        <v>695</v>
      </c>
      <c r="BC50" s="231"/>
    </row>
    <row r="51" spans="1:55" s="210" customFormat="1" ht="24" customHeight="1" x14ac:dyDescent="0.15">
      <c r="A51" s="99"/>
      <c r="B51" s="212"/>
      <c r="C51" s="58" t="s">
        <v>398</v>
      </c>
      <c r="D51" s="839" t="s">
        <v>651</v>
      </c>
      <c r="E51" s="511">
        <v>625</v>
      </c>
      <c r="F51" s="240">
        <v>44037</v>
      </c>
      <c r="G51" s="240">
        <v>28369</v>
      </c>
      <c r="H51" s="240">
        <v>38</v>
      </c>
      <c r="I51" s="240">
        <v>1532</v>
      </c>
      <c r="J51" s="240">
        <v>904</v>
      </c>
      <c r="K51" s="240">
        <v>9</v>
      </c>
      <c r="L51" s="240">
        <v>43</v>
      </c>
      <c r="M51" s="240">
        <v>23</v>
      </c>
      <c r="N51" s="240">
        <v>7</v>
      </c>
      <c r="O51" s="240">
        <v>27</v>
      </c>
      <c r="P51" s="240">
        <v>16</v>
      </c>
      <c r="Q51" s="261" t="s">
        <v>154</v>
      </c>
      <c r="R51" s="261" t="s">
        <v>154</v>
      </c>
      <c r="S51" s="261" t="s">
        <v>154</v>
      </c>
      <c r="T51" s="261" t="s">
        <v>154</v>
      </c>
      <c r="U51" s="261" t="s">
        <v>154</v>
      </c>
      <c r="V51" s="261" t="s">
        <v>154</v>
      </c>
      <c r="W51" s="268">
        <v>45639</v>
      </c>
      <c r="X51" s="216">
        <v>29312</v>
      </c>
      <c r="Y51" s="268">
        <v>28</v>
      </c>
      <c r="Z51" s="214">
        <v>13</v>
      </c>
      <c r="AA51" s="240">
        <v>24</v>
      </c>
      <c r="AB51" s="240">
        <v>94</v>
      </c>
      <c r="AC51" s="240">
        <v>125</v>
      </c>
      <c r="AD51" s="240">
        <v>187</v>
      </c>
      <c r="AE51" s="512">
        <v>94</v>
      </c>
      <c r="AF51" s="240">
        <v>80</v>
      </c>
      <c r="AG51" s="268">
        <v>645</v>
      </c>
      <c r="AH51" s="608"/>
      <c r="AI51" s="609"/>
      <c r="AJ51" s="609"/>
      <c r="AK51" s="609"/>
      <c r="AL51" s="609"/>
      <c r="AM51" s="609"/>
      <c r="AN51" s="609"/>
      <c r="AO51" s="609"/>
      <c r="AP51" s="609"/>
      <c r="AQ51" s="609"/>
      <c r="AR51" s="609"/>
      <c r="AS51" s="609"/>
      <c r="AT51" s="609"/>
      <c r="AU51" s="609"/>
      <c r="AV51" s="609"/>
      <c r="AW51" s="609"/>
      <c r="AX51" s="609"/>
      <c r="AY51" s="610"/>
      <c r="AZ51" s="99"/>
      <c r="BA51" s="48" t="s">
        <v>403</v>
      </c>
      <c r="BB51" s="838" t="s">
        <v>696</v>
      </c>
      <c r="BC51" s="231"/>
    </row>
    <row r="52" spans="1:55" s="210" customFormat="1" ht="24" customHeight="1" x14ac:dyDescent="0.15">
      <c r="A52" s="99"/>
      <c r="B52" s="212"/>
      <c r="C52" s="58" t="s">
        <v>415</v>
      </c>
      <c r="D52" s="838" t="s">
        <v>652</v>
      </c>
      <c r="E52" s="227">
        <v>599</v>
      </c>
      <c r="F52" s="214">
        <v>43297</v>
      </c>
      <c r="G52" s="214">
        <v>28657</v>
      </c>
      <c r="H52" s="214">
        <v>37</v>
      </c>
      <c r="I52" s="214">
        <v>1464</v>
      </c>
      <c r="J52" s="214">
        <v>916</v>
      </c>
      <c r="K52" s="214">
        <v>8</v>
      </c>
      <c r="L52" s="214">
        <v>34</v>
      </c>
      <c r="M52" s="214">
        <v>22</v>
      </c>
      <c r="N52" s="214">
        <v>12</v>
      </c>
      <c r="O52" s="214">
        <v>58</v>
      </c>
      <c r="P52" s="214">
        <v>27</v>
      </c>
      <c r="Q52" s="225" t="s">
        <v>154</v>
      </c>
      <c r="R52" s="225" t="s">
        <v>154</v>
      </c>
      <c r="S52" s="225" t="s">
        <v>154</v>
      </c>
      <c r="T52" s="225" t="s">
        <v>154</v>
      </c>
      <c r="U52" s="225" t="s">
        <v>154</v>
      </c>
      <c r="V52" s="225" t="s">
        <v>154</v>
      </c>
      <c r="W52" s="215">
        <v>44853</v>
      </c>
      <c r="X52" s="216">
        <v>29622</v>
      </c>
      <c r="Y52" s="215">
        <v>25</v>
      </c>
      <c r="Z52" s="214">
        <v>13</v>
      </c>
      <c r="AA52" s="214">
        <v>19</v>
      </c>
      <c r="AB52" s="214">
        <v>82</v>
      </c>
      <c r="AC52" s="214">
        <v>117</v>
      </c>
      <c r="AD52" s="214">
        <v>189</v>
      </c>
      <c r="AE52" s="218">
        <v>91</v>
      </c>
      <c r="AF52" s="214">
        <v>86</v>
      </c>
      <c r="AG52" s="215">
        <v>622</v>
      </c>
      <c r="AH52" s="611"/>
      <c r="AI52" s="612"/>
      <c r="AJ52" s="612"/>
      <c r="AK52" s="612"/>
      <c r="AL52" s="612"/>
      <c r="AM52" s="612"/>
      <c r="AN52" s="612"/>
      <c r="AO52" s="612"/>
      <c r="AP52" s="612"/>
      <c r="AQ52" s="612"/>
      <c r="AR52" s="612"/>
      <c r="AS52" s="612"/>
      <c r="AT52" s="612"/>
      <c r="AU52" s="612"/>
      <c r="AV52" s="612"/>
      <c r="AW52" s="612"/>
      <c r="AX52" s="612"/>
      <c r="AY52" s="613"/>
      <c r="AZ52" s="100"/>
      <c r="BA52" s="48" t="s">
        <v>402</v>
      </c>
      <c r="BB52" s="838" t="s">
        <v>697</v>
      </c>
      <c r="BC52" s="231"/>
    </row>
    <row r="53" spans="1:55" s="210" customFormat="1" ht="24" customHeight="1" x14ac:dyDescent="0.15">
      <c r="A53" s="99"/>
      <c r="B53" s="212"/>
      <c r="C53" s="58" t="s">
        <v>495</v>
      </c>
      <c r="D53" s="838" t="s">
        <v>653</v>
      </c>
      <c r="E53" s="213">
        <v>575</v>
      </c>
      <c r="F53" s="239">
        <v>41621</v>
      </c>
      <c r="G53" s="239">
        <v>28276</v>
      </c>
      <c r="H53" s="239">
        <v>38</v>
      </c>
      <c r="I53" s="239">
        <v>1521</v>
      </c>
      <c r="J53" s="239">
        <v>1002</v>
      </c>
      <c r="K53" s="239">
        <v>9</v>
      </c>
      <c r="L53" s="239">
        <v>40</v>
      </c>
      <c r="M53" s="239">
        <v>25</v>
      </c>
      <c r="N53" s="239">
        <v>9</v>
      </c>
      <c r="O53" s="239">
        <v>48</v>
      </c>
      <c r="P53" s="239">
        <v>23</v>
      </c>
      <c r="Q53" s="254" t="s">
        <v>154</v>
      </c>
      <c r="R53" s="254" t="s">
        <v>154</v>
      </c>
      <c r="S53" s="254" t="s">
        <v>154</v>
      </c>
      <c r="T53" s="254" t="s">
        <v>154</v>
      </c>
      <c r="U53" s="254" t="s">
        <v>154</v>
      </c>
      <c r="V53" s="254" t="s">
        <v>154</v>
      </c>
      <c r="W53" s="239">
        <v>43230</v>
      </c>
      <c r="X53" s="253">
        <v>29326</v>
      </c>
      <c r="Y53" s="698">
        <v>36</v>
      </c>
      <c r="Z53" s="239">
        <v>17</v>
      </c>
      <c r="AA53" s="239">
        <v>14</v>
      </c>
      <c r="AB53" s="239">
        <v>80</v>
      </c>
      <c r="AC53" s="239">
        <v>109</v>
      </c>
      <c r="AD53" s="239">
        <v>167</v>
      </c>
      <c r="AE53" s="239">
        <v>94</v>
      </c>
      <c r="AF53" s="239">
        <v>90</v>
      </c>
      <c r="AG53" s="253">
        <v>607</v>
      </c>
      <c r="AH53" s="699"/>
      <c r="AI53" s="700"/>
      <c r="AJ53" s="700"/>
      <c r="AK53" s="700"/>
      <c r="AL53" s="700"/>
      <c r="AM53" s="700"/>
      <c r="AN53" s="700"/>
      <c r="AO53" s="700"/>
      <c r="AP53" s="700"/>
      <c r="AQ53" s="700"/>
      <c r="AR53" s="700"/>
      <c r="AS53" s="700"/>
      <c r="AT53" s="700"/>
      <c r="AU53" s="700"/>
      <c r="AV53" s="700"/>
      <c r="AW53" s="700"/>
      <c r="AX53" s="700"/>
      <c r="AY53" s="701"/>
      <c r="AZ53" s="199"/>
      <c r="BA53" s="518" t="s">
        <v>416</v>
      </c>
      <c r="BB53" s="836" t="s">
        <v>698</v>
      </c>
      <c r="BC53" s="176"/>
    </row>
    <row r="54" spans="1:55" s="210" customFormat="1" ht="24" customHeight="1" x14ac:dyDescent="0.15">
      <c r="A54" s="99"/>
      <c r="B54" s="212"/>
      <c r="C54" s="48" t="s">
        <v>494</v>
      </c>
      <c r="D54" s="837" t="s">
        <v>654</v>
      </c>
      <c r="E54" s="227">
        <v>552</v>
      </c>
      <c r="F54" s="214">
        <v>41000</v>
      </c>
      <c r="G54" s="214">
        <v>27842</v>
      </c>
      <c r="H54" s="214">
        <v>36</v>
      </c>
      <c r="I54" s="214">
        <v>1456</v>
      </c>
      <c r="J54" s="214">
        <v>936</v>
      </c>
      <c r="K54" s="214">
        <v>11</v>
      </c>
      <c r="L54" s="214">
        <v>47</v>
      </c>
      <c r="M54" s="214">
        <v>27</v>
      </c>
      <c r="N54" s="214">
        <v>11</v>
      </c>
      <c r="O54" s="214">
        <v>60</v>
      </c>
      <c r="P54" s="214">
        <v>22</v>
      </c>
      <c r="Q54" s="254" t="s">
        <v>154</v>
      </c>
      <c r="R54" s="254" t="s">
        <v>154</v>
      </c>
      <c r="S54" s="254" t="s">
        <v>154</v>
      </c>
      <c r="T54" s="254" t="s">
        <v>154</v>
      </c>
      <c r="U54" s="254" t="s">
        <v>154</v>
      </c>
      <c r="V54" s="254" t="s">
        <v>154</v>
      </c>
      <c r="W54" s="214">
        <v>42563</v>
      </c>
      <c r="X54" s="214">
        <v>28827</v>
      </c>
      <c r="Y54" s="227">
        <v>32</v>
      </c>
      <c r="Z54" s="214">
        <v>14</v>
      </c>
      <c r="AA54" s="214">
        <v>17</v>
      </c>
      <c r="AB54" s="214">
        <v>73</v>
      </c>
      <c r="AC54" s="214">
        <v>86</v>
      </c>
      <c r="AD54" s="214">
        <v>180</v>
      </c>
      <c r="AE54" s="214">
        <v>80</v>
      </c>
      <c r="AF54" s="214">
        <v>91</v>
      </c>
      <c r="AG54" s="215">
        <v>573</v>
      </c>
      <c r="AH54" s="611"/>
      <c r="AI54" s="612"/>
      <c r="AJ54" s="612"/>
      <c r="AK54" s="612"/>
      <c r="AL54" s="612"/>
      <c r="AM54" s="612"/>
      <c r="AN54" s="612"/>
      <c r="AO54" s="612"/>
      <c r="AP54" s="612"/>
      <c r="AQ54" s="612"/>
      <c r="AR54" s="612"/>
      <c r="AS54" s="612"/>
      <c r="AT54" s="612"/>
      <c r="AU54" s="612"/>
      <c r="AV54" s="612"/>
      <c r="AW54" s="612"/>
      <c r="AX54" s="612"/>
      <c r="AY54" s="613"/>
      <c r="AZ54" s="100"/>
      <c r="BA54" s="48" t="s">
        <v>494</v>
      </c>
      <c r="BB54" s="837" t="s">
        <v>699</v>
      </c>
      <c r="BC54" s="176"/>
    </row>
    <row r="55" spans="1:55" s="210" customFormat="1" ht="24" customHeight="1" x14ac:dyDescent="0.15">
      <c r="A55" s="99"/>
      <c r="B55" s="212"/>
      <c r="C55" s="48" t="s">
        <v>497</v>
      </c>
      <c r="D55" s="837" t="s">
        <v>655</v>
      </c>
      <c r="E55" s="227">
        <v>537</v>
      </c>
      <c r="F55" s="214">
        <v>41793</v>
      </c>
      <c r="G55" s="214">
        <v>27807</v>
      </c>
      <c r="H55" s="214">
        <v>38</v>
      </c>
      <c r="I55" s="214">
        <v>1468</v>
      </c>
      <c r="J55" s="214">
        <v>918</v>
      </c>
      <c r="K55" s="214">
        <v>12</v>
      </c>
      <c r="L55" s="214">
        <v>46</v>
      </c>
      <c r="M55" s="214">
        <v>31</v>
      </c>
      <c r="N55" s="214">
        <v>11</v>
      </c>
      <c r="O55" s="214">
        <v>73</v>
      </c>
      <c r="P55" s="214">
        <v>21</v>
      </c>
      <c r="Q55" s="225" t="s">
        <v>154</v>
      </c>
      <c r="R55" s="225" t="s">
        <v>154</v>
      </c>
      <c r="S55" s="225" t="s">
        <v>154</v>
      </c>
      <c r="T55" s="225" t="s">
        <v>154</v>
      </c>
      <c r="U55" s="225" t="s">
        <v>154</v>
      </c>
      <c r="V55" s="225" t="s">
        <v>154</v>
      </c>
      <c r="W55" s="214">
        <v>43380</v>
      </c>
      <c r="X55" s="214">
        <v>28777</v>
      </c>
      <c r="Y55" s="227">
        <v>32</v>
      </c>
      <c r="Z55" s="214">
        <v>11</v>
      </c>
      <c r="AA55" s="214">
        <v>18</v>
      </c>
      <c r="AB55" s="214">
        <v>67</v>
      </c>
      <c r="AC55" s="214">
        <v>89</v>
      </c>
      <c r="AD55" s="214">
        <v>163</v>
      </c>
      <c r="AE55" s="214">
        <v>85</v>
      </c>
      <c r="AF55" s="214">
        <v>92</v>
      </c>
      <c r="AG55" s="215">
        <v>557</v>
      </c>
      <c r="AH55" s="611"/>
      <c r="AI55" s="612"/>
      <c r="AJ55" s="612"/>
      <c r="AK55" s="612"/>
      <c r="AL55" s="612"/>
      <c r="AM55" s="612"/>
      <c r="AN55" s="612"/>
      <c r="AO55" s="612"/>
      <c r="AP55" s="612"/>
      <c r="AQ55" s="612"/>
      <c r="AR55" s="612"/>
      <c r="AS55" s="612"/>
      <c r="AT55" s="612"/>
      <c r="AU55" s="612"/>
      <c r="AV55" s="612"/>
      <c r="AW55" s="612"/>
      <c r="AX55" s="612"/>
      <c r="AY55" s="613"/>
      <c r="AZ55" s="100"/>
      <c r="BA55" s="48" t="s">
        <v>497</v>
      </c>
      <c r="BB55" s="837" t="s">
        <v>700</v>
      </c>
      <c r="BC55" s="176"/>
    </row>
    <row r="56" spans="1:55" s="210" customFormat="1" ht="24" customHeight="1" x14ac:dyDescent="0.15">
      <c r="A56" s="99"/>
      <c r="B56" s="212"/>
      <c r="C56" s="48" t="s">
        <v>499</v>
      </c>
      <c r="D56" s="837" t="s">
        <v>656</v>
      </c>
      <c r="E56" s="227">
        <v>510</v>
      </c>
      <c r="F56" s="214">
        <v>41595</v>
      </c>
      <c r="G56" s="214">
        <v>27458</v>
      </c>
      <c r="H56" s="214">
        <v>30</v>
      </c>
      <c r="I56" s="214">
        <v>1339</v>
      </c>
      <c r="J56" s="214">
        <v>867</v>
      </c>
      <c r="K56" s="214">
        <v>8</v>
      </c>
      <c r="L56" s="214">
        <v>47</v>
      </c>
      <c r="M56" s="214">
        <v>31</v>
      </c>
      <c r="N56" s="214">
        <v>39</v>
      </c>
      <c r="O56" s="214">
        <v>228</v>
      </c>
      <c r="P56" s="214">
        <v>181</v>
      </c>
      <c r="Q56" s="225" t="s">
        <v>154</v>
      </c>
      <c r="R56" s="225" t="s">
        <v>154</v>
      </c>
      <c r="S56" s="225" t="s">
        <v>154</v>
      </c>
      <c r="T56" s="225" t="s">
        <v>154</v>
      </c>
      <c r="U56" s="225" t="s">
        <v>154</v>
      </c>
      <c r="V56" s="225" t="s">
        <v>154</v>
      </c>
      <c r="W56" s="214">
        <v>43209</v>
      </c>
      <c r="X56" s="214">
        <v>28537</v>
      </c>
      <c r="Y56" s="227">
        <v>33</v>
      </c>
      <c r="Z56" s="214">
        <v>13</v>
      </c>
      <c r="AA56" s="214">
        <v>15</v>
      </c>
      <c r="AB56" s="214">
        <v>62</v>
      </c>
      <c r="AC56" s="214">
        <v>87</v>
      </c>
      <c r="AD56" s="214">
        <v>147</v>
      </c>
      <c r="AE56" s="214">
        <v>88</v>
      </c>
      <c r="AF56" s="214">
        <v>95</v>
      </c>
      <c r="AG56" s="215">
        <v>540</v>
      </c>
      <c r="AH56" s="611"/>
      <c r="AI56" s="612"/>
      <c r="AJ56" s="612"/>
      <c r="AK56" s="612"/>
      <c r="AL56" s="612"/>
      <c r="AM56" s="612"/>
      <c r="AN56" s="612"/>
      <c r="AO56" s="612"/>
      <c r="AP56" s="612"/>
      <c r="AQ56" s="612"/>
      <c r="AR56" s="612"/>
      <c r="AS56" s="612"/>
      <c r="AT56" s="612"/>
      <c r="AU56" s="612"/>
      <c r="AV56" s="612"/>
      <c r="AW56" s="612"/>
      <c r="AX56" s="612"/>
      <c r="AY56" s="613"/>
      <c r="AZ56" s="100"/>
      <c r="BA56" s="48" t="s">
        <v>499</v>
      </c>
      <c r="BB56" s="837" t="s">
        <v>701</v>
      </c>
      <c r="BC56" s="176"/>
    </row>
    <row r="57" spans="1:55" s="210" customFormat="1" ht="24" customHeight="1" x14ac:dyDescent="0.15">
      <c r="A57" s="890" t="s">
        <v>741</v>
      </c>
      <c r="B57" s="503"/>
      <c r="C57" s="859" t="s">
        <v>742</v>
      </c>
      <c r="D57" s="860" t="s">
        <v>740</v>
      </c>
      <c r="E57" s="511">
        <v>507</v>
      </c>
      <c r="F57" s="240">
        <v>42553</v>
      </c>
      <c r="G57" s="240">
        <v>27806</v>
      </c>
      <c r="H57" s="240">
        <v>33</v>
      </c>
      <c r="I57" s="240">
        <v>1286</v>
      </c>
      <c r="J57" s="240">
        <v>804</v>
      </c>
      <c r="K57" s="240">
        <v>10</v>
      </c>
      <c r="L57" s="240">
        <v>55</v>
      </c>
      <c r="M57" s="240">
        <v>33</v>
      </c>
      <c r="N57" s="240">
        <v>14</v>
      </c>
      <c r="O57" s="240">
        <v>142</v>
      </c>
      <c r="P57" s="240">
        <v>12</v>
      </c>
      <c r="Q57" s="261" t="s">
        <v>154</v>
      </c>
      <c r="R57" s="261" t="s">
        <v>154</v>
      </c>
      <c r="S57" s="261" t="s">
        <v>154</v>
      </c>
      <c r="T57" s="261" t="s">
        <v>154</v>
      </c>
      <c r="U57" s="261" t="s">
        <v>154</v>
      </c>
      <c r="V57" s="261" t="s">
        <v>154</v>
      </c>
      <c r="W57" s="240">
        <v>44036</v>
      </c>
      <c r="X57" s="216">
        <v>28655</v>
      </c>
      <c r="Y57" s="268">
        <v>35</v>
      </c>
      <c r="Z57" s="240">
        <v>12</v>
      </c>
      <c r="AA57" s="240">
        <v>19</v>
      </c>
      <c r="AB57" s="240">
        <v>56</v>
      </c>
      <c r="AC57" s="240">
        <v>84</v>
      </c>
      <c r="AD57" s="240">
        <v>145</v>
      </c>
      <c r="AE57" s="240">
        <v>81</v>
      </c>
      <c r="AF57" s="240">
        <v>96</v>
      </c>
      <c r="AG57" s="268">
        <v>528</v>
      </c>
      <c r="AH57" s="608"/>
      <c r="AI57" s="609"/>
      <c r="AJ57" s="609"/>
      <c r="AK57" s="609"/>
      <c r="AL57" s="609"/>
      <c r="AM57" s="609"/>
      <c r="AN57" s="609"/>
      <c r="AO57" s="609"/>
      <c r="AP57" s="609"/>
      <c r="AQ57" s="609"/>
      <c r="AR57" s="609"/>
      <c r="AS57" s="609"/>
      <c r="AT57" s="609"/>
      <c r="AU57" s="609"/>
      <c r="AV57" s="609"/>
      <c r="AW57" s="609"/>
      <c r="AX57" s="609"/>
      <c r="AY57" s="610"/>
      <c r="AZ57" s="614"/>
      <c r="BA57" s="859" t="s">
        <v>742</v>
      </c>
      <c r="BB57" s="860" t="s">
        <v>740</v>
      </c>
      <c r="BC57" s="176"/>
    </row>
    <row r="58" spans="1:55" s="210" customFormat="1" ht="24" customHeight="1" x14ac:dyDescent="0.15">
      <c r="A58" s="46"/>
      <c r="B58" s="47"/>
      <c r="C58" s="48" t="s">
        <v>42</v>
      </c>
      <c r="D58" s="837" t="s">
        <v>748</v>
      </c>
      <c r="E58" s="227">
        <v>487</v>
      </c>
      <c r="F58" s="214">
        <v>42842</v>
      </c>
      <c r="G58" s="214">
        <v>28446</v>
      </c>
      <c r="H58" s="214">
        <v>33</v>
      </c>
      <c r="I58" s="214">
        <v>1358</v>
      </c>
      <c r="J58" s="214">
        <v>847</v>
      </c>
      <c r="K58" s="214">
        <v>11</v>
      </c>
      <c r="L58" s="214">
        <v>66</v>
      </c>
      <c r="M58" s="214">
        <v>44</v>
      </c>
      <c r="N58" s="214">
        <v>10</v>
      </c>
      <c r="O58" s="214">
        <v>68</v>
      </c>
      <c r="P58" s="214">
        <v>29</v>
      </c>
      <c r="Q58" s="225" t="s">
        <v>154</v>
      </c>
      <c r="R58" s="225" t="s">
        <v>154</v>
      </c>
      <c r="S58" s="225" t="s">
        <v>154</v>
      </c>
      <c r="T58" s="225" t="s">
        <v>154</v>
      </c>
      <c r="U58" s="225" t="s">
        <v>154</v>
      </c>
      <c r="V58" s="225" t="s">
        <v>154</v>
      </c>
      <c r="W58" s="214">
        <v>44334</v>
      </c>
      <c r="X58" s="216">
        <v>29366</v>
      </c>
      <c r="Y58" s="215">
        <v>35</v>
      </c>
      <c r="Z58" s="214">
        <v>14</v>
      </c>
      <c r="AA58" s="214">
        <v>15</v>
      </c>
      <c r="AB58" s="214">
        <v>50</v>
      </c>
      <c r="AC58" s="214">
        <v>69</v>
      </c>
      <c r="AD58" s="214">
        <v>143</v>
      </c>
      <c r="AE58" s="214">
        <v>88</v>
      </c>
      <c r="AF58" s="214">
        <v>99</v>
      </c>
      <c r="AG58" s="215">
        <v>513</v>
      </c>
      <c r="AH58" s="611"/>
      <c r="AI58" s="612"/>
      <c r="AJ58" s="612"/>
      <c r="AK58" s="612"/>
      <c r="AL58" s="612"/>
      <c r="AM58" s="612"/>
      <c r="AN58" s="612"/>
      <c r="AO58" s="612"/>
      <c r="AP58" s="612"/>
      <c r="AQ58" s="612"/>
      <c r="AR58" s="612"/>
      <c r="AS58" s="612"/>
      <c r="AT58" s="612"/>
      <c r="AU58" s="612"/>
      <c r="AV58" s="612"/>
      <c r="AW58" s="612"/>
      <c r="AX58" s="612"/>
      <c r="AY58" s="613"/>
      <c r="AZ58" s="100"/>
      <c r="BA58" s="48" t="s">
        <v>42</v>
      </c>
      <c r="BB58" s="837" t="s">
        <v>748</v>
      </c>
      <c r="BC58" s="176"/>
    </row>
    <row r="59" spans="1:55" s="210" customFormat="1" ht="24" customHeight="1" x14ac:dyDescent="0.15">
      <c r="A59" s="46"/>
      <c r="B59" s="47"/>
      <c r="C59" s="48" t="s">
        <v>771</v>
      </c>
      <c r="D59" s="837" t="s">
        <v>772</v>
      </c>
      <c r="E59" s="227">
        <v>474</v>
      </c>
      <c r="F59" s="214">
        <v>43537</v>
      </c>
      <c r="G59" s="214">
        <v>28568</v>
      </c>
      <c r="H59" s="214">
        <v>31</v>
      </c>
      <c r="I59" s="214">
        <v>1416</v>
      </c>
      <c r="J59" s="214">
        <v>766</v>
      </c>
      <c r="K59" s="214">
        <v>12</v>
      </c>
      <c r="L59" s="214">
        <v>54</v>
      </c>
      <c r="M59" s="214">
        <v>24</v>
      </c>
      <c r="N59" s="214">
        <v>9</v>
      </c>
      <c r="O59" s="214">
        <v>58</v>
      </c>
      <c r="P59" s="214">
        <v>29</v>
      </c>
      <c r="Q59" s="225" t="s">
        <v>154</v>
      </c>
      <c r="R59" s="225" t="s">
        <v>154</v>
      </c>
      <c r="S59" s="225" t="s">
        <v>154</v>
      </c>
      <c r="T59" s="225" t="s">
        <v>154</v>
      </c>
      <c r="U59" s="225" t="s">
        <v>154</v>
      </c>
      <c r="V59" s="225" t="s">
        <v>154</v>
      </c>
      <c r="W59" s="214">
        <v>45065</v>
      </c>
      <c r="X59" s="216">
        <v>29387</v>
      </c>
      <c r="Y59" s="215">
        <v>30</v>
      </c>
      <c r="Z59" s="214">
        <v>13</v>
      </c>
      <c r="AA59" s="214">
        <v>18</v>
      </c>
      <c r="AB59" s="214">
        <v>47</v>
      </c>
      <c r="AC59" s="214">
        <v>62</v>
      </c>
      <c r="AD59" s="214">
        <v>139</v>
      </c>
      <c r="AE59" s="214">
        <v>78</v>
      </c>
      <c r="AF59" s="214">
        <v>104</v>
      </c>
      <c r="AG59" s="215">
        <v>491</v>
      </c>
      <c r="AH59" s="611"/>
      <c r="AI59" s="612"/>
      <c r="AJ59" s="612"/>
      <c r="AK59" s="612"/>
      <c r="AL59" s="612"/>
      <c r="AM59" s="612"/>
      <c r="AN59" s="612"/>
      <c r="AO59" s="612"/>
      <c r="AP59" s="612"/>
      <c r="AQ59" s="612"/>
      <c r="AR59" s="612"/>
      <c r="AS59" s="612"/>
      <c r="AT59" s="612"/>
      <c r="AU59" s="612"/>
      <c r="AV59" s="612"/>
      <c r="AW59" s="612"/>
      <c r="AX59" s="612"/>
      <c r="AY59" s="613"/>
      <c r="AZ59" s="100"/>
      <c r="BA59" s="48" t="s">
        <v>773</v>
      </c>
      <c r="BB59" s="837" t="s">
        <v>781</v>
      </c>
      <c r="BC59" s="176"/>
    </row>
    <row r="60" spans="1:55" s="210" customFormat="1" ht="24" customHeight="1" x14ac:dyDescent="0.15">
      <c r="A60" s="46"/>
      <c r="B60" s="47"/>
      <c r="C60" s="48" t="s">
        <v>788</v>
      </c>
      <c r="D60" s="837" t="s">
        <v>789</v>
      </c>
      <c r="E60" s="227">
        <v>449</v>
      </c>
      <c r="F60" s="214">
        <v>43296</v>
      </c>
      <c r="G60" s="214">
        <v>28400</v>
      </c>
      <c r="H60" s="214">
        <v>30</v>
      </c>
      <c r="I60" s="214">
        <v>1405</v>
      </c>
      <c r="J60" s="214">
        <v>782</v>
      </c>
      <c r="K60" s="214">
        <v>9</v>
      </c>
      <c r="L60" s="214">
        <v>53</v>
      </c>
      <c r="M60" s="214">
        <v>27</v>
      </c>
      <c r="N60" s="214">
        <v>16</v>
      </c>
      <c r="O60" s="214">
        <v>145</v>
      </c>
      <c r="P60" s="214">
        <v>74</v>
      </c>
      <c r="Q60" s="704" t="s">
        <v>790</v>
      </c>
      <c r="R60" s="704" t="s">
        <v>790</v>
      </c>
      <c r="S60" s="704" t="s">
        <v>790</v>
      </c>
      <c r="T60" s="704" t="s">
        <v>790</v>
      </c>
      <c r="U60" s="704" t="s">
        <v>791</v>
      </c>
      <c r="V60" s="988" t="s">
        <v>792</v>
      </c>
      <c r="W60" s="214">
        <v>44899</v>
      </c>
      <c r="X60" s="216">
        <v>29283</v>
      </c>
      <c r="Y60" s="215">
        <v>30</v>
      </c>
      <c r="Z60" s="214">
        <v>11</v>
      </c>
      <c r="AA60" s="214">
        <v>13</v>
      </c>
      <c r="AB60" s="214">
        <v>42</v>
      </c>
      <c r="AC60" s="214">
        <v>60</v>
      </c>
      <c r="AD60" s="214">
        <v>136</v>
      </c>
      <c r="AE60" s="214">
        <v>79</v>
      </c>
      <c r="AF60" s="214">
        <v>100</v>
      </c>
      <c r="AG60" s="215">
        <v>471</v>
      </c>
      <c r="AH60" s="611"/>
      <c r="AI60" s="612"/>
      <c r="AJ60" s="612"/>
      <c r="AK60" s="612"/>
      <c r="AL60" s="612"/>
      <c r="AM60" s="612"/>
      <c r="AN60" s="612"/>
      <c r="AO60" s="612"/>
      <c r="AP60" s="612"/>
      <c r="AQ60" s="612"/>
      <c r="AR60" s="612"/>
      <c r="AS60" s="612"/>
      <c r="AT60" s="612"/>
      <c r="AU60" s="612"/>
      <c r="AV60" s="612"/>
      <c r="AW60" s="612"/>
      <c r="AX60" s="612"/>
      <c r="AY60" s="613"/>
      <c r="AZ60" s="100"/>
      <c r="BA60" s="48" t="s">
        <v>788</v>
      </c>
      <c r="BB60" s="837" t="s">
        <v>794</v>
      </c>
      <c r="BC60" s="176"/>
    </row>
    <row r="61" spans="1:55" s="861" customFormat="1" ht="24" customHeight="1" x14ac:dyDescent="0.15">
      <c r="A61" s="181"/>
      <c r="B61" s="209"/>
      <c r="C61" s="518" t="s">
        <v>45</v>
      </c>
      <c r="D61" s="836" t="s">
        <v>795</v>
      </c>
      <c r="E61" s="698">
        <v>432</v>
      </c>
      <c r="F61" s="239">
        <v>41907</v>
      </c>
      <c r="G61" s="239">
        <v>28017</v>
      </c>
      <c r="H61" s="239">
        <v>30</v>
      </c>
      <c r="I61" s="239">
        <v>1263</v>
      </c>
      <c r="J61" s="239">
        <v>714</v>
      </c>
      <c r="K61" s="239">
        <v>8</v>
      </c>
      <c r="L61" s="239">
        <v>66</v>
      </c>
      <c r="M61" s="239">
        <v>48</v>
      </c>
      <c r="N61" s="239">
        <v>15</v>
      </c>
      <c r="O61" s="239">
        <v>68</v>
      </c>
      <c r="P61" s="239">
        <v>17</v>
      </c>
      <c r="Q61" s="254" t="s">
        <v>154</v>
      </c>
      <c r="R61" s="254" t="s">
        <v>154</v>
      </c>
      <c r="S61" s="254" t="s">
        <v>154</v>
      </c>
      <c r="T61" s="254" t="s">
        <v>154</v>
      </c>
      <c r="U61" s="254" t="s">
        <v>154</v>
      </c>
      <c r="V61" s="1135" t="s">
        <v>154</v>
      </c>
      <c r="W61" s="239">
        <v>43304</v>
      </c>
      <c r="X61" s="808">
        <v>28796</v>
      </c>
      <c r="Y61" s="253">
        <v>28</v>
      </c>
      <c r="Z61" s="239">
        <v>10</v>
      </c>
      <c r="AA61" s="239">
        <v>17</v>
      </c>
      <c r="AB61" s="239">
        <v>33</v>
      </c>
      <c r="AC61" s="239">
        <v>61</v>
      </c>
      <c r="AD61" s="239">
        <v>131</v>
      </c>
      <c r="AE61" s="239">
        <v>72</v>
      </c>
      <c r="AF61" s="239">
        <v>102</v>
      </c>
      <c r="AG61" s="253">
        <v>454</v>
      </c>
      <c r="AH61" s="1137"/>
      <c r="AI61" s="1138"/>
      <c r="AJ61" s="1138"/>
      <c r="AK61" s="1138"/>
      <c r="AL61" s="1138"/>
      <c r="AM61" s="1138"/>
      <c r="AN61" s="1138"/>
      <c r="AO61" s="1138"/>
      <c r="AP61" s="1138"/>
      <c r="AQ61" s="1138"/>
      <c r="AR61" s="1138"/>
      <c r="AS61" s="1138"/>
      <c r="AT61" s="1138"/>
      <c r="AU61" s="1138"/>
      <c r="AV61" s="1138"/>
      <c r="AW61" s="1138"/>
      <c r="AX61" s="1138"/>
      <c r="AY61" s="1139"/>
      <c r="AZ61" s="199"/>
      <c r="BA61" s="518" t="s">
        <v>45</v>
      </c>
      <c r="BB61" s="837" t="s">
        <v>796</v>
      </c>
      <c r="BC61" s="518"/>
    </row>
    <row r="62" spans="1:55" ht="24" customHeight="1" thickBot="1" x14ac:dyDescent="0.2">
      <c r="A62" s="181"/>
      <c r="B62" s="209"/>
      <c r="C62" s="518" t="s">
        <v>46</v>
      </c>
      <c r="D62" s="836" t="s">
        <v>808</v>
      </c>
      <c r="E62" s="1140">
        <f>SUM(E63:E73)</f>
        <v>409</v>
      </c>
      <c r="F62" s="224">
        <f t="shared" ref="F62:P62" si="0">SUM(F63:F73)</f>
        <v>39914</v>
      </c>
      <c r="G62" s="224">
        <f t="shared" si="0"/>
        <v>26922</v>
      </c>
      <c r="H62" s="854">
        <f t="shared" si="0"/>
        <v>28</v>
      </c>
      <c r="I62" s="224">
        <f t="shared" si="0"/>
        <v>1118</v>
      </c>
      <c r="J62" s="224">
        <f t="shared" si="0"/>
        <v>683</v>
      </c>
      <c r="K62" s="516" t="s">
        <v>810</v>
      </c>
      <c r="L62" s="516" t="s">
        <v>810</v>
      </c>
      <c r="M62" s="516" t="s">
        <v>810</v>
      </c>
      <c r="N62" s="854">
        <f t="shared" si="0"/>
        <v>16</v>
      </c>
      <c r="O62" s="224">
        <f t="shared" si="0"/>
        <v>343</v>
      </c>
      <c r="P62" s="253">
        <f t="shared" si="0"/>
        <v>226</v>
      </c>
      <c r="Q62" s="254" t="s">
        <v>154</v>
      </c>
      <c r="R62" s="254" t="s">
        <v>154</v>
      </c>
      <c r="S62" s="254" t="s">
        <v>154</v>
      </c>
      <c r="T62" s="254" t="s">
        <v>154</v>
      </c>
      <c r="U62" s="254" t="s">
        <v>154</v>
      </c>
      <c r="V62" s="1135" t="s">
        <v>154</v>
      </c>
      <c r="W62" s="239">
        <f>SUM(W63:W73)</f>
        <v>41375</v>
      </c>
      <c r="X62" s="234">
        <f t="shared" ref="X62:AF62" si="1">SUM(X63:X73)</f>
        <v>27831</v>
      </c>
      <c r="Y62" s="255">
        <f t="shared" si="1"/>
        <v>21</v>
      </c>
      <c r="Z62" s="239">
        <f t="shared" si="1"/>
        <v>9</v>
      </c>
      <c r="AA62" s="239">
        <f t="shared" si="1"/>
        <v>13</v>
      </c>
      <c r="AB62" s="239">
        <f t="shared" si="1"/>
        <v>36</v>
      </c>
      <c r="AC62" s="239">
        <f t="shared" si="1"/>
        <v>51</v>
      </c>
      <c r="AD62" s="239">
        <f t="shared" si="1"/>
        <v>117</v>
      </c>
      <c r="AE62" s="239">
        <f t="shared" si="1"/>
        <v>78</v>
      </c>
      <c r="AF62" s="239">
        <f t="shared" si="1"/>
        <v>98</v>
      </c>
      <c r="AG62" s="239">
        <f>SUM(AG63:AG73)</f>
        <v>423</v>
      </c>
      <c r="AH62" s="1137"/>
      <c r="AI62" s="1138"/>
      <c r="AJ62" s="1138"/>
      <c r="AK62" s="1138"/>
      <c r="AL62" s="1138"/>
      <c r="AM62" s="1138"/>
      <c r="AN62" s="1138"/>
      <c r="AO62" s="1138"/>
      <c r="AP62" s="1138"/>
      <c r="AQ62" s="1138"/>
      <c r="AR62" s="1138"/>
      <c r="AS62" s="1138"/>
      <c r="AT62" s="1138"/>
      <c r="AU62" s="1138"/>
      <c r="AV62" s="1138"/>
      <c r="AW62" s="1138"/>
      <c r="AX62" s="1138"/>
      <c r="AY62" s="1139"/>
      <c r="AZ62" s="199"/>
      <c r="BA62" s="518" t="s">
        <v>46</v>
      </c>
      <c r="BB62" s="837" t="s">
        <v>809</v>
      </c>
    </row>
    <row r="63" spans="1:55" s="210" customFormat="1" ht="21" customHeight="1" x14ac:dyDescent="0.15">
      <c r="A63" s="1522" t="s">
        <v>185</v>
      </c>
      <c r="B63" s="1451" t="s">
        <v>60</v>
      </c>
      <c r="C63" s="1452"/>
      <c r="D63" s="1453"/>
      <c r="E63" s="976">
        <v>37</v>
      </c>
      <c r="F63" s="977">
        <v>2139</v>
      </c>
      <c r="G63" s="977">
        <v>1333</v>
      </c>
      <c r="H63" s="977">
        <v>4</v>
      </c>
      <c r="I63" s="977">
        <v>8</v>
      </c>
      <c r="J63" s="977">
        <v>3</v>
      </c>
      <c r="K63" s="1004" t="s">
        <v>810</v>
      </c>
      <c r="L63" s="1004" t="s">
        <v>810</v>
      </c>
      <c r="M63" s="1004" t="s">
        <v>810</v>
      </c>
      <c r="N63" s="977">
        <v>0</v>
      </c>
      <c r="O63" s="977">
        <v>0</v>
      </c>
      <c r="P63" s="977">
        <v>0</v>
      </c>
      <c r="Q63" s="527" t="s">
        <v>154</v>
      </c>
      <c r="R63" s="527" t="s">
        <v>154</v>
      </c>
      <c r="S63" s="527" t="s">
        <v>154</v>
      </c>
      <c r="T63" s="527" t="s">
        <v>154</v>
      </c>
      <c r="U63" s="527" t="s">
        <v>154</v>
      </c>
      <c r="V63" s="714" t="s">
        <v>154</v>
      </c>
      <c r="W63" s="1170">
        <v>2147</v>
      </c>
      <c r="X63" s="1171">
        <v>1336</v>
      </c>
      <c r="Y63" s="979">
        <v>5</v>
      </c>
      <c r="Z63" s="977">
        <v>1</v>
      </c>
      <c r="AA63" s="977">
        <v>1</v>
      </c>
      <c r="AB63" s="977">
        <v>3</v>
      </c>
      <c r="AC63" s="977">
        <v>6</v>
      </c>
      <c r="AD63" s="977">
        <v>14</v>
      </c>
      <c r="AE63" s="977">
        <v>3</v>
      </c>
      <c r="AF63" s="977">
        <v>4</v>
      </c>
      <c r="AG63" s="987">
        <f>SUM(Y63:AF63)</f>
        <v>37</v>
      </c>
      <c r="AH63" s="1000"/>
      <c r="AI63" s="1001"/>
      <c r="AJ63" s="1001"/>
      <c r="AK63" s="1001"/>
      <c r="AL63" s="1001"/>
      <c r="AM63" s="1001"/>
      <c r="AN63" s="1002"/>
      <c r="AO63" s="1002"/>
      <c r="AP63" s="1002"/>
      <c r="AQ63" s="1001"/>
      <c r="AR63" s="1001"/>
      <c r="AS63" s="1001"/>
      <c r="AT63" s="1001"/>
      <c r="AU63" s="1001"/>
      <c r="AV63" s="1001"/>
      <c r="AW63" s="1002"/>
      <c r="AX63" s="1001"/>
      <c r="AY63" s="1003"/>
      <c r="AZ63" s="1451" t="s">
        <v>60</v>
      </c>
      <c r="BA63" s="1452"/>
      <c r="BB63" s="1453"/>
      <c r="BC63" s="834"/>
    </row>
    <row r="64" spans="1:55" s="210" customFormat="1" ht="21" customHeight="1" x14ac:dyDescent="0.15">
      <c r="A64" s="1523"/>
      <c r="B64" s="1445" t="s">
        <v>61</v>
      </c>
      <c r="C64" s="1446"/>
      <c r="D64" s="1447"/>
      <c r="E64" s="213">
        <v>9</v>
      </c>
      <c r="F64" s="214">
        <v>664</v>
      </c>
      <c r="G64" s="214">
        <v>417</v>
      </c>
      <c r="H64" s="214">
        <v>0</v>
      </c>
      <c r="I64" s="214">
        <v>0</v>
      </c>
      <c r="J64" s="214">
        <v>0</v>
      </c>
      <c r="K64" s="704" t="s">
        <v>810</v>
      </c>
      <c r="L64" s="704" t="s">
        <v>810</v>
      </c>
      <c r="M64" s="704" t="s">
        <v>810</v>
      </c>
      <c r="N64" s="214">
        <v>1</v>
      </c>
      <c r="O64" s="214">
        <v>4</v>
      </c>
      <c r="P64" s="214">
        <v>0</v>
      </c>
      <c r="Q64" s="528" t="s">
        <v>154</v>
      </c>
      <c r="R64" s="528" t="s">
        <v>154</v>
      </c>
      <c r="S64" s="528" t="s">
        <v>154</v>
      </c>
      <c r="T64" s="528" t="s">
        <v>154</v>
      </c>
      <c r="U64" s="528" t="s">
        <v>154</v>
      </c>
      <c r="V64" s="715" t="s">
        <v>154</v>
      </c>
      <c r="W64" s="214">
        <v>668</v>
      </c>
      <c r="X64" s="216">
        <v>417</v>
      </c>
      <c r="Y64" s="217">
        <v>0</v>
      </c>
      <c r="Z64" s="214">
        <v>0</v>
      </c>
      <c r="AA64" s="214">
        <v>0</v>
      </c>
      <c r="AB64" s="214">
        <v>0</v>
      </c>
      <c r="AC64" s="214">
        <v>3</v>
      </c>
      <c r="AD64" s="214">
        <v>3</v>
      </c>
      <c r="AE64" s="214">
        <v>3</v>
      </c>
      <c r="AF64" s="214">
        <v>0</v>
      </c>
      <c r="AG64" s="218">
        <f t="shared" ref="AG64:AG73" si="2">SUM(Y64:AF64)</f>
        <v>9</v>
      </c>
      <c r="AH64" s="52"/>
      <c r="AI64" s="50"/>
      <c r="AJ64" s="50"/>
      <c r="AK64" s="50"/>
      <c r="AL64" s="50"/>
      <c r="AM64" s="50"/>
      <c r="AN64" s="72"/>
      <c r="AO64" s="72"/>
      <c r="AP64" s="72"/>
      <c r="AQ64" s="50"/>
      <c r="AR64" s="50"/>
      <c r="AS64" s="50"/>
      <c r="AT64" s="50"/>
      <c r="AU64" s="50"/>
      <c r="AV64" s="50"/>
      <c r="AW64" s="72"/>
      <c r="AX64" s="50"/>
      <c r="AY64" s="51"/>
      <c r="AZ64" s="1445" t="s">
        <v>61</v>
      </c>
      <c r="BA64" s="1446"/>
      <c r="BB64" s="1447"/>
      <c r="BC64" s="834"/>
    </row>
    <row r="65" spans="1:55" s="210" customFormat="1" ht="21" customHeight="1" x14ac:dyDescent="0.15">
      <c r="A65" s="1523"/>
      <c r="B65" s="1445" t="s">
        <v>62</v>
      </c>
      <c r="C65" s="1446"/>
      <c r="D65" s="1447"/>
      <c r="E65" s="213">
        <v>26</v>
      </c>
      <c r="F65" s="214">
        <v>2916</v>
      </c>
      <c r="G65" s="214">
        <v>2183</v>
      </c>
      <c r="H65" s="214">
        <v>1</v>
      </c>
      <c r="I65" s="214">
        <v>1</v>
      </c>
      <c r="J65" s="214">
        <v>1</v>
      </c>
      <c r="K65" s="704" t="s">
        <v>810</v>
      </c>
      <c r="L65" s="704" t="s">
        <v>810</v>
      </c>
      <c r="M65" s="704" t="s">
        <v>810</v>
      </c>
      <c r="N65" s="214">
        <v>2</v>
      </c>
      <c r="O65" s="214">
        <v>8</v>
      </c>
      <c r="P65" s="214">
        <v>6</v>
      </c>
      <c r="Q65" s="528" t="s">
        <v>154</v>
      </c>
      <c r="R65" s="528" t="s">
        <v>154</v>
      </c>
      <c r="S65" s="528" t="s">
        <v>154</v>
      </c>
      <c r="T65" s="528" t="s">
        <v>154</v>
      </c>
      <c r="U65" s="528" t="s">
        <v>154</v>
      </c>
      <c r="V65" s="715" t="s">
        <v>154</v>
      </c>
      <c r="W65" s="214">
        <v>2925</v>
      </c>
      <c r="X65" s="216">
        <v>2190</v>
      </c>
      <c r="Y65" s="217">
        <v>0</v>
      </c>
      <c r="Z65" s="214">
        <v>2</v>
      </c>
      <c r="AA65" s="214">
        <v>1</v>
      </c>
      <c r="AB65" s="214">
        <v>4</v>
      </c>
      <c r="AC65" s="214">
        <v>3</v>
      </c>
      <c r="AD65" s="214">
        <v>2</v>
      </c>
      <c r="AE65" s="214">
        <v>5</v>
      </c>
      <c r="AF65" s="214">
        <v>10</v>
      </c>
      <c r="AG65" s="218">
        <f t="shared" si="2"/>
        <v>27</v>
      </c>
      <c r="AH65" s="52"/>
      <c r="AI65" s="1459" t="s">
        <v>737</v>
      </c>
      <c r="AJ65" s="1460"/>
      <c r="AK65" s="1460"/>
      <c r="AL65" s="1460"/>
      <c r="AM65" s="1460"/>
      <c r="AN65" s="1460"/>
      <c r="AO65" s="1460"/>
      <c r="AP65" s="1460"/>
      <c r="AQ65" s="1460"/>
      <c r="AR65" s="1460"/>
      <c r="AS65" s="1460"/>
      <c r="AT65" s="1460"/>
      <c r="AU65" s="1460"/>
      <c r="AV65" s="1460"/>
      <c r="AW65" s="1460"/>
      <c r="AX65" s="1461"/>
      <c r="AY65" s="51"/>
      <c r="AZ65" s="1445" t="s">
        <v>62</v>
      </c>
      <c r="BA65" s="1446"/>
      <c r="BB65" s="1447"/>
      <c r="BC65" s="834"/>
    </row>
    <row r="66" spans="1:55" s="210" customFormat="1" ht="21" customHeight="1" x14ac:dyDescent="0.15">
      <c r="A66" s="1523"/>
      <c r="B66" s="1445" t="s">
        <v>63</v>
      </c>
      <c r="C66" s="1446"/>
      <c r="D66" s="1447"/>
      <c r="E66" s="213">
        <v>20</v>
      </c>
      <c r="F66" s="214">
        <v>2443</v>
      </c>
      <c r="G66" s="214">
        <v>2180</v>
      </c>
      <c r="H66" s="214">
        <v>1</v>
      </c>
      <c r="I66" s="214">
        <v>3</v>
      </c>
      <c r="J66" s="214">
        <v>2</v>
      </c>
      <c r="K66" s="704" t="s">
        <v>810</v>
      </c>
      <c r="L66" s="704" t="s">
        <v>810</v>
      </c>
      <c r="M66" s="704" t="s">
        <v>810</v>
      </c>
      <c r="N66" s="214">
        <v>0</v>
      </c>
      <c r="O66" s="214">
        <v>0</v>
      </c>
      <c r="P66" s="214">
        <v>0</v>
      </c>
      <c r="Q66" s="528" t="s">
        <v>154</v>
      </c>
      <c r="R66" s="528" t="s">
        <v>154</v>
      </c>
      <c r="S66" s="528" t="s">
        <v>154</v>
      </c>
      <c r="T66" s="528" t="s">
        <v>154</v>
      </c>
      <c r="U66" s="528" t="s">
        <v>154</v>
      </c>
      <c r="V66" s="715" t="s">
        <v>154</v>
      </c>
      <c r="W66" s="214">
        <v>2446</v>
      </c>
      <c r="X66" s="216">
        <v>2182</v>
      </c>
      <c r="Y66" s="217">
        <v>0</v>
      </c>
      <c r="Z66" s="214">
        <v>1</v>
      </c>
      <c r="AA66" s="214">
        <v>0</v>
      </c>
      <c r="AB66" s="214">
        <v>2</v>
      </c>
      <c r="AC66" s="214">
        <v>3</v>
      </c>
      <c r="AD66" s="214">
        <v>2</v>
      </c>
      <c r="AE66" s="214">
        <v>3</v>
      </c>
      <c r="AF66" s="214">
        <v>9</v>
      </c>
      <c r="AG66" s="218">
        <f t="shared" si="2"/>
        <v>20</v>
      </c>
      <c r="AH66" s="52"/>
      <c r="AI66" s="1462"/>
      <c r="AJ66" s="1463"/>
      <c r="AK66" s="1463"/>
      <c r="AL66" s="1463"/>
      <c r="AM66" s="1463"/>
      <c r="AN66" s="1463"/>
      <c r="AO66" s="1463"/>
      <c r="AP66" s="1463"/>
      <c r="AQ66" s="1463"/>
      <c r="AR66" s="1463"/>
      <c r="AS66" s="1463"/>
      <c r="AT66" s="1463"/>
      <c r="AU66" s="1463"/>
      <c r="AV66" s="1463"/>
      <c r="AW66" s="1463"/>
      <c r="AX66" s="1464"/>
      <c r="AY66" s="51"/>
      <c r="AZ66" s="1445" t="s">
        <v>63</v>
      </c>
      <c r="BA66" s="1446"/>
      <c r="BB66" s="1447"/>
      <c r="BC66" s="834"/>
    </row>
    <row r="67" spans="1:55" s="210" customFormat="1" ht="21" customHeight="1" x14ac:dyDescent="0.15">
      <c r="A67" s="1523"/>
      <c r="B67" s="1454" t="s">
        <v>64</v>
      </c>
      <c r="C67" s="1455"/>
      <c r="D67" s="1456"/>
      <c r="E67" s="213">
        <v>183</v>
      </c>
      <c r="F67" s="214">
        <v>17874</v>
      </c>
      <c r="G67" s="214">
        <v>11429</v>
      </c>
      <c r="H67" s="214">
        <v>3</v>
      </c>
      <c r="I67" s="214">
        <v>32</v>
      </c>
      <c r="J67" s="214">
        <v>13</v>
      </c>
      <c r="K67" s="704" t="s">
        <v>810</v>
      </c>
      <c r="L67" s="704" t="s">
        <v>810</v>
      </c>
      <c r="M67" s="704" t="s">
        <v>810</v>
      </c>
      <c r="N67" s="214">
        <v>5</v>
      </c>
      <c r="O67" s="214">
        <v>263</v>
      </c>
      <c r="P67" s="214">
        <v>171</v>
      </c>
      <c r="Q67" s="528" t="s">
        <v>154</v>
      </c>
      <c r="R67" s="528" t="s">
        <v>154</v>
      </c>
      <c r="S67" s="528" t="s">
        <v>154</v>
      </c>
      <c r="T67" s="528" t="s">
        <v>154</v>
      </c>
      <c r="U67" s="528" t="s">
        <v>154</v>
      </c>
      <c r="V67" s="715" t="s">
        <v>154</v>
      </c>
      <c r="W67" s="214">
        <v>18169</v>
      </c>
      <c r="X67" s="216">
        <v>11613</v>
      </c>
      <c r="Y67" s="217">
        <v>10</v>
      </c>
      <c r="Z67" s="214">
        <v>1</v>
      </c>
      <c r="AA67" s="214">
        <v>3</v>
      </c>
      <c r="AB67" s="214">
        <v>9</v>
      </c>
      <c r="AC67" s="214">
        <v>20</v>
      </c>
      <c r="AD67" s="214">
        <v>64</v>
      </c>
      <c r="AE67" s="214">
        <v>37</v>
      </c>
      <c r="AF67" s="214">
        <v>40</v>
      </c>
      <c r="AG67" s="218">
        <f t="shared" si="2"/>
        <v>184</v>
      </c>
      <c r="AH67" s="52"/>
      <c r="AI67" s="1462"/>
      <c r="AJ67" s="1463"/>
      <c r="AK67" s="1463"/>
      <c r="AL67" s="1463"/>
      <c r="AM67" s="1463"/>
      <c r="AN67" s="1463"/>
      <c r="AO67" s="1463"/>
      <c r="AP67" s="1463"/>
      <c r="AQ67" s="1463"/>
      <c r="AR67" s="1463"/>
      <c r="AS67" s="1463"/>
      <c r="AT67" s="1463"/>
      <c r="AU67" s="1463"/>
      <c r="AV67" s="1463"/>
      <c r="AW67" s="1463"/>
      <c r="AX67" s="1464"/>
      <c r="AY67" s="51"/>
      <c r="AZ67" s="1454" t="s">
        <v>64</v>
      </c>
      <c r="BA67" s="1455"/>
      <c r="BB67" s="1456"/>
      <c r="BC67" s="835"/>
    </row>
    <row r="68" spans="1:55" s="210" customFormat="1" ht="21" customHeight="1" x14ac:dyDescent="0.15">
      <c r="A68" s="1523"/>
      <c r="B68" s="1445" t="s">
        <v>65</v>
      </c>
      <c r="C68" s="1446"/>
      <c r="D68" s="1447"/>
      <c r="E68" s="213">
        <v>20</v>
      </c>
      <c r="F68" s="214">
        <v>4654</v>
      </c>
      <c r="G68" s="214">
        <v>3043</v>
      </c>
      <c r="H68" s="214">
        <v>12</v>
      </c>
      <c r="I68" s="214">
        <v>1020</v>
      </c>
      <c r="J68" s="214">
        <v>642</v>
      </c>
      <c r="K68" s="704" t="s">
        <v>810</v>
      </c>
      <c r="L68" s="704" t="s">
        <v>810</v>
      </c>
      <c r="M68" s="704" t="s">
        <v>810</v>
      </c>
      <c r="N68" s="214">
        <v>3</v>
      </c>
      <c r="O68" s="214">
        <v>48</v>
      </c>
      <c r="P68" s="214">
        <v>39</v>
      </c>
      <c r="Q68" s="528" t="s">
        <v>154</v>
      </c>
      <c r="R68" s="528" t="s">
        <v>154</v>
      </c>
      <c r="S68" s="528" t="s">
        <v>154</v>
      </c>
      <c r="T68" s="528" t="s">
        <v>154</v>
      </c>
      <c r="U68" s="528" t="s">
        <v>154</v>
      </c>
      <c r="V68" s="715" t="s">
        <v>154</v>
      </c>
      <c r="W68" s="214">
        <v>5722</v>
      </c>
      <c r="X68" s="216">
        <v>3724</v>
      </c>
      <c r="Y68" s="217">
        <v>0</v>
      </c>
      <c r="Z68" s="214">
        <v>0</v>
      </c>
      <c r="AA68" s="214">
        <v>1</v>
      </c>
      <c r="AB68" s="214">
        <v>1</v>
      </c>
      <c r="AC68" s="214">
        <v>1</v>
      </c>
      <c r="AD68" s="214">
        <v>7</v>
      </c>
      <c r="AE68" s="214">
        <v>6</v>
      </c>
      <c r="AF68" s="214">
        <v>15</v>
      </c>
      <c r="AG68" s="218">
        <f t="shared" si="2"/>
        <v>31</v>
      </c>
      <c r="AH68" s="1041"/>
      <c r="AI68" s="1457"/>
      <c r="AJ68" s="1465"/>
      <c r="AK68" s="1465"/>
      <c r="AL68" s="1465"/>
      <c r="AM68" s="1465"/>
      <c r="AN68" s="1465"/>
      <c r="AO68" s="1465"/>
      <c r="AP68" s="1465"/>
      <c r="AQ68" s="1465"/>
      <c r="AR68" s="1465"/>
      <c r="AS68" s="1465"/>
      <c r="AT68" s="1465"/>
      <c r="AU68" s="1465"/>
      <c r="AV68" s="1465"/>
      <c r="AW68" s="1465"/>
      <c r="AX68" s="1458"/>
      <c r="AY68" s="1042"/>
      <c r="AZ68" s="1445" t="s">
        <v>65</v>
      </c>
      <c r="BA68" s="1446"/>
      <c r="BB68" s="1447"/>
      <c r="BC68" s="834"/>
    </row>
    <row r="69" spans="1:55" s="210" customFormat="1" ht="21" customHeight="1" x14ac:dyDescent="0.15">
      <c r="A69" s="1523"/>
      <c r="B69" s="1445" t="s">
        <v>66</v>
      </c>
      <c r="C69" s="1446"/>
      <c r="D69" s="1447"/>
      <c r="E69" s="213">
        <v>15</v>
      </c>
      <c r="F69" s="214">
        <v>703</v>
      </c>
      <c r="G69" s="214">
        <v>435</v>
      </c>
      <c r="H69" s="214">
        <v>3</v>
      </c>
      <c r="I69" s="214">
        <v>16</v>
      </c>
      <c r="J69" s="214">
        <v>5</v>
      </c>
      <c r="K69" s="704" t="s">
        <v>810</v>
      </c>
      <c r="L69" s="704" t="s">
        <v>810</v>
      </c>
      <c r="M69" s="704" t="s">
        <v>810</v>
      </c>
      <c r="N69" s="214">
        <v>0</v>
      </c>
      <c r="O69" s="214">
        <v>0</v>
      </c>
      <c r="P69" s="214">
        <v>0</v>
      </c>
      <c r="Q69" s="528" t="s">
        <v>154</v>
      </c>
      <c r="R69" s="528" t="s">
        <v>154</v>
      </c>
      <c r="S69" s="528" t="s">
        <v>154</v>
      </c>
      <c r="T69" s="528" t="s">
        <v>154</v>
      </c>
      <c r="U69" s="528" t="s">
        <v>154</v>
      </c>
      <c r="V69" s="715" t="s">
        <v>154</v>
      </c>
      <c r="W69" s="214">
        <v>719</v>
      </c>
      <c r="X69" s="216">
        <v>440</v>
      </c>
      <c r="Y69" s="217">
        <v>2</v>
      </c>
      <c r="Z69" s="214">
        <v>2</v>
      </c>
      <c r="AA69" s="214">
        <v>0</v>
      </c>
      <c r="AB69" s="214">
        <v>1</v>
      </c>
      <c r="AC69" s="214">
        <v>4</v>
      </c>
      <c r="AD69" s="214">
        <v>5</v>
      </c>
      <c r="AE69" s="214">
        <v>2</v>
      </c>
      <c r="AF69" s="214">
        <v>0</v>
      </c>
      <c r="AG69" s="218">
        <f t="shared" si="2"/>
        <v>16</v>
      </c>
      <c r="AH69" s="52"/>
      <c r="AI69" s="50"/>
      <c r="AJ69" s="50"/>
      <c r="AK69" s="50"/>
      <c r="AL69" s="50"/>
      <c r="AM69" s="50"/>
      <c r="AN69" s="72"/>
      <c r="AO69" s="72"/>
      <c r="AP69" s="72"/>
      <c r="AQ69" s="50"/>
      <c r="AR69" s="50"/>
      <c r="AS69" s="50"/>
      <c r="AT69" s="50"/>
      <c r="AU69" s="50"/>
      <c r="AV69" s="50"/>
      <c r="AW69" s="72"/>
      <c r="AX69" s="50"/>
      <c r="AY69" s="51"/>
      <c r="AZ69" s="1445" t="s">
        <v>66</v>
      </c>
      <c r="BA69" s="1446"/>
      <c r="BB69" s="1447"/>
      <c r="BC69" s="834"/>
    </row>
    <row r="70" spans="1:55" s="210" customFormat="1" ht="21" customHeight="1" x14ac:dyDescent="0.15">
      <c r="A70" s="1523"/>
      <c r="B70" s="1445" t="s">
        <v>67</v>
      </c>
      <c r="C70" s="1446"/>
      <c r="D70" s="1447"/>
      <c r="E70" s="213">
        <v>9</v>
      </c>
      <c r="F70" s="214">
        <v>1211</v>
      </c>
      <c r="G70" s="214">
        <v>1048</v>
      </c>
      <c r="H70" s="214">
        <v>1</v>
      </c>
      <c r="I70" s="214">
        <v>8</v>
      </c>
      <c r="J70" s="214">
        <v>3</v>
      </c>
      <c r="K70" s="704" t="s">
        <v>810</v>
      </c>
      <c r="L70" s="704" t="s">
        <v>810</v>
      </c>
      <c r="M70" s="704" t="s">
        <v>810</v>
      </c>
      <c r="N70" s="214">
        <v>0</v>
      </c>
      <c r="O70" s="214">
        <v>0</v>
      </c>
      <c r="P70" s="214">
        <v>0</v>
      </c>
      <c r="Q70" s="528" t="s">
        <v>154</v>
      </c>
      <c r="R70" s="528" t="s">
        <v>154</v>
      </c>
      <c r="S70" s="528" t="s">
        <v>154</v>
      </c>
      <c r="T70" s="528" t="s">
        <v>154</v>
      </c>
      <c r="U70" s="528" t="s">
        <v>154</v>
      </c>
      <c r="V70" s="715" t="s">
        <v>154</v>
      </c>
      <c r="W70" s="214">
        <v>1219</v>
      </c>
      <c r="X70" s="216">
        <v>1051</v>
      </c>
      <c r="Y70" s="217">
        <v>0</v>
      </c>
      <c r="Z70" s="214">
        <v>0</v>
      </c>
      <c r="AA70" s="214">
        <v>0</v>
      </c>
      <c r="AB70" s="214">
        <v>2</v>
      </c>
      <c r="AC70" s="214">
        <v>1</v>
      </c>
      <c r="AD70" s="214">
        <v>1</v>
      </c>
      <c r="AE70" s="214">
        <v>2</v>
      </c>
      <c r="AF70" s="214">
        <v>3</v>
      </c>
      <c r="AG70" s="218">
        <f t="shared" si="2"/>
        <v>9</v>
      </c>
      <c r="AH70" s="52"/>
      <c r="AI70" s="50"/>
      <c r="AJ70" s="50"/>
      <c r="AK70" s="50"/>
      <c r="AL70" s="50"/>
      <c r="AM70" s="50"/>
      <c r="AN70" s="72"/>
      <c r="AO70" s="72"/>
      <c r="AP70" s="72"/>
      <c r="AQ70" s="50"/>
      <c r="AR70" s="50"/>
      <c r="AS70" s="54"/>
      <c r="AT70" s="50"/>
      <c r="AU70" s="50"/>
      <c r="AV70" s="50"/>
      <c r="AW70" s="72"/>
      <c r="AX70" s="50"/>
      <c r="AY70" s="51"/>
      <c r="AZ70" s="1445" t="s">
        <v>67</v>
      </c>
      <c r="BA70" s="1446"/>
      <c r="BB70" s="1447"/>
      <c r="BC70" s="834"/>
    </row>
    <row r="71" spans="1:55" s="210" customFormat="1" ht="21" customHeight="1" x14ac:dyDescent="0.15">
      <c r="A71" s="1523"/>
      <c r="B71" s="1445" t="s">
        <v>68</v>
      </c>
      <c r="C71" s="1446"/>
      <c r="D71" s="1447"/>
      <c r="E71" s="213">
        <v>2</v>
      </c>
      <c r="F71" s="214">
        <v>70</v>
      </c>
      <c r="G71" s="214">
        <v>63</v>
      </c>
      <c r="H71" s="214">
        <v>0</v>
      </c>
      <c r="I71" s="214">
        <v>0</v>
      </c>
      <c r="J71" s="214">
        <v>0</v>
      </c>
      <c r="K71" s="704" t="s">
        <v>810</v>
      </c>
      <c r="L71" s="704" t="s">
        <v>810</v>
      </c>
      <c r="M71" s="704" t="s">
        <v>810</v>
      </c>
      <c r="N71" s="214">
        <v>0</v>
      </c>
      <c r="O71" s="214">
        <v>0</v>
      </c>
      <c r="P71" s="214">
        <v>0</v>
      </c>
      <c r="Q71" s="528" t="s">
        <v>154</v>
      </c>
      <c r="R71" s="528" t="s">
        <v>154</v>
      </c>
      <c r="S71" s="528" t="s">
        <v>154</v>
      </c>
      <c r="T71" s="528" t="s">
        <v>154</v>
      </c>
      <c r="U71" s="528" t="s">
        <v>154</v>
      </c>
      <c r="V71" s="715" t="s">
        <v>154</v>
      </c>
      <c r="W71" s="214">
        <v>70</v>
      </c>
      <c r="X71" s="216">
        <v>63</v>
      </c>
      <c r="Y71" s="217">
        <v>0</v>
      </c>
      <c r="Z71" s="214">
        <v>0</v>
      </c>
      <c r="AA71" s="214">
        <v>1</v>
      </c>
      <c r="AB71" s="214">
        <v>0</v>
      </c>
      <c r="AC71" s="214">
        <v>0</v>
      </c>
      <c r="AD71" s="214">
        <v>0</v>
      </c>
      <c r="AE71" s="214">
        <v>1</v>
      </c>
      <c r="AF71" s="214">
        <v>0</v>
      </c>
      <c r="AG71" s="218">
        <f t="shared" si="2"/>
        <v>2</v>
      </c>
      <c r="AH71" s="52"/>
      <c r="AI71" s="50"/>
      <c r="AJ71" s="50"/>
      <c r="AK71" s="50"/>
      <c r="AL71" s="50"/>
      <c r="AM71" s="50"/>
      <c r="AN71" s="72"/>
      <c r="AO71" s="72"/>
      <c r="AP71" s="72"/>
      <c r="AQ71" s="50"/>
      <c r="AR71" s="50"/>
      <c r="AS71" s="50"/>
      <c r="AT71" s="50"/>
      <c r="AU71" s="50"/>
      <c r="AV71" s="50"/>
      <c r="AW71" s="72"/>
      <c r="AX71" s="50"/>
      <c r="AY71" s="51"/>
      <c r="AZ71" s="1445" t="s">
        <v>68</v>
      </c>
      <c r="BA71" s="1446"/>
      <c r="BB71" s="1447"/>
      <c r="BC71" s="834"/>
    </row>
    <row r="72" spans="1:55" s="210" customFormat="1" ht="21" customHeight="1" x14ac:dyDescent="0.15">
      <c r="A72" s="1523"/>
      <c r="B72" s="1445" t="s">
        <v>69</v>
      </c>
      <c r="C72" s="1446"/>
      <c r="D72" s="1447"/>
      <c r="E72" s="213">
        <v>79</v>
      </c>
      <c r="F72" s="214">
        <v>6862</v>
      </c>
      <c r="G72" s="214">
        <v>4535</v>
      </c>
      <c r="H72" s="214">
        <v>2</v>
      </c>
      <c r="I72" s="214">
        <v>29</v>
      </c>
      <c r="J72" s="214">
        <v>14</v>
      </c>
      <c r="K72" s="704" t="s">
        <v>810</v>
      </c>
      <c r="L72" s="704" t="s">
        <v>810</v>
      </c>
      <c r="M72" s="704" t="s">
        <v>810</v>
      </c>
      <c r="N72" s="214">
        <v>5</v>
      </c>
      <c r="O72" s="214">
        <v>20</v>
      </c>
      <c r="P72" s="214">
        <v>10</v>
      </c>
      <c r="Q72" s="528" t="s">
        <v>154</v>
      </c>
      <c r="R72" s="528" t="s">
        <v>154</v>
      </c>
      <c r="S72" s="528" t="s">
        <v>154</v>
      </c>
      <c r="T72" s="528" t="s">
        <v>154</v>
      </c>
      <c r="U72" s="528" t="s">
        <v>154</v>
      </c>
      <c r="V72" s="715" t="s">
        <v>154</v>
      </c>
      <c r="W72" s="214">
        <v>6911</v>
      </c>
      <c r="X72" s="216">
        <v>4559</v>
      </c>
      <c r="Y72" s="217">
        <v>2</v>
      </c>
      <c r="Z72" s="214">
        <v>2</v>
      </c>
      <c r="AA72" s="214">
        <v>5</v>
      </c>
      <c r="AB72" s="214">
        <v>13</v>
      </c>
      <c r="AC72" s="214">
        <v>9</v>
      </c>
      <c r="AD72" s="214">
        <v>17</v>
      </c>
      <c r="AE72" s="214">
        <v>14</v>
      </c>
      <c r="AF72" s="214">
        <v>17</v>
      </c>
      <c r="AG72" s="218">
        <f t="shared" si="2"/>
        <v>79</v>
      </c>
      <c r="AH72" s="52"/>
      <c r="AI72" s="50"/>
      <c r="AJ72" s="50"/>
      <c r="AK72" s="50"/>
      <c r="AL72" s="50"/>
      <c r="AM72" s="54"/>
      <c r="AN72" s="72"/>
      <c r="AO72" s="72"/>
      <c r="AP72" s="72"/>
      <c r="AQ72" s="50"/>
      <c r="AR72" s="50"/>
      <c r="AS72" s="50"/>
      <c r="AT72" s="50"/>
      <c r="AU72" s="50"/>
      <c r="AV72" s="50"/>
      <c r="AW72" s="72"/>
      <c r="AX72" s="50"/>
      <c r="AY72" s="51"/>
      <c r="AZ72" s="1445" t="s">
        <v>69</v>
      </c>
      <c r="BA72" s="1446"/>
      <c r="BB72" s="1447"/>
      <c r="BC72" s="834"/>
    </row>
    <row r="73" spans="1:55" s="210" customFormat="1" ht="21" customHeight="1" thickBot="1" x14ac:dyDescent="0.2">
      <c r="A73" s="1524"/>
      <c r="B73" s="1448" t="s">
        <v>70</v>
      </c>
      <c r="C73" s="1449"/>
      <c r="D73" s="1450"/>
      <c r="E73" s="233">
        <v>9</v>
      </c>
      <c r="F73" s="224">
        <v>378</v>
      </c>
      <c r="G73" s="224">
        <v>256</v>
      </c>
      <c r="H73" s="224">
        <v>1</v>
      </c>
      <c r="I73" s="224">
        <v>1</v>
      </c>
      <c r="J73" s="224">
        <v>0</v>
      </c>
      <c r="K73" s="516" t="s">
        <v>810</v>
      </c>
      <c r="L73" s="516" t="s">
        <v>810</v>
      </c>
      <c r="M73" s="516" t="s">
        <v>810</v>
      </c>
      <c r="N73" s="224">
        <v>0</v>
      </c>
      <c r="O73" s="224">
        <v>0</v>
      </c>
      <c r="P73" s="224">
        <v>0</v>
      </c>
      <c r="Q73" s="1175" t="s">
        <v>155</v>
      </c>
      <c r="R73" s="1175" t="s">
        <v>154</v>
      </c>
      <c r="S73" s="1175" t="s">
        <v>154</v>
      </c>
      <c r="T73" s="1175" t="s">
        <v>154</v>
      </c>
      <c r="U73" s="1175" t="s">
        <v>154</v>
      </c>
      <c r="V73" s="1176" t="s">
        <v>154</v>
      </c>
      <c r="W73" s="224">
        <v>379</v>
      </c>
      <c r="X73" s="234">
        <v>256</v>
      </c>
      <c r="Y73" s="716">
        <v>2</v>
      </c>
      <c r="Z73" s="224">
        <v>0</v>
      </c>
      <c r="AA73" s="224">
        <v>1</v>
      </c>
      <c r="AB73" s="224">
        <v>1</v>
      </c>
      <c r="AC73" s="224">
        <v>1</v>
      </c>
      <c r="AD73" s="224">
        <v>2</v>
      </c>
      <c r="AE73" s="224">
        <v>2</v>
      </c>
      <c r="AF73" s="224">
        <v>0</v>
      </c>
      <c r="AG73" s="235">
        <f t="shared" si="2"/>
        <v>9</v>
      </c>
      <c r="AH73" s="737"/>
      <c r="AI73" s="1177"/>
      <c r="AJ73" s="1177"/>
      <c r="AK73" s="1177"/>
      <c r="AL73" s="1177"/>
      <c r="AM73" s="1177"/>
      <c r="AN73" s="197"/>
      <c r="AO73" s="197"/>
      <c r="AP73" s="197"/>
      <c r="AQ73" s="197"/>
      <c r="AR73" s="197"/>
      <c r="AS73" s="197"/>
      <c r="AT73" s="197"/>
      <c r="AU73" s="197"/>
      <c r="AV73" s="197"/>
      <c r="AW73" s="197"/>
      <c r="AX73" s="198"/>
      <c r="AY73" s="196"/>
      <c r="AZ73" s="1448" t="s">
        <v>70</v>
      </c>
      <c r="BA73" s="1449"/>
      <c r="BB73" s="1450"/>
      <c r="BC73" s="834"/>
    </row>
    <row r="74" spans="1:55" x14ac:dyDescent="0.15">
      <c r="E74" s="766"/>
      <c r="F74" s="766"/>
      <c r="G74" s="766"/>
      <c r="H74" s="766"/>
      <c r="I74" s="766"/>
      <c r="J74" s="766"/>
      <c r="K74" s="766"/>
      <c r="L74" s="766"/>
      <c r="M74" s="766"/>
      <c r="N74" s="766"/>
      <c r="O74" s="766"/>
      <c r="P74" s="766"/>
      <c r="Q74" s="766"/>
      <c r="R74" s="766"/>
      <c r="S74" s="766"/>
      <c r="T74" s="766"/>
      <c r="U74" s="766"/>
      <c r="V74" s="766"/>
      <c r="W74" s="766"/>
      <c r="X74" s="766"/>
      <c r="Y74" s="766"/>
      <c r="Z74" s="766"/>
      <c r="AA74" s="766"/>
      <c r="AB74" s="766"/>
      <c r="AC74" s="766"/>
      <c r="AD74" s="766"/>
      <c r="AE74" s="766"/>
      <c r="AF74" s="766"/>
      <c r="AG74" s="766"/>
    </row>
    <row r="75" spans="1:55" x14ac:dyDescent="0.15">
      <c r="F75" s="796"/>
      <c r="G75" s="796"/>
      <c r="H75" s="796"/>
      <c r="I75" s="796"/>
      <c r="J75" s="796"/>
      <c r="K75" s="796"/>
      <c r="L75" s="796"/>
      <c r="M75" s="796"/>
      <c r="N75" s="796"/>
      <c r="O75" s="796"/>
      <c r="P75" s="796"/>
      <c r="Q75" s="796"/>
      <c r="R75" s="796"/>
      <c r="S75" s="796"/>
      <c r="T75" s="796"/>
      <c r="U75" s="796"/>
      <c r="V75" s="796"/>
      <c r="W75" s="796"/>
      <c r="X75" s="796"/>
      <c r="Y75" s="796"/>
      <c r="Z75" s="796"/>
      <c r="AA75" s="796"/>
      <c r="AB75" s="796"/>
      <c r="AC75" s="796"/>
      <c r="AD75" s="796"/>
      <c r="AE75" s="796"/>
      <c r="AF75" s="796"/>
      <c r="AG75" s="796"/>
      <c r="AH75" s="796"/>
      <c r="AI75" s="796"/>
      <c r="AJ75" s="796"/>
      <c r="AK75" s="796"/>
      <c r="AL75" s="796"/>
      <c r="AM75" s="796"/>
      <c r="AN75" s="796"/>
      <c r="AO75" s="796"/>
      <c r="AP75" s="796"/>
      <c r="AQ75" s="796"/>
      <c r="AR75" s="796"/>
      <c r="AS75" s="796"/>
      <c r="AT75" s="796"/>
      <c r="AU75" s="796"/>
      <c r="AV75" s="796"/>
      <c r="AW75" s="796"/>
    </row>
    <row r="76" spans="1:55" x14ac:dyDescent="0.15">
      <c r="F76" s="796"/>
      <c r="G76" s="796"/>
      <c r="H76" s="796"/>
      <c r="I76" s="796"/>
      <c r="J76" s="796"/>
      <c r="K76" s="796"/>
      <c r="L76" s="796"/>
      <c r="M76" s="796"/>
      <c r="N76" s="796"/>
      <c r="O76" s="796"/>
      <c r="P76" s="796"/>
      <c r="Q76" s="796"/>
      <c r="R76" s="796"/>
      <c r="S76" s="796"/>
      <c r="T76" s="796"/>
      <c r="U76" s="796"/>
      <c r="V76" s="796"/>
      <c r="W76" s="796"/>
      <c r="X76" s="796"/>
      <c r="Y76" s="796"/>
      <c r="Z76" s="796"/>
      <c r="AA76" s="796"/>
      <c r="AB76" s="796"/>
      <c r="AC76" s="796"/>
      <c r="AD76" s="796"/>
      <c r="AE76" s="796"/>
      <c r="AF76" s="796"/>
      <c r="AG76" s="796"/>
      <c r="AH76" s="796"/>
      <c r="AI76" s="796"/>
      <c r="AJ76" s="796"/>
      <c r="AK76" s="796"/>
      <c r="AL76" s="796"/>
      <c r="AM76" s="796"/>
      <c r="AN76" s="796"/>
      <c r="AO76" s="796"/>
      <c r="AP76" s="796"/>
      <c r="AQ76" s="796"/>
      <c r="AR76" s="796"/>
      <c r="AS76" s="796"/>
      <c r="AT76" s="796"/>
      <c r="AU76" s="796"/>
      <c r="AV76" s="796"/>
      <c r="AW76" s="796"/>
    </row>
    <row r="77" spans="1:55" x14ac:dyDescent="0.15">
      <c r="F77" s="796"/>
      <c r="G77" s="796"/>
      <c r="H77" s="796"/>
      <c r="I77" s="796"/>
      <c r="J77" s="796"/>
      <c r="K77" s="796"/>
      <c r="L77" s="796"/>
      <c r="M77" s="796"/>
      <c r="N77" s="796"/>
      <c r="O77" s="796"/>
      <c r="P77" s="796"/>
      <c r="Q77" s="796"/>
      <c r="R77" s="796"/>
      <c r="S77" s="796"/>
      <c r="T77" s="796"/>
      <c r="U77" s="796"/>
      <c r="V77" s="796"/>
      <c r="W77" s="796"/>
      <c r="X77" s="796"/>
      <c r="Y77" s="796"/>
      <c r="Z77" s="796"/>
      <c r="AA77" s="796"/>
      <c r="AB77" s="796"/>
      <c r="AC77" s="796"/>
      <c r="AD77" s="796"/>
      <c r="AE77" s="796"/>
      <c r="AF77" s="796"/>
      <c r="AG77" s="796"/>
      <c r="AH77" s="796"/>
      <c r="AI77" s="796"/>
      <c r="AJ77" s="796"/>
      <c r="AK77" s="796"/>
      <c r="AL77" s="796"/>
      <c r="AM77" s="796"/>
      <c r="AN77" s="796"/>
      <c r="AO77" s="796"/>
      <c r="AP77" s="796"/>
      <c r="AQ77" s="796"/>
      <c r="AR77" s="796"/>
      <c r="AS77" s="796"/>
      <c r="AT77" s="796"/>
      <c r="AU77" s="796"/>
      <c r="AV77" s="796"/>
      <c r="AW77" s="796"/>
    </row>
    <row r="78" spans="1:55" x14ac:dyDescent="0.15">
      <c r="F78" s="796"/>
      <c r="G78" s="796"/>
      <c r="H78" s="796"/>
      <c r="I78" s="796"/>
      <c r="J78" s="796"/>
      <c r="K78" s="796"/>
      <c r="L78" s="796"/>
      <c r="M78" s="796"/>
      <c r="N78" s="796"/>
      <c r="O78" s="796"/>
      <c r="P78" s="796"/>
      <c r="Q78" s="796"/>
      <c r="R78" s="796"/>
      <c r="S78" s="796"/>
      <c r="T78" s="796"/>
      <c r="U78" s="796"/>
      <c r="V78" s="796"/>
      <c r="W78" s="796"/>
      <c r="X78" s="796"/>
      <c r="Y78" s="796"/>
      <c r="Z78" s="796"/>
      <c r="AA78" s="796"/>
      <c r="AB78" s="796"/>
      <c r="AC78" s="796"/>
      <c r="AD78" s="796"/>
      <c r="AE78" s="796"/>
      <c r="AF78" s="796"/>
      <c r="AG78" s="796"/>
      <c r="AH78" s="796"/>
      <c r="AI78" s="796"/>
      <c r="AJ78" s="796"/>
      <c r="AK78" s="796"/>
      <c r="AL78" s="796"/>
      <c r="AM78" s="796"/>
      <c r="AN78" s="796"/>
      <c r="AO78" s="796"/>
      <c r="AP78" s="796"/>
      <c r="AQ78" s="796"/>
      <c r="AR78" s="796"/>
      <c r="AS78" s="796"/>
      <c r="AT78" s="796"/>
      <c r="AU78" s="796"/>
      <c r="AV78" s="796"/>
      <c r="AW78" s="796"/>
    </row>
  </sheetData>
  <mergeCells count="194">
    <mergeCell ref="A5:D10"/>
    <mergeCell ref="B73:D73"/>
    <mergeCell ref="B72:D72"/>
    <mergeCell ref="B71:D71"/>
    <mergeCell ref="B70:D70"/>
    <mergeCell ref="B69:D69"/>
    <mergeCell ref="B68:D68"/>
    <mergeCell ref="B67:D67"/>
    <mergeCell ref="B66:D66"/>
    <mergeCell ref="B65:D65"/>
    <mergeCell ref="B64:D64"/>
    <mergeCell ref="B63:D63"/>
    <mergeCell ref="A63:A73"/>
    <mergeCell ref="A12:B12"/>
    <mergeCell ref="A27:B27"/>
    <mergeCell ref="AX35:AY35"/>
    <mergeCell ref="AX30:AY30"/>
    <mergeCell ref="AX31:AY31"/>
    <mergeCell ref="AX32:AY32"/>
    <mergeCell ref="AX33:AY33"/>
    <mergeCell ref="AX34:AY34"/>
    <mergeCell ref="AX19:AY19"/>
    <mergeCell ref="AX27:AY27"/>
    <mergeCell ref="AX28:AY28"/>
    <mergeCell ref="AX22:AY22"/>
    <mergeCell ref="AX20:AY20"/>
    <mergeCell ref="AX26:AY26"/>
    <mergeCell ref="AX23:AY23"/>
    <mergeCell ref="AX24:AY24"/>
    <mergeCell ref="AX25:AY25"/>
    <mergeCell ref="AO19:AP19"/>
    <mergeCell ref="AO12:AP12"/>
    <mergeCell ref="AO13:AP13"/>
    <mergeCell ref="AO22:AP22"/>
    <mergeCell ref="AO23:AP23"/>
    <mergeCell ref="AE16:AF16"/>
    <mergeCell ref="AE17:AF17"/>
    <mergeCell ref="AX29:AY29"/>
    <mergeCell ref="AX18:AY18"/>
    <mergeCell ref="AX17:AY17"/>
    <mergeCell ref="AL17:AM17"/>
    <mergeCell ref="AO25:AP25"/>
    <mergeCell ref="AO27:AP27"/>
    <mergeCell ref="AO28:AP28"/>
    <mergeCell ref="AX14:AY14"/>
    <mergeCell ref="AX15:AY15"/>
    <mergeCell ref="AX16:AY16"/>
    <mergeCell ref="AO14:AP14"/>
    <mergeCell ref="AO15:AP15"/>
    <mergeCell ref="AO16:AP16"/>
    <mergeCell ref="AL20:AM20"/>
    <mergeCell ref="AL18:AM18"/>
    <mergeCell ref="AL19:AM19"/>
    <mergeCell ref="AL21:AM21"/>
    <mergeCell ref="AO18:AP18"/>
    <mergeCell ref="AL24:AM24"/>
    <mergeCell ref="AO29:AP29"/>
    <mergeCell ref="AL35:AM35"/>
    <mergeCell ref="AO17:AP17"/>
    <mergeCell ref="AO24:AP24"/>
    <mergeCell ref="AL30:AM30"/>
    <mergeCell ref="AL31:AM31"/>
    <mergeCell ref="AX13:AY13"/>
    <mergeCell ref="AO35:AP35"/>
    <mergeCell ref="AO30:AP30"/>
    <mergeCell ref="AO31:AP31"/>
    <mergeCell ref="AO32:AP32"/>
    <mergeCell ref="AO33:AP33"/>
    <mergeCell ref="AX21:AY21"/>
    <mergeCell ref="AO34:AP34"/>
    <mergeCell ref="AO20:AP20"/>
    <mergeCell ref="AO21:AP21"/>
    <mergeCell ref="AL22:AM22"/>
    <mergeCell ref="AO26:AP26"/>
    <mergeCell ref="AL32:AM32"/>
    <mergeCell ref="AL33:AM33"/>
    <mergeCell ref="AL27:AM27"/>
    <mergeCell ref="AL28:AM28"/>
    <mergeCell ref="AI31:AJ31"/>
    <mergeCell ref="AI32:AJ32"/>
    <mergeCell ref="AI25:AJ25"/>
    <mergeCell ref="AI26:AJ26"/>
    <mergeCell ref="AI27:AJ27"/>
    <mergeCell ref="AI28:AJ28"/>
    <mergeCell ref="AI33:AJ33"/>
    <mergeCell ref="AI34:AJ34"/>
    <mergeCell ref="AI35:AJ35"/>
    <mergeCell ref="AI12:AJ12"/>
    <mergeCell ref="AI13:AJ13"/>
    <mergeCell ref="AL12:AM12"/>
    <mergeCell ref="AE29:AF29"/>
    <mergeCell ref="AI24:AJ24"/>
    <mergeCell ref="AE30:AF30"/>
    <mergeCell ref="AI18:AJ18"/>
    <mergeCell ref="AI19:AJ19"/>
    <mergeCell ref="AE12:AF12"/>
    <mergeCell ref="AE13:AF13"/>
    <mergeCell ref="AE14:AF14"/>
    <mergeCell ref="AE15:AF15"/>
    <mergeCell ref="AI17:AJ17"/>
    <mergeCell ref="AI20:AJ20"/>
    <mergeCell ref="AI14:AJ14"/>
    <mergeCell ref="AI15:AJ15"/>
    <mergeCell ref="AI16:AJ16"/>
    <mergeCell ref="AE18:AF18"/>
    <mergeCell ref="AL13:AM13"/>
    <mergeCell ref="AL14:AM14"/>
    <mergeCell ref="AL15:AM15"/>
    <mergeCell ref="AL16:AM16"/>
    <mergeCell ref="AL25:AM25"/>
    <mergeCell ref="AL29:AM29"/>
    <mergeCell ref="AZ5:BB10"/>
    <mergeCell ref="AH5:AY5"/>
    <mergeCell ref="AY8:AY10"/>
    <mergeCell ref="AW7:AW10"/>
    <mergeCell ref="AQ6:AY6"/>
    <mergeCell ref="AX8:AX10"/>
    <mergeCell ref="AI8:AI10"/>
    <mergeCell ref="AM8:AM10"/>
    <mergeCell ref="AH7:AH10"/>
    <mergeCell ref="AK7:AK10"/>
    <mergeCell ref="AH6:AP6"/>
    <mergeCell ref="AL8:AL10"/>
    <mergeCell ref="AJ8:AJ10"/>
    <mergeCell ref="AX12:AY12"/>
    <mergeCell ref="AP8:AP10"/>
    <mergeCell ref="F7:F10"/>
    <mergeCell ref="G8:G10"/>
    <mergeCell ref="T7:T10"/>
    <mergeCell ref="U7:U10"/>
    <mergeCell ref="V8:V10"/>
    <mergeCell ref="K5:M6"/>
    <mergeCell ref="E5:G6"/>
    <mergeCell ref="E7:E10"/>
    <mergeCell ref="H5:J6"/>
    <mergeCell ref="I7:I10"/>
    <mergeCell ref="M8:M10"/>
    <mergeCell ref="N7:N10"/>
    <mergeCell ref="Q7:Q10"/>
    <mergeCell ref="Q5:S6"/>
    <mergeCell ref="N5:P6"/>
    <mergeCell ref="X8:X10"/>
    <mergeCell ref="AO8:AO10"/>
    <mergeCell ref="Z6:AF6"/>
    <mergeCell ref="AN7:AN10"/>
    <mergeCell ref="Y6:Y10"/>
    <mergeCell ref="AG6:AG10"/>
    <mergeCell ref="W5:X6"/>
    <mergeCell ref="Y5:AG5"/>
    <mergeCell ref="H7:H10"/>
    <mergeCell ref="J8:J10"/>
    <mergeCell ref="K7:K10"/>
    <mergeCell ref="L7:L10"/>
    <mergeCell ref="T5:V6"/>
    <mergeCell ref="S8:S10"/>
    <mergeCell ref="O7:O10"/>
    <mergeCell ref="P8:P10"/>
    <mergeCell ref="W7:W10"/>
    <mergeCell ref="R7:R10"/>
    <mergeCell ref="AE27:AF27"/>
    <mergeCell ref="AE20:AF20"/>
    <mergeCell ref="AE21:AF21"/>
    <mergeCell ref="AE31:AF31"/>
    <mergeCell ref="AE32:AF32"/>
    <mergeCell ref="AE33:AF33"/>
    <mergeCell ref="AE26:AF26"/>
    <mergeCell ref="AE19:AF19"/>
    <mergeCell ref="AI65:AX68"/>
    <mergeCell ref="AE28:AF28"/>
    <mergeCell ref="AL23:AM23"/>
    <mergeCell ref="AE34:AF34"/>
    <mergeCell ref="AL34:AM34"/>
    <mergeCell ref="AL26:AM26"/>
    <mergeCell ref="AI21:AJ21"/>
    <mergeCell ref="AI22:AJ22"/>
    <mergeCell ref="AI23:AJ23"/>
    <mergeCell ref="AE35:AF35"/>
    <mergeCell ref="AE22:AF22"/>
    <mergeCell ref="AE23:AF23"/>
    <mergeCell ref="AE24:AF24"/>
    <mergeCell ref="AE25:AF25"/>
    <mergeCell ref="AI29:AJ29"/>
    <mergeCell ref="AI30:AJ30"/>
    <mergeCell ref="AZ72:BB72"/>
    <mergeCell ref="AZ73:BB73"/>
    <mergeCell ref="AZ63:BB63"/>
    <mergeCell ref="AZ64:BB64"/>
    <mergeCell ref="AZ65:BB65"/>
    <mergeCell ref="AZ66:BB66"/>
    <mergeCell ref="AZ67:BB67"/>
    <mergeCell ref="AZ68:BB68"/>
    <mergeCell ref="AZ69:BB69"/>
    <mergeCell ref="AZ70:BB70"/>
    <mergeCell ref="AZ71:BB71"/>
  </mergeCells>
  <phoneticPr fontId="20"/>
  <printOptions horizontalCentered="1"/>
  <pageMargins left="0.35433070866141736" right="0.39370078740157483" top="0.39370078740157483" bottom="0.35433070866141736" header="0.43307086614173229" footer="0.39370078740157483"/>
  <pageSetup paperSize="8" scale="52" orientation="landscape" r:id="rId1"/>
  <headerFooter alignWithMargins="0"/>
  <colBreaks count="1" manualBreakCount="1">
    <brk id="26" max="1048575" man="1"/>
  </colBreaks>
  <ignoredErrors>
    <ignoredError sqref="AG63:AG7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M130"/>
  <sheetViews>
    <sheetView view="pageBreakPreview" zoomScale="75" zoomScaleNormal="70" zoomScaleSheetLayoutView="75" workbookViewId="0">
      <pane xSplit="4" ySplit="9" topLeftCell="E42" activePane="bottomRight" state="frozen"/>
      <selection pane="topRight" activeCell="E1" sqref="E1"/>
      <selection pane="bottomLeft" activeCell="A10" sqref="A10"/>
      <selection pane="bottomRight" activeCell="AC56" sqref="AC56:AO74"/>
    </sheetView>
  </sheetViews>
  <sheetFormatPr defaultColWidth="9" defaultRowHeight="13.5" x14ac:dyDescent="0.15"/>
  <cols>
    <col min="1" max="1" width="4.25" style="2" customWidth="1"/>
    <col min="2" max="2" width="0.5" style="2" customWidth="1"/>
    <col min="3" max="3" width="5.5" style="2" customWidth="1"/>
    <col min="4" max="4" width="8" style="2" customWidth="1"/>
    <col min="5" max="6" width="9.625" style="3" customWidth="1"/>
    <col min="7" max="8" width="10.875" style="3" customWidth="1"/>
    <col min="9" max="9" width="9.125" style="3" bestFit="1" customWidth="1"/>
    <col min="10" max="10" width="9.625" style="3" customWidth="1"/>
    <col min="11" max="12" width="10.125" style="3" customWidth="1"/>
    <col min="13" max="13" width="9.625" style="3" customWidth="1"/>
    <col min="14" max="14" width="9.625" style="2" customWidth="1"/>
    <col min="15" max="15" width="8.625" style="3" customWidth="1"/>
    <col min="16" max="20" width="6.625" style="3" customWidth="1"/>
    <col min="21" max="21" width="5.875" style="3" customWidth="1"/>
    <col min="22" max="25" width="6.625" style="3" customWidth="1"/>
    <col min="26" max="26" width="0.375" style="2" customWidth="1"/>
    <col min="27" max="27" width="5" style="2" customWidth="1"/>
    <col min="28" max="28" width="8" style="2" customWidth="1"/>
    <col min="29" max="29" width="5.125" style="2" customWidth="1"/>
    <col min="30" max="16384" width="9" style="2"/>
  </cols>
  <sheetData>
    <row r="1" spans="1:28" ht="14.25" x14ac:dyDescent="0.15">
      <c r="A1" s="4" t="s">
        <v>729</v>
      </c>
    </row>
    <row r="2" spans="1:28" ht="8.25" customHeight="1" thickBot="1" x14ac:dyDescent="0.2">
      <c r="A2" s="84"/>
      <c r="B2" s="5"/>
    </row>
    <row r="3" spans="1:28" ht="15" customHeight="1" x14ac:dyDescent="0.15">
      <c r="A3" s="1526" t="s">
        <v>2</v>
      </c>
      <c r="B3" s="1527"/>
      <c r="C3" s="1527"/>
      <c r="D3" s="1528"/>
      <c r="E3" s="1545" t="s">
        <v>104</v>
      </c>
      <c r="F3" s="1546" t="s">
        <v>105</v>
      </c>
      <c r="G3" s="85"/>
      <c r="H3" s="85"/>
      <c r="I3" s="6"/>
      <c r="J3" s="1509" t="s">
        <v>106</v>
      </c>
      <c r="K3" s="1466"/>
      <c r="L3" s="1466"/>
      <c r="M3" s="1466"/>
      <c r="N3" s="1466"/>
      <c r="O3" s="1466"/>
      <c r="P3" s="1466"/>
      <c r="Q3" s="1466"/>
      <c r="R3" s="1466"/>
      <c r="S3" s="1466"/>
      <c r="T3" s="1466"/>
      <c r="U3" s="1466"/>
      <c r="V3" s="1466"/>
      <c r="W3" s="1466"/>
      <c r="X3" s="1466"/>
      <c r="Y3" s="1466"/>
      <c r="Z3" s="1335" t="s">
        <v>11</v>
      </c>
      <c r="AA3" s="1336"/>
      <c r="AB3" s="1337"/>
    </row>
    <row r="4" spans="1:28" ht="15" customHeight="1" x14ac:dyDescent="0.15">
      <c r="A4" s="1529"/>
      <c r="B4" s="1530"/>
      <c r="C4" s="1530"/>
      <c r="D4" s="1531"/>
      <c r="E4" s="1412"/>
      <c r="F4" s="1473"/>
      <c r="G4" s="1560" t="s">
        <v>137</v>
      </c>
      <c r="H4" s="1561"/>
      <c r="I4" s="1547" t="s">
        <v>107</v>
      </c>
      <c r="J4" s="1493" t="s">
        <v>15</v>
      </c>
      <c r="K4" s="10"/>
      <c r="L4" s="10"/>
      <c r="M4" s="75"/>
      <c r="N4" s="1562" t="s">
        <v>108</v>
      </c>
      <c r="O4" s="1538" t="s">
        <v>9</v>
      </c>
      <c r="P4" s="1539"/>
      <c r="Q4" s="1539"/>
      <c r="R4" s="1539"/>
      <c r="S4" s="1539"/>
      <c r="T4" s="1539"/>
      <c r="U4" s="1539"/>
      <c r="V4" s="1539"/>
      <c r="W4" s="1539"/>
      <c r="X4" s="1539"/>
      <c r="Y4" s="1540"/>
      <c r="Z4" s="1338"/>
      <c r="AA4" s="1339"/>
      <c r="AB4" s="1340"/>
    </row>
    <row r="5" spans="1:28" ht="15" customHeight="1" x14ac:dyDescent="0.15">
      <c r="A5" s="1529"/>
      <c r="B5" s="1530"/>
      <c r="C5" s="1530"/>
      <c r="D5" s="1531"/>
      <c r="E5" s="1412"/>
      <c r="F5" s="1473"/>
      <c r="G5" s="1555" t="s">
        <v>703</v>
      </c>
      <c r="H5" s="1555" t="s">
        <v>715</v>
      </c>
      <c r="I5" s="1548"/>
      <c r="J5" s="1338"/>
      <c r="K5" s="1555" t="s">
        <v>703</v>
      </c>
      <c r="L5" s="1555" t="s">
        <v>715</v>
      </c>
      <c r="M5" s="1555" t="s">
        <v>714</v>
      </c>
      <c r="N5" s="1563"/>
      <c r="O5" s="1486" t="s">
        <v>109</v>
      </c>
      <c r="P5" s="17">
        <v>1</v>
      </c>
      <c r="Q5" s="17">
        <v>3</v>
      </c>
      <c r="R5" s="17">
        <v>6</v>
      </c>
      <c r="S5" s="17">
        <v>11</v>
      </c>
      <c r="T5" s="17">
        <v>21</v>
      </c>
      <c r="U5" s="9">
        <v>31</v>
      </c>
      <c r="V5" s="87">
        <v>31</v>
      </c>
      <c r="W5" s="87">
        <v>51</v>
      </c>
      <c r="X5" s="86">
        <v>81</v>
      </c>
      <c r="Y5" s="1481" t="s">
        <v>110</v>
      </c>
      <c r="Z5" s="1338"/>
      <c r="AA5" s="1339"/>
      <c r="AB5" s="1340"/>
    </row>
    <row r="6" spans="1:28" ht="15" customHeight="1" x14ac:dyDescent="0.15">
      <c r="A6" s="1529"/>
      <c r="B6" s="1530"/>
      <c r="C6" s="1530"/>
      <c r="D6" s="1531"/>
      <c r="E6" s="1412"/>
      <c r="F6" s="1473"/>
      <c r="G6" s="1556"/>
      <c r="H6" s="1556"/>
      <c r="I6" s="1548"/>
      <c r="J6" s="1338"/>
      <c r="K6" s="1556"/>
      <c r="L6" s="1556"/>
      <c r="M6" s="1556"/>
      <c r="N6" s="1563"/>
      <c r="O6" s="1487"/>
      <c r="P6" s="24" t="s">
        <v>111</v>
      </c>
      <c r="Q6" s="24" t="s">
        <v>111</v>
      </c>
      <c r="R6" s="24" t="s">
        <v>111</v>
      </c>
      <c r="S6" s="24" t="s">
        <v>111</v>
      </c>
      <c r="T6" s="24" t="s">
        <v>111</v>
      </c>
      <c r="U6" s="20" t="s">
        <v>111</v>
      </c>
      <c r="V6" s="23" t="s">
        <v>111</v>
      </c>
      <c r="W6" s="23" t="s">
        <v>71</v>
      </c>
      <c r="X6" s="88" t="s">
        <v>71</v>
      </c>
      <c r="Y6" s="1471"/>
      <c r="Z6" s="1338"/>
      <c r="AA6" s="1339"/>
      <c r="AB6" s="1340"/>
    </row>
    <row r="7" spans="1:28" ht="15" customHeight="1" x14ac:dyDescent="0.15">
      <c r="A7" s="1529"/>
      <c r="B7" s="1530"/>
      <c r="C7" s="1530"/>
      <c r="D7" s="1531"/>
      <c r="E7" s="1412"/>
      <c r="F7" s="1473"/>
      <c r="G7" s="1556"/>
      <c r="H7" s="1556"/>
      <c r="I7" s="1548"/>
      <c r="J7" s="1338"/>
      <c r="K7" s="1556"/>
      <c r="L7" s="1556"/>
      <c r="M7" s="1556"/>
      <c r="N7" s="1563"/>
      <c r="O7" s="1487"/>
      <c r="P7" s="25">
        <v>2</v>
      </c>
      <c r="Q7" s="25">
        <v>5</v>
      </c>
      <c r="R7" s="25">
        <v>10</v>
      </c>
      <c r="S7" s="25">
        <v>20</v>
      </c>
      <c r="T7" s="25">
        <v>30</v>
      </c>
      <c r="U7" s="533"/>
      <c r="V7" s="29">
        <v>50</v>
      </c>
      <c r="W7" s="29">
        <v>80</v>
      </c>
      <c r="X7" s="26"/>
      <c r="Y7" s="1471"/>
      <c r="Z7" s="1338"/>
      <c r="AA7" s="1339"/>
      <c r="AB7" s="1340"/>
    </row>
    <row r="8" spans="1:28" ht="15" customHeight="1" x14ac:dyDescent="0.15">
      <c r="A8" s="1532"/>
      <c r="B8" s="1533"/>
      <c r="C8" s="1533"/>
      <c r="D8" s="1534"/>
      <c r="E8" s="90" t="s">
        <v>112</v>
      </c>
      <c r="F8" s="91" t="s">
        <v>113</v>
      </c>
      <c r="G8" s="1557"/>
      <c r="H8" s="1559"/>
      <c r="I8" s="1549"/>
      <c r="J8" s="92" t="s">
        <v>114</v>
      </c>
      <c r="K8" s="1558"/>
      <c r="L8" s="1559"/>
      <c r="M8" s="1558"/>
      <c r="N8" s="1564"/>
      <c r="O8" s="1488"/>
      <c r="P8" s="25" t="s">
        <v>21</v>
      </c>
      <c r="Q8" s="25" t="s">
        <v>21</v>
      </c>
      <c r="R8" s="25" t="s">
        <v>21</v>
      </c>
      <c r="S8" s="25" t="s">
        <v>21</v>
      </c>
      <c r="T8" s="25" t="s">
        <v>21</v>
      </c>
      <c r="U8" s="93" t="s">
        <v>21</v>
      </c>
      <c r="V8" s="30" t="s">
        <v>21</v>
      </c>
      <c r="W8" s="30" t="s">
        <v>21</v>
      </c>
      <c r="X8" s="94" t="s">
        <v>21</v>
      </c>
      <c r="Y8" s="1472"/>
      <c r="Z8" s="1341"/>
      <c r="AA8" s="1342"/>
      <c r="AB8" s="1343"/>
    </row>
    <row r="9" spans="1:28" ht="15.95" customHeight="1" x14ac:dyDescent="0.15">
      <c r="A9" s="63"/>
      <c r="B9" s="64"/>
      <c r="C9" s="64"/>
      <c r="D9" s="64"/>
      <c r="E9" s="242" t="s">
        <v>22</v>
      </c>
      <c r="F9" s="243" t="s">
        <v>21</v>
      </c>
      <c r="G9" s="243" t="s">
        <v>21</v>
      </c>
      <c r="H9" s="243" t="s">
        <v>21</v>
      </c>
      <c r="I9" s="244" t="s">
        <v>21</v>
      </c>
      <c r="J9" s="242" t="s">
        <v>21</v>
      </c>
      <c r="K9" s="243" t="s">
        <v>21</v>
      </c>
      <c r="L9" s="243" t="s">
        <v>21</v>
      </c>
      <c r="M9" s="243" t="s">
        <v>21</v>
      </c>
      <c r="N9" s="530" t="s">
        <v>21</v>
      </c>
      <c r="O9" s="243" t="s">
        <v>22</v>
      </c>
      <c r="P9" s="243" t="s">
        <v>22</v>
      </c>
      <c r="Q9" s="243" t="s">
        <v>22</v>
      </c>
      <c r="R9" s="243" t="s">
        <v>22</v>
      </c>
      <c r="S9" s="243" t="s">
        <v>22</v>
      </c>
      <c r="T9" s="243" t="s">
        <v>22</v>
      </c>
      <c r="U9" s="243" t="s">
        <v>22</v>
      </c>
      <c r="V9" s="243" t="s">
        <v>22</v>
      </c>
      <c r="W9" s="243" t="s">
        <v>22</v>
      </c>
      <c r="X9" s="243" t="s">
        <v>22</v>
      </c>
      <c r="Y9" s="243" t="s">
        <v>22</v>
      </c>
      <c r="Z9" s="32"/>
      <c r="AA9" s="33"/>
      <c r="AB9" s="40"/>
    </row>
    <row r="10" spans="1:28" ht="15.95" customHeight="1" x14ac:dyDescent="0.15">
      <c r="A10" s="1532" t="s">
        <v>23</v>
      </c>
      <c r="B10" s="1533"/>
      <c r="C10" s="518" t="s">
        <v>25</v>
      </c>
      <c r="D10" s="836" t="s">
        <v>612</v>
      </c>
      <c r="E10" s="145">
        <v>27934</v>
      </c>
      <c r="F10" s="146">
        <v>92042</v>
      </c>
      <c r="G10" s="146">
        <v>50727</v>
      </c>
      <c r="H10" s="531">
        <v>9330</v>
      </c>
      <c r="I10" s="165">
        <v>31985</v>
      </c>
      <c r="J10" s="145">
        <v>60057</v>
      </c>
      <c r="K10" s="146">
        <v>50727</v>
      </c>
      <c r="L10" s="146">
        <v>9330</v>
      </c>
      <c r="M10" s="146"/>
      <c r="N10" s="531"/>
      <c r="O10" s="146"/>
      <c r="P10" s="146">
        <v>17433</v>
      </c>
      <c r="Q10" s="146">
        <v>6062</v>
      </c>
      <c r="R10" s="146">
        <v>1399</v>
      </c>
      <c r="S10" s="146">
        <v>192</v>
      </c>
      <c r="T10" s="1554">
        <v>50</v>
      </c>
      <c r="U10" s="1554"/>
      <c r="V10" s="200"/>
      <c r="W10" s="200"/>
      <c r="X10" s="200"/>
      <c r="Y10" s="146">
        <v>25136</v>
      </c>
      <c r="Z10" s="181"/>
      <c r="AA10" s="518" t="s">
        <v>25</v>
      </c>
      <c r="AB10" s="836" t="s">
        <v>657</v>
      </c>
    </row>
    <row r="11" spans="1:28" ht="15.95" customHeight="1" x14ac:dyDescent="0.15">
      <c r="A11" s="56"/>
      <c r="B11" s="57"/>
      <c r="C11" s="48" t="s">
        <v>26</v>
      </c>
      <c r="D11" s="837" t="s">
        <v>613</v>
      </c>
      <c r="E11" s="150">
        <v>25727</v>
      </c>
      <c r="F11" s="147">
        <v>113625</v>
      </c>
      <c r="G11" s="147">
        <v>49865</v>
      </c>
      <c r="H11" s="531">
        <v>8922</v>
      </c>
      <c r="I11" s="153">
        <v>33351</v>
      </c>
      <c r="J11" s="145">
        <v>80274</v>
      </c>
      <c r="K11" s="147">
        <v>49865</v>
      </c>
      <c r="L11" s="147">
        <v>8922</v>
      </c>
      <c r="M11" s="147">
        <v>21487</v>
      </c>
      <c r="N11" s="144"/>
      <c r="O11" s="147"/>
      <c r="P11" s="147">
        <v>13969</v>
      </c>
      <c r="Q11" s="147">
        <v>6777</v>
      </c>
      <c r="R11" s="147">
        <v>2458</v>
      </c>
      <c r="S11" s="147">
        <v>581</v>
      </c>
      <c r="T11" s="1537">
        <v>87</v>
      </c>
      <c r="U11" s="1537"/>
      <c r="V11" s="163"/>
      <c r="W11" s="163"/>
      <c r="X11" s="163"/>
      <c r="Y11" s="147">
        <v>23872</v>
      </c>
      <c r="Z11" s="46"/>
      <c r="AA11" s="48" t="s">
        <v>26</v>
      </c>
      <c r="AB11" s="837" t="s">
        <v>658</v>
      </c>
    </row>
    <row r="12" spans="1:28" ht="15.95" customHeight="1" x14ac:dyDescent="0.15">
      <c r="A12" s="56"/>
      <c r="B12" s="57"/>
      <c r="C12" s="48" t="s">
        <v>27</v>
      </c>
      <c r="D12" s="837" t="s">
        <v>614</v>
      </c>
      <c r="E12" s="150">
        <v>23732</v>
      </c>
      <c r="F12" s="147">
        <v>112369</v>
      </c>
      <c r="G12" s="147">
        <v>46120</v>
      </c>
      <c r="H12" s="531">
        <v>5436</v>
      </c>
      <c r="I12" s="153">
        <v>36569</v>
      </c>
      <c r="J12" s="145">
        <v>75800</v>
      </c>
      <c r="K12" s="147">
        <v>46120</v>
      </c>
      <c r="L12" s="147">
        <v>5436</v>
      </c>
      <c r="M12" s="147">
        <v>24244</v>
      </c>
      <c r="N12" s="144"/>
      <c r="O12" s="147"/>
      <c r="P12" s="147">
        <v>15908</v>
      </c>
      <c r="Q12" s="147">
        <v>4885</v>
      </c>
      <c r="R12" s="147">
        <v>906</v>
      </c>
      <c r="S12" s="147">
        <v>116</v>
      </c>
      <c r="T12" s="1537">
        <v>16</v>
      </c>
      <c r="U12" s="1537"/>
      <c r="V12" s="163"/>
      <c r="W12" s="163"/>
      <c r="X12" s="163"/>
      <c r="Y12" s="147">
        <v>21831</v>
      </c>
      <c r="Z12" s="46"/>
      <c r="AA12" s="48" t="s">
        <v>27</v>
      </c>
      <c r="AB12" s="837" t="s">
        <v>659</v>
      </c>
    </row>
    <row r="13" spans="1:28" ht="15.95" customHeight="1" x14ac:dyDescent="0.15">
      <c r="A13" s="56"/>
      <c r="B13" s="57"/>
      <c r="C13" s="48" t="s">
        <v>28</v>
      </c>
      <c r="D13" s="837" t="s">
        <v>615</v>
      </c>
      <c r="E13" s="150">
        <v>23180</v>
      </c>
      <c r="F13" s="147">
        <v>109993</v>
      </c>
      <c r="G13" s="147">
        <v>42721</v>
      </c>
      <c r="H13" s="531">
        <v>4833</v>
      </c>
      <c r="I13" s="153">
        <v>39060</v>
      </c>
      <c r="J13" s="145">
        <v>70933</v>
      </c>
      <c r="K13" s="147">
        <v>42721</v>
      </c>
      <c r="L13" s="147">
        <v>4833</v>
      </c>
      <c r="M13" s="147">
        <v>23379</v>
      </c>
      <c r="N13" s="144"/>
      <c r="O13" s="147">
        <v>729</v>
      </c>
      <c r="P13" s="147">
        <v>14960</v>
      </c>
      <c r="Q13" s="147">
        <v>4707</v>
      </c>
      <c r="R13" s="147">
        <v>797</v>
      </c>
      <c r="S13" s="147">
        <v>139</v>
      </c>
      <c r="T13" s="1537">
        <v>10</v>
      </c>
      <c r="U13" s="1537"/>
      <c r="V13" s="163"/>
      <c r="W13" s="163"/>
      <c r="X13" s="163"/>
      <c r="Y13" s="147">
        <v>21342</v>
      </c>
      <c r="Z13" s="46"/>
      <c r="AA13" s="48" t="s">
        <v>28</v>
      </c>
      <c r="AB13" s="837" t="s">
        <v>660</v>
      </c>
    </row>
    <row r="14" spans="1:28" ht="15.95" customHeight="1" x14ac:dyDescent="0.15">
      <c r="A14" s="56"/>
      <c r="B14" s="57"/>
      <c r="C14" s="48" t="s">
        <v>29</v>
      </c>
      <c r="D14" s="837" t="s">
        <v>616</v>
      </c>
      <c r="E14" s="150">
        <v>21796</v>
      </c>
      <c r="F14" s="147">
        <v>106363</v>
      </c>
      <c r="G14" s="147">
        <v>40471</v>
      </c>
      <c r="H14" s="531">
        <v>4583</v>
      </c>
      <c r="I14" s="153">
        <v>38944</v>
      </c>
      <c r="J14" s="145">
        <v>67419</v>
      </c>
      <c r="K14" s="147">
        <v>40471</v>
      </c>
      <c r="L14" s="147">
        <v>4583</v>
      </c>
      <c r="M14" s="147">
        <v>22365</v>
      </c>
      <c r="N14" s="144"/>
      <c r="O14" s="147">
        <v>644</v>
      </c>
      <c r="P14" s="147">
        <v>14293</v>
      </c>
      <c r="Q14" s="147">
        <v>4265</v>
      </c>
      <c r="R14" s="147">
        <v>690</v>
      </c>
      <c r="S14" s="147">
        <v>115</v>
      </c>
      <c r="T14" s="1537">
        <v>13</v>
      </c>
      <c r="U14" s="1537"/>
      <c r="V14" s="163"/>
      <c r="W14" s="163"/>
      <c r="X14" s="163"/>
      <c r="Y14" s="147">
        <v>20020</v>
      </c>
      <c r="Z14" s="46"/>
      <c r="AA14" s="48" t="s">
        <v>29</v>
      </c>
      <c r="AB14" s="837" t="s">
        <v>661</v>
      </c>
    </row>
    <row r="15" spans="1:28" ht="15.95" customHeight="1" x14ac:dyDescent="0.15">
      <c r="A15" s="56"/>
      <c r="B15" s="57"/>
      <c r="C15" s="48" t="s">
        <v>30</v>
      </c>
      <c r="D15" s="837" t="s">
        <v>617</v>
      </c>
      <c r="E15" s="150">
        <v>21052</v>
      </c>
      <c r="F15" s="147">
        <v>108814</v>
      </c>
      <c r="G15" s="147">
        <v>40827</v>
      </c>
      <c r="H15" s="531">
        <v>4990</v>
      </c>
      <c r="I15" s="153">
        <v>40099</v>
      </c>
      <c r="J15" s="145">
        <v>68715</v>
      </c>
      <c r="K15" s="147">
        <v>40827</v>
      </c>
      <c r="L15" s="147">
        <v>4990</v>
      </c>
      <c r="M15" s="147">
        <v>22898</v>
      </c>
      <c r="N15" s="144">
        <v>32827</v>
      </c>
      <c r="O15" s="147">
        <v>621</v>
      </c>
      <c r="P15" s="147">
        <v>13283</v>
      </c>
      <c r="Q15" s="147">
        <v>4561</v>
      </c>
      <c r="R15" s="147">
        <v>718</v>
      </c>
      <c r="S15" s="147">
        <v>124</v>
      </c>
      <c r="T15" s="1537">
        <v>15</v>
      </c>
      <c r="U15" s="1537"/>
      <c r="V15" s="163"/>
      <c r="W15" s="163"/>
      <c r="X15" s="163"/>
      <c r="Y15" s="147">
        <v>19322</v>
      </c>
      <c r="Z15" s="46"/>
      <c r="AA15" s="48" t="s">
        <v>30</v>
      </c>
      <c r="AB15" s="837" t="s">
        <v>662</v>
      </c>
    </row>
    <row r="16" spans="1:28" ht="15.95" customHeight="1" x14ac:dyDescent="0.15">
      <c r="A16" s="56"/>
      <c r="B16" s="57"/>
      <c r="C16" s="48" t="s">
        <v>31</v>
      </c>
      <c r="D16" s="837" t="s">
        <v>618</v>
      </c>
      <c r="E16" s="150">
        <v>20543</v>
      </c>
      <c r="F16" s="147">
        <v>116426</v>
      </c>
      <c r="G16" s="147">
        <v>42899</v>
      </c>
      <c r="H16" s="531">
        <v>5716</v>
      </c>
      <c r="I16" s="153">
        <v>43957</v>
      </c>
      <c r="J16" s="145">
        <v>72469</v>
      </c>
      <c r="K16" s="147">
        <v>42899</v>
      </c>
      <c r="L16" s="147">
        <v>5716</v>
      </c>
      <c r="M16" s="147">
        <v>23854</v>
      </c>
      <c r="N16" s="144">
        <v>33927</v>
      </c>
      <c r="O16" s="147">
        <v>511</v>
      </c>
      <c r="P16" s="147">
        <v>12538</v>
      </c>
      <c r="Q16" s="147">
        <v>4853</v>
      </c>
      <c r="R16" s="147">
        <v>916</v>
      </c>
      <c r="S16" s="147">
        <v>192</v>
      </c>
      <c r="T16" s="1537">
        <v>21</v>
      </c>
      <c r="U16" s="1537"/>
      <c r="V16" s="163"/>
      <c r="W16" s="163"/>
      <c r="X16" s="163"/>
      <c r="Y16" s="147">
        <v>19031</v>
      </c>
      <c r="Z16" s="46"/>
      <c r="AA16" s="48" t="s">
        <v>31</v>
      </c>
      <c r="AB16" s="837" t="s">
        <v>663</v>
      </c>
    </row>
    <row r="17" spans="1:28" ht="15.95" customHeight="1" x14ac:dyDescent="0.15">
      <c r="A17" s="56"/>
      <c r="B17" s="57"/>
      <c r="C17" s="48" t="s">
        <v>32</v>
      </c>
      <c r="D17" s="837" t="s">
        <v>619</v>
      </c>
      <c r="E17" s="150">
        <v>19948</v>
      </c>
      <c r="F17" s="147">
        <v>122141</v>
      </c>
      <c r="G17" s="147">
        <v>44740</v>
      </c>
      <c r="H17" s="531">
        <v>5951</v>
      </c>
      <c r="I17" s="153">
        <v>45439</v>
      </c>
      <c r="J17" s="145">
        <v>76672</v>
      </c>
      <c r="K17" s="147">
        <v>44740</v>
      </c>
      <c r="L17" s="147">
        <v>5951</v>
      </c>
      <c r="M17" s="147">
        <v>25981</v>
      </c>
      <c r="N17" s="144">
        <v>35256</v>
      </c>
      <c r="O17" s="147">
        <v>458</v>
      </c>
      <c r="P17" s="147">
        <v>11834</v>
      </c>
      <c r="Q17" s="147">
        <v>4980</v>
      </c>
      <c r="R17" s="147">
        <v>1121</v>
      </c>
      <c r="S17" s="147">
        <v>212</v>
      </c>
      <c r="T17" s="1537">
        <v>36</v>
      </c>
      <c r="U17" s="1537"/>
      <c r="V17" s="163"/>
      <c r="W17" s="163"/>
      <c r="X17" s="163"/>
      <c r="Y17" s="147">
        <v>18641</v>
      </c>
      <c r="Z17" s="46"/>
      <c r="AA17" s="48" t="s">
        <v>32</v>
      </c>
      <c r="AB17" s="837" t="s">
        <v>664</v>
      </c>
    </row>
    <row r="18" spans="1:28" ht="15.95" customHeight="1" x14ac:dyDescent="0.15">
      <c r="A18" s="56"/>
      <c r="B18" s="57"/>
      <c r="C18" s="48" t="s">
        <v>33</v>
      </c>
      <c r="D18" s="837" t="s">
        <v>620</v>
      </c>
      <c r="E18" s="150">
        <v>19238</v>
      </c>
      <c r="F18" s="147">
        <v>128688</v>
      </c>
      <c r="G18" s="147">
        <v>46274</v>
      </c>
      <c r="H18" s="531">
        <v>5819</v>
      </c>
      <c r="I18" s="153">
        <v>48470</v>
      </c>
      <c r="J18" s="145">
        <v>80218</v>
      </c>
      <c r="K18" s="147">
        <v>46274</v>
      </c>
      <c r="L18" s="147">
        <v>5819</v>
      </c>
      <c r="M18" s="147">
        <v>28125</v>
      </c>
      <c r="N18" s="144">
        <v>37043</v>
      </c>
      <c r="O18" s="147">
        <v>424</v>
      </c>
      <c r="P18" s="147">
        <v>10962</v>
      </c>
      <c r="Q18" s="147">
        <v>5112</v>
      </c>
      <c r="R18" s="147">
        <v>1151</v>
      </c>
      <c r="S18" s="147">
        <v>263</v>
      </c>
      <c r="T18" s="1537">
        <v>35</v>
      </c>
      <c r="U18" s="1537"/>
      <c r="V18" s="163"/>
      <c r="W18" s="163"/>
      <c r="X18" s="163"/>
      <c r="Y18" s="147">
        <v>17947</v>
      </c>
      <c r="Z18" s="46"/>
      <c r="AA18" s="48" t="s">
        <v>33</v>
      </c>
      <c r="AB18" s="837" t="s">
        <v>665</v>
      </c>
    </row>
    <row r="19" spans="1:28" ht="15.95" customHeight="1" x14ac:dyDescent="0.15">
      <c r="A19" s="56"/>
      <c r="B19" s="57"/>
      <c r="C19" s="48" t="s">
        <v>34</v>
      </c>
      <c r="D19" s="837" t="s">
        <v>621</v>
      </c>
      <c r="E19" s="150">
        <v>18451</v>
      </c>
      <c r="F19" s="147">
        <v>134756</v>
      </c>
      <c r="G19" s="147">
        <v>45648</v>
      </c>
      <c r="H19" s="531">
        <v>5039</v>
      </c>
      <c r="I19" s="153">
        <v>55529</v>
      </c>
      <c r="J19" s="145">
        <v>79227</v>
      </c>
      <c r="K19" s="147">
        <v>45648</v>
      </c>
      <c r="L19" s="147">
        <v>5039</v>
      </c>
      <c r="M19" s="147">
        <v>28540</v>
      </c>
      <c r="N19" s="144">
        <v>36350</v>
      </c>
      <c r="O19" s="147">
        <v>414</v>
      </c>
      <c r="P19" s="147">
        <v>10194</v>
      </c>
      <c r="Q19" s="147">
        <v>5065</v>
      </c>
      <c r="R19" s="147">
        <v>1259</v>
      </c>
      <c r="S19" s="147">
        <v>283</v>
      </c>
      <c r="T19" s="1537">
        <v>38</v>
      </c>
      <c r="U19" s="1537"/>
      <c r="V19" s="163"/>
      <c r="W19" s="163"/>
      <c r="X19" s="163"/>
      <c r="Y19" s="147">
        <v>17253</v>
      </c>
      <c r="Z19" s="46"/>
      <c r="AA19" s="48" t="s">
        <v>34</v>
      </c>
      <c r="AB19" s="837" t="s">
        <v>666</v>
      </c>
    </row>
    <row r="20" spans="1:28" ht="15.95" customHeight="1" x14ac:dyDescent="0.15">
      <c r="A20" s="56"/>
      <c r="B20" s="57"/>
      <c r="C20" s="48" t="s">
        <v>35</v>
      </c>
      <c r="D20" s="837" t="s">
        <v>622</v>
      </c>
      <c r="E20" s="150">
        <v>17326</v>
      </c>
      <c r="F20" s="147">
        <v>134045</v>
      </c>
      <c r="G20" s="147">
        <v>42719</v>
      </c>
      <c r="H20" s="531">
        <v>4124</v>
      </c>
      <c r="I20" s="153">
        <v>59882</v>
      </c>
      <c r="J20" s="145">
        <v>73146</v>
      </c>
      <c r="K20" s="147">
        <v>42096</v>
      </c>
      <c r="L20" s="147">
        <v>4060</v>
      </c>
      <c r="M20" s="147">
        <v>26990</v>
      </c>
      <c r="N20" s="144">
        <v>31241</v>
      </c>
      <c r="O20" s="147">
        <v>307</v>
      </c>
      <c r="P20" s="147">
        <v>9771</v>
      </c>
      <c r="Q20" s="147">
        <v>4683</v>
      </c>
      <c r="R20" s="147">
        <v>1106</v>
      </c>
      <c r="S20" s="147">
        <v>237</v>
      </c>
      <c r="T20" s="1537">
        <v>29</v>
      </c>
      <c r="U20" s="1537"/>
      <c r="V20" s="163"/>
      <c r="W20" s="163"/>
      <c r="X20" s="163"/>
      <c r="Y20" s="147">
        <v>16133</v>
      </c>
      <c r="Z20" s="46"/>
      <c r="AA20" s="48" t="s">
        <v>35</v>
      </c>
      <c r="AB20" s="837" t="s">
        <v>667</v>
      </c>
    </row>
    <row r="21" spans="1:28" ht="15.95" customHeight="1" x14ac:dyDescent="0.15">
      <c r="A21" s="56"/>
      <c r="B21" s="57"/>
      <c r="C21" s="48" t="s">
        <v>36</v>
      </c>
      <c r="D21" s="837" t="s">
        <v>623</v>
      </c>
      <c r="E21" s="150">
        <v>16464</v>
      </c>
      <c r="F21" s="147">
        <v>135655</v>
      </c>
      <c r="G21" s="147">
        <v>40511</v>
      </c>
      <c r="H21" s="531">
        <v>3808</v>
      </c>
      <c r="I21" s="153">
        <v>64569</v>
      </c>
      <c r="J21" s="145">
        <v>69691</v>
      </c>
      <c r="K21" s="147">
        <v>39694</v>
      </c>
      <c r="L21" s="147">
        <v>3696</v>
      </c>
      <c r="M21" s="147">
        <v>26301</v>
      </c>
      <c r="N21" s="144">
        <v>33569</v>
      </c>
      <c r="O21" s="147">
        <v>303</v>
      </c>
      <c r="P21" s="147">
        <v>9425</v>
      </c>
      <c r="Q21" s="147">
        <v>4261</v>
      </c>
      <c r="R21" s="147">
        <v>1014</v>
      </c>
      <c r="S21" s="147">
        <v>268</v>
      </c>
      <c r="T21" s="1537">
        <v>21</v>
      </c>
      <c r="U21" s="1537"/>
      <c r="V21" s="163"/>
      <c r="W21" s="163"/>
      <c r="X21" s="163"/>
      <c r="Y21" s="147">
        <v>15292</v>
      </c>
      <c r="Z21" s="46"/>
      <c r="AA21" s="48" t="s">
        <v>36</v>
      </c>
      <c r="AB21" s="837" t="s">
        <v>668</v>
      </c>
    </row>
    <row r="22" spans="1:28" ht="15.95" customHeight="1" x14ac:dyDescent="0.15">
      <c r="A22" s="56"/>
      <c r="B22" s="57"/>
      <c r="C22" s="48" t="s">
        <v>37</v>
      </c>
      <c r="D22" s="837" t="s">
        <v>624</v>
      </c>
      <c r="E22" s="150">
        <v>15361</v>
      </c>
      <c r="F22" s="147">
        <v>134354</v>
      </c>
      <c r="G22" s="147">
        <v>38610</v>
      </c>
      <c r="H22" s="531">
        <v>3542</v>
      </c>
      <c r="I22" s="153">
        <v>66848</v>
      </c>
      <c r="J22" s="145">
        <v>65706</v>
      </c>
      <c r="K22" s="147">
        <v>37567</v>
      </c>
      <c r="L22" s="147">
        <v>3412</v>
      </c>
      <c r="M22" s="147">
        <v>24727</v>
      </c>
      <c r="N22" s="144">
        <v>32100</v>
      </c>
      <c r="O22" s="147">
        <v>247</v>
      </c>
      <c r="P22" s="147">
        <v>8582</v>
      </c>
      <c r="Q22" s="147">
        <v>4231</v>
      </c>
      <c r="R22" s="147">
        <v>968</v>
      </c>
      <c r="S22" s="147">
        <v>225</v>
      </c>
      <c r="T22" s="1537">
        <v>25</v>
      </c>
      <c r="U22" s="1537"/>
      <c r="V22" s="163"/>
      <c r="W22" s="163"/>
      <c r="X22" s="163"/>
      <c r="Y22" s="147">
        <v>14278</v>
      </c>
      <c r="Z22" s="46"/>
      <c r="AA22" s="48" t="s">
        <v>37</v>
      </c>
      <c r="AB22" s="837" t="s">
        <v>669</v>
      </c>
    </row>
    <row r="23" spans="1:28" ht="15.95" customHeight="1" x14ac:dyDescent="0.15">
      <c r="A23" s="56"/>
      <c r="B23" s="57"/>
      <c r="C23" s="48" t="s">
        <v>38</v>
      </c>
      <c r="D23" s="837" t="s">
        <v>625</v>
      </c>
      <c r="E23" s="150">
        <v>14687</v>
      </c>
      <c r="F23" s="147">
        <v>135115</v>
      </c>
      <c r="G23" s="147">
        <v>38361</v>
      </c>
      <c r="H23" s="531">
        <v>3711</v>
      </c>
      <c r="I23" s="153">
        <v>68470</v>
      </c>
      <c r="J23" s="145">
        <v>64825</v>
      </c>
      <c r="K23" s="147">
        <v>37275</v>
      </c>
      <c r="L23" s="147">
        <v>3577</v>
      </c>
      <c r="M23" s="147">
        <v>23973</v>
      </c>
      <c r="N23" s="144">
        <v>31553</v>
      </c>
      <c r="O23" s="147">
        <v>290</v>
      </c>
      <c r="P23" s="147">
        <v>8176</v>
      </c>
      <c r="Q23" s="147">
        <v>3941</v>
      </c>
      <c r="R23" s="147">
        <v>971</v>
      </c>
      <c r="S23" s="147">
        <v>256</v>
      </c>
      <c r="T23" s="1537">
        <v>32</v>
      </c>
      <c r="U23" s="1537"/>
      <c r="V23" s="163"/>
      <c r="W23" s="163"/>
      <c r="X23" s="163"/>
      <c r="Y23" s="147">
        <v>13666</v>
      </c>
      <c r="Z23" s="46"/>
      <c r="AA23" s="48" t="s">
        <v>38</v>
      </c>
      <c r="AB23" s="837" t="s">
        <v>670</v>
      </c>
    </row>
    <row r="24" spans="1:28" ht="15.95" customHeight="1" x14ac:dyDescent="0.15">
      <c r="A24" s="56"/>
      <c r="B24" s="57"/>
      <c r="C24" s="48" t="s">
        <v>39</v>
      </c>
      <c r="D24" s="837" t="s">
        <v>626</v>
      </c>
      <c r="E24" s="150">
        <v>13987</v>
      </c>
      <c r="F24" s="147">
        <v>133908</v>
      </c>
      <c r="G24" s="147">
        <v>38301</v>
      </c>
      <c r="H24" s="531">
        <v>3702</v>
      </c>
      <c r="I24" s="153">
        <v>66986</v>
      </c>
      <c r="J24" s="145">
        <v>64668</v>
      </c>
      <c r="K24" s="147">
        <v>36999</v>
      </c>
      <c r="L24" s="147">
        <v>3472</v>
      </c>
      <c r="M24" s="147">
        <v>24197</v>
      </c>
      <c r="N24" s="144">
        <v>32123</v>
      </c>
      <c r="O24" s="147">
        <v>171</v>
      </c>
      <c r="P24" s="147">
        <v>7600</v>
      </c>
      <c r="Q24" s="147">
        <v>3902</v>
      </c>
      <c r="R24" s="147">
        <v>1029</v>
      </c>
      <c r="S24" s="147">
        <v>286</v>
      </c>
      <c r="T24" s="1537">
        <v>47</v>
      </c>
      <c r="U24" s="1537"/>
      <c r="V24" s="163"/>
      <c r="W24" s="163"/>
      <c r="X24" s="163"/>
      <c r="Y24" s="147">
        <v>13035</v>
      </c>
      <c r="Z24" s="46"/>
      <c r="AA24" s="48" t="s">
        <v>39</v>
      </c>
      <c r="AB24" s="837" t="s">
        <v>671</v>
      </c>
    </row>
    <row r="25" spans="1:28" ht="15.95" customHeight="1" x14ac:dyDescent="0.15">
      <c r="A25" s="1574" t="s">
        <v>40</v>
      </c>
      <c r="B25" s="1446"/>
      <c r="C25" s="48" t="s">
        <v>41</v>
      </c>
      <c r="D25" s="837" t="s">
        <v>627</v>
      </c>
      <c r="E25" s="150">
        <v>13315</v>
      </c>
      <c r="F25" s="147">
        <v>139564</v>
      </c>
      <c r="G25" s="147">
        <v>38457</v>
      </c>
      <c r="H25" s="531">
        <v>3726</v>
      </c>
      <c r="I25" s="153">
        <v>72134</v>
      </c>
      <c r="J25" s="145">
        <v>64255</v>
      </c>
      <c r="K25" s="147">
        <v>36520</v>
      </c>
      <c r="L25" s="147">
        <v>3512</v>
      </c>
      <c r="M25" s="147">
        <v>24223</v>
      </c>
      <c r="N25" s="144">
        <v>30614</v>
      </c>
      <c r="O25" s="147">
        <v>191</v>
      </c>
      <c r="P25" s="147">
        <v>7004</v>
      </c>
      <c r="Q25" s="147">
        <v>3853</v>
      </c>
      <c r="R25" s="147">
        <v>1019</v>
      </c>
      <c r="S25" s="147">
        <v>282</v>
      </c>
      <c r="T25" s="1537">
        <v>43</v>
      </c>
      <c r="U25" s="1537"/>
      <c r="V25" s="163"/>
      <c r="W25" s="163"/>
      <c r="X25" s="163"/>
      <c r="Y25" s="147">
        <v>12392</v>
      </c>
      <c r="Z25" s="529"/>
      <c r="AA25" s="48" t="s">
        <v>41</v>
      </c>
      <c r="AB25" s="837" t="s">
        <v>672</v>
      </c>
    </row>
    <row r="26" spans="1:28" ht="15.95" customHeight="1" x14ac:dyDescent="0.15">
      <c r="A26" s="56"/>
      <c r="B26" s="57"/>
      <c r="C26" s="48" t="s">
        <v>42</v>
      </c>
      <c r="D26" s="837" t="s">
        <v>628</v>
      </c>
      <c r="E26" s="150">
        <v>12730</v>
      </c>
      <c r="F26" s="147">
        <v>145827</v>
      </c>
      <c r="G26" s="147">
        <v>38875</v>
      </c>
      <c r="H26" s="531">
        <v>3810</v>
      </c>
      <c r="I26" s="153">
        <v>78165</v>
      </c>
      <c r="J26" s="145">
        <v>64484</v>
      </c>
      <c r="K26" s="147">
        <v>36916</v>
      </c>
      <c r="L26" s="147">
        <v>3563</v>
      </c>
      <c r="M26" s="147">
        <v>24005</v>
      </c>
      <c r="N26" s="144">
        <v>30292</v>
      </c>
      <c r="O26" s="147">
        <v>143</v>
      </c>
      <c r="P26" s="147">
        <v>6446</v>
      </c>
      <c r="Q26" s="147">
        <v>3712</v>
      </c>
      <c r="R26" s="147">
        <v>1119</v>
      </c>
      <c r="S26" s="147">
        <v>339</v>
      </c>
      <c r="T26" s="1537">
        <v>57</v>
      </c>
      <c r="U26" s="1537"/>
      <c r="V26" s="163"/>
      <c r="W26" s="163"/>
      <c r="X26" s="163"/>
      <c r="Y26" s="147">
        <v>11816</v>
      </c>
      <c r="Z26" s="46"/>
      <c r="AA26" s="48" t="s">
        <v>42</v>
      </c>
      <c r="AB26" s="837" t="s">
        <v>673</v>
      </c>
    </row>
    <row r="27" spans="1:28" ht="15.95" customHeight="1" x14ac:dyDescent="0.15">
      <c r="A27" s="56"/>
      <c r="B27" s="57"/>
      <c r="C27" s="48" t="s">
        <v>43</v>
      </c>
      <c r="D27" s="837" t="s">
        <v>629</v>
      </c>
      <c r="E27" s="150">
        <v>11865</v>
      </c>
      <c r="F27" s="147">
        <v>146204</v>
      </c>
      <c r="G27" s="147">
        <v>38062</v>
      </c>
      <c r="H27" s="531">
        <v>3430</v>
      </c>
      <c r="I27" s="153">
        <v>80891</v>
      </c>
      <c r="J27" s="145">
        <v>61948</v>
      </c>
      <c r="K27" s="147">
        <v>36075</v>
      </c>
      <c r="L27" s="147">
        <v>3183</v>
      </c>
      <c r="M27" s="147">
        <v>22690</v>
      </c>
      <c r="N27" s="144">
        <v>28947</v>
      </c>
      <c r="O27" s="147">
        <v>123</v>
      </c>
      <c r="P27" s="147">
        <v>5695</v>
      </c>
      <c r="Q27" s="147">
        <v>3649</v>
      </c>
      <c r="R27" s="147">
        <v>1093</v>
      </c>
      <c r="S27" s="147">
        <v>329</v>
      </c>
      <c r="T27" s="1537">
        <v>69</v>
      </c>
      <c r="U27" s="1537"/>
      <c r="V27" s="163"/>
      <c r="W27" s="163"/>
      <c r="X27" s="163"/>
      <c r="Y27" s="147">
        <v>10958</v>
      </c>
      <c r="Z27" s="46"/>
      <c r="AA27" s="48" t="s">
        <v>43</v>
      </c>
      <c r="AB27" s="837" t="s">
        <v>674</v>
      </c>
    </row>
    <row r="28" spans="1:28" ht="15.95" customHeight="1" x14ac:dyDescent="0.15">
      <c r="A28" s="56"/>
      <c r="B28" s="57"/>
      <c r="C28" s="48" t="s">
        <v>44</v>
      </c>
      <c r="D28" s="837" t="s">
        <v>630</v>
      </c>
      <c r="E28" s="150">
        <v>10663</v>
      </c>
      <c r="F28" s="147">
        <v>144830</v>
      </c>
      <c r="G28" s="147">
        <v>35557</v>
      </c>
      <c r="H28" s="531">
        <v>3089</v>
      </c>
      <c r="I28" s="153">
        <v>83706</v>
      </c>
      <c r="J28" s="145">
        <v>56810</v>
      </c>
      <c r="K28" s="147">
        <v>32960</v>
      </c>
      <c r="L28" s="147">
        <v>2767</v>
      </c>
      <c r="M28" s="147">
        <v>21083</v>
      </c>
      <c r="N28" s="144">
        <v>27110</v>
      </c>
      <c r="O28" s="147">
        <v>89</v>
      </c>
      <c r="P28" s="147">
        <v>5014</v>
      </c>
      <c r="Q28" s="147">
        <v>3213</v>
      </c>
      <c r="R28" s="147">
        <v>1069</v>
      </c>
      <c r="S28" s="147">
        <v>327</v>
      </c>
      <c r="T28" s="1537">
        <v>71</v>
      </c>
      <c r="U28" s="1537"/>
      <c r="V28" s="163"/>
      <c r="W28" s="163"/>
      <c r="X28" s="163"/>
      <c r="Y28" s="147">
        <v>9783</v>
      </c>
      <c r="Z28" s="46"/>
      <c r="AA28" s="48" t="s">
        <v>44</v>
      </c>
      <c r="AB28" s="837" t="s">
        <v>675</v>
      </c>
    </row>
    <row r="29" spans="1:28" ht="15.95" customHeight="1" x14ac:dyDescent="0.15">
      <c r="A29" s="56"/>
      <c r="B29" s="57"/>
      <c r="C29" s="48" t="s">
        <v>45</v>
      </c>
      <c r="D29" s="837" t="s">
        <v>631</v>
      </c>
      <c r="E29" s="150">
        <v>9319</v>
      </c>
      <c r="F29" s="147">
        <v>143761</v>
      </c>
      <c r="G29" s="147">
        <v>32739</v>
      </c>
      <c r="H29" s="531">
        <v>2646</v>
      </c>
      <c r="I29" s="153">
        <v>88349</v>
      </c>
      <c r="J29" s="145">
        <v>50831</v>
      </c>
      <c r="K29" s="147">
        <v>29874</v>
      </c>
      <c r="L29" s="147">
        <v>2301</v>
      </c>
      <c r="M29" s="147">
        <v>18656</v>
      </c>
      <c r="N29" s="144">
        <v>24581</v>
      </c>
      <c r="O29" s="147">
        <v>90</v>
      </c>
      <c r="P29" s="147">
        <v>4185</v>
      </c>
      <c r="Q29" s="147">
        <v>2712</v>
      </c>
      <c r="R29" s="147">
        <v>1043</v>
      </c>
      <c r="S29" s="147">
        <v>342</v>
      </c>
      <c r="T29" s="1537">
        <v>95</v>
      </c>
      <c r="U29" s="1537"/>
      <c r="V29" s="163"/>
      <c r="W29" s="163"/>
      <c r="X29" s="163"/>
      <c r="Y29" s="147">
        <v>8467</v>
      </c>
      <c r="Z29" s="46"/>
      <c r="AA29" s="48" t="s">
        <v>45</v>
      </c>
      <c r="AB29" s="837" t="s">
        <v>676</v>
      </c>
    </row>
    <row r="30" spans="1:28" ht="15.95" customHeight="1" x14ac:dyDescent="0.15">
      <c r="A30" s="56"/>
      <c r="B30" s="57"/>
      <c r="C30" s="48" t="s">
        <v>46</v>
      </c>
      <c r="D30" s="837" t="s">
        <v>632</v>
      </c>
      <c r="E30" s="150">
        <v>8078</v>
      </c>
      <c r="F30" s="147">
        <v>141430</v>
      </c>
      <c r="G30" s="147">
        <v>29415</v>
      </c>
      <c r="H30" s="531">
        <v>2391</v>
      </c>
      <c r="I30" s="153">
        <v>91925</v>
      </c>
      <c r="J30" s="145">
        <v>44691</v>
      </c>
      <c r="K30" s="147">
        <v>26370</v>
      </c>
      <c r="L30" s="147">
        <v>2098</v>
      </c>
      <c r="M30" s="147">
        <v>16223</v>
      </c>
      <c r="N30" s="144">
        <v>22068</v>
      </c>
      <c r="O30" s="147">
        <v>102</v>
      </c>
      <c r="P30" s="147">
        <v>3548</v>
      </c>
      <c r="Q30" s="147">
        <v>2212</v>
      </c>
      <c r="R30" s="147">
        <v>930</v>
      </c>
      <c r="S30" s="147">
        <v>297</v>
      </c>
      <c r="T30" s="1537">
        <v>100</v>
      </c>
      <c r="U30" s="1537"/>
      <c r="V30" s="163"/>
      <c r="W30" s="163"/>
      <c r="X30" s="163"/>
      <c r="Y30" s="147">
        <v>7189</v>
      </c>
      <c r="Z30" s="46"/>
      <c r="AA30" s="48" t="s">
        <v>46</v>
      </c>
      <c r="AB30" s="837" t="s">
        <v>677</v>
      </c>
    </row>
    <row r="31" spans="1:28" ht="15.95" customHeight="1" x14ac:dyDescent="0.15">
      <c r="A31" s="56"/>
      <c r="B31" s="57"/>
      <c r="C31" s="48" t="s">
        <v>47</v>
      </c>
      <c r="D31" s="837" t="s">
        <v>633</v>
      </c>
      <c r="E31" s="150">
        <v>7073</v>
      </c>
      <c r="F31" s="147">
        <v>141045</v>
      </c>
      <c r="G31" s="147">
        <v>26999</v>
      </c>
      <c r="H31" s="531">
        <v>2372</v>
      </c>
      <c r="I31" s="153">
        <v>95620</v>
      </c>
      <c r="J31" s="145">
        <v>40027</v>
      </c>
      <c r="K31" s="147">
        <v>23656</v>
      </c>
      <c r="L31" s="147">
        <v>1969</v>
      </c>
      <c r="M31" s="147">
        <v>14402</v>
      </c>
      <c r="N31" s="144">
        <v>19472</v>
      </c>
      <c r="O31" s="147">
        <v>104</v>
      </c>
      <c r="P31" s="147">
        <v>3006</v>
      </c>
      <c r="Q31" s="147">
        <v>1961</v>
      </c>
      <c r="R31" s="147">
        <v>818</v>
      </c>
      <c r="S31" s="147">
        <v>282</v>
      </c>
      <c r="T31" s="1537">
        <v>92</v>
      </c>
      <c r="U31" s="1537"/>
      <c r="V31" s="163"/>
      <c r="W31" s="163"/>
      <c r="X31" s="163"/>
      <c r="Y31" s="147">
        <v>6263</v>
      </c>
      <c r="Z31" s="46"/>
      <c r="AA31" s="48" t="s">
        <v>47</v>
      </c>
      <c r="AB31" s="837" t="s">
        <v>678</v>
      </c>
    </row>
    <row r="32" spans="1:28" ht="15.95" customHeight="1" x14ac:dyDescent="0.15">
      <c r="A32" s="56"/>
      <c r="B32" s="57"/>
      <c r="C32" s="48" t="s">
        <v>48</v>
      </c>
      <c r="D32" s="837" t="s">
        <v>634</v>
      </c>
      <c r="E32" s="150">
        <v>6320</v>
      </c>
      <c r="F32" s="147">
        <v>137609</v>
      </c>
      <c r="G32" s="147">
        <v>25836</v>
      </c>
      <c r="H32" s="531">
        <v>2304</v>
      </c>
      <c r="I32" s="153">
        <v>94009</v>
      </c>
      <c r="J32" s="145">
        <v>38547</v>
      </c>
      <c r="K32" s="147">
        <v>22588</v>
      </c>
      <c r="L32" s="147">
        <v>2015</v>
      </c>
      <c r="M32" s="147">
        <v>13944</v>
      </c>
      <c r="N32" s="144">
        <v>19015</v>
      </c>
      <c r="O32" s="147">
        <v>81</v>
      </c>
      <c r="P32" s="147">
        <v>2599</v>
      </c>
      <c r="Q32" s="147">
        <v>1734</v>
      </c>
      <c r="R32" s="147">
        <v>779</v>
      </c>
      <c r="S32" s="147">
        <v>288</v>
      </c>
      <c r="T32" s="1537">
        <v>123</v>
      </c>
      <c r="U32" s="1537"/>
      <c r="V32" s="163"/>
      <c r="W32" s="163"/>
      <c r="X32" s="163"/>
      <c r="Y32" s="147">
        <v>5604</v>
      </c>
      <c r="Z32" s="46"/>
      <c r="AA32" s="48" t="s">
        <v>48</v>
      </c>
      <c r="AB32" s="837" t="s">
        <v>679</v>
      </c>
    </row>
    <row r="33" spans="1:28" ht="15.95" customHeight="1" x14ac:dyDescent="0.15">
      <c r="A33" s="56"/>
      <c r="B33" s="57"/>
      <c r="C33" s="48" t="s">
        <v>49</v>
      </c>
      <c r="D33" s="837" t="s">
        <v>635</v>
      </c>
      <c r="E33" s="150">
        <v>5943</v>
      </c>
      <c r="F33" s="147">
        <v>141098</v>
      </c>
      <c r="G33" s="147">
        <v>25780</v>
      </c>
      <c r="H33" s="531">
        <v>2698</v>
      </c>
      <c r="I33" s="153">
        <v>97512</v>
      </c>
      <c r="J33" s="145">
        <v>37993</v>
      </c>
      <c r="K33" s="147">
        <v>22381</v>
      </c>
      <c r="L33" s="147">
        <v>2146</v>
      </c>
      <c r="M33" s="147">
        <v>13466</v>
      </c>
      <c r="N33" s="144">
        <v>19047</v>
      </c>
      <c r="O33" s="147">
        <v>55</v>
      </c>
      <c r="P33" s="147">
        <v>2313</v>
      </c>
      <c r="Q33" s="147">
        <v>1632</v>
      </c>
      <c r="R33" s="147">
        <v>801</v>
      </c>
      <c r="S33" s="147">
        <v>295</v>
      </c>
      <c r="T33" s="1537">
        <v>132</v>
      </c>
      <c r="U33" s="1537"/>
      <c r="V33" s="163"/>
      <c r="W33" s="163"/>
      <c r="X33" s="163"/>
      <c r="Y33" s="147">
        <v>5228</v>
      </c>
      <c r="Z33" s="46"/>
      <c r="AA33" s="48" t="s">
        <v>49</v>
      </c>
      <c r="AB33" s="837" t="s">
        <v>680</v>
      </c>
    </row>
    <row r="34" spans="1:28" s="62" customFormat="1" ht="15.95" customHeight="1" x14ac:dyDescent="0.15">
      <c r="A34" s="56"/>
      <c r="B34" s="57"/>
      <c r="C34" s="58" t="s">
        <v>50</v>
      </c>
      <c r="D34" s="838" t="s">
        <v>636</v>
      </c>
      <c r="E34" s="150">
        <v>5508</v>
      </c>
      <c r="F34" s="147">
        <v>141871</v>
      </c>
      <c r="G34" s="147">
        <v>26037</v>
      </c>
      <c r="H34" s="531">
        <v>2610</v>
      </c>
      <c r="I34" s="153">
        <v>98548</v>
      </c>
      <c r="J34" s="150">
        <v>37187</v>
      </c>
      <c r="K34" s="147">
        <v>22077</v>
      </c>
      <c r="L34" s="147">
        <v>2119</v>
      </c>
      <c r="M34" s="147">
        <v>12991</v>
      </c>
      <c r="N34" s="144">
        <v>18159</v>
      </c>
      <c r="O34" s="147">
        <v>56</v>
      </c>
      <c r="P34" s="147">
        <v>2081</v>
      </c>
      <c r="Q34" s="147">
        <v>1502</v>
      </c>
      <c r="R34" s="147">
        <v>752</v>
      </c>
      <c r="S34" s="147">
        <v>321</v>
      </c>
      <c r="T34" s="147">
        <v>97</v>
      </c>
      <c r="U34" s="147">
        <v>37</v>
      </c>
      <c r="V34" s="147"/>
      <c r="W34" s="147"/>
      <c r="X34" s="147"/>
      <c r="Y34" s="147">
        <v>4846</v>
      </c>
      <c r="Z34" s="56"/>
      <c r="AA34" s="58" t="s">
        <v>50</v>
      </c>
      <c r="AB34" s="838" t="s">
        <v>681</v>
      </c>
    </row>
    <row r="35" spans="1:28" s="62" customFormat="1" ht="15.95" customHeight="1" x14ac:dyDescent="0.15">
      <c r="A35" s="63"/>
      <c r="B35" s="64"/>
      <c r="C35" s="65" t="s">
        <v>0</v>
      </c>
      <c r="D35" s="839" t="s">
        <v>637</v>
      </c>
      <c r="E35" s="157">
        <v>5146</v>
      </c>
      <c r="F35" s="158">
        <v>140174</v>
      </c>
      <c r="G35" s="158">
        <v>25653</v>
      </c>
      <c r="H35" s="531">
        <v>2820</v>
      </c>
      <c r="I35" s="156">
        <v>97378</v>
      </c>
      <c r="J35" s="150">
        <v>36815</v>
      </c>
      <c r="K35" s="158">
        <v>21764</v>
      </c>
      <c r="L35" s="158">
        <v>2186</v>
      </c>
      <c r="M35" s="158">
        <v>12865</v>
      </c>
      <c r="N35" s="532">
        <v>18245</v>
      </c>
      <c r="O35" s="158">
        <v>61</v>
      </c>
      <c r="P35" s="158">
        <v>1764</v>
      </c>
      <c r="Q35" s="158">
        <v>1440</v>
      </c>
      <c r="R35" s="158">
        <v>772</v>
      </c>
      <c r="S35" s="158">
        <v>316</v>
      </c>
      <c r="T35" s="158">
        <v>88</v>
      </c>
      <c r="U35" s="158">
        <v>54</v>
      </c>
      <c r="V35" s="158"/>
      <c r="W35" s="158"/>
      <c r="X35" s="158"/>
      <c r="Y35" s="147">
        <v>4495</v>
      </c>
      <c r="Z35" s="63"/>
      <c r="AA35" s="65" t="s">
        <v>0</v>
      </c>
      <c r="AB35" s="839" t="s">
        <v>682</v>
      </c>
    </row>
    <row r="36" spans="1:28" s="62" customFormat="1" ht="15.95" customHeight="1" x14ac:dyDescent="0.15">
      <c r="A36" s="63"/>
      <c r="B36" s="64"/>
      <c r="C36" s="65" t="s">
        <v>51</v>
      </c>
      <c r="D36" s="839" t="s">
        <v>638</v>
      </c>
      <c r="E36" s="157">
        <v>4872</v>
      </c>
      <c r="F36" s="158">
        <v>141536</v>
      </c>
      <c r="G36" s="158">
        <v>26593</v>
      </c>
      <c r="H36" s="531">
        <v>2448</v>
      </c>
      <c r="I36" s="156">
        <v>97973</v>
      </c>
      <c r="J36" s="150">
        <v>37186</v>
      </c>
      <c r="K36" s="158">
        <v>22302</v>
      </c>
      <c r="L36" s="158">
        <v>2072</v>
      </c>
      <c r="M36" s="158">
        <v>12812</v>
      </c>
      <c r="N36" s="532">
        <v>18050</v>
      </c>
      <c r="O36" s="158">
        <v>63</v>
      </c>
      <c r="P36" s="158">
        <v>1750</v>
      </c>
      <c r="Q36" s="158">
        <v>1275</v>
      </c>
      <c r="R36" s="158">
        <v>682</v>
      </c>
      <c r="S36" s="158">
        <v>322</v>
      </c>
      <c r="T36" s="158">
        <v>87</v>
      </c>
      <c r="U36" s="158">
        <v>58</v>
      </c>
      <c r="V36" s="158"/>
      <c r="W36" s="158"/>
      <c r="X36" s="158"/>
      <c r="Y36" s="147">
        <v>4237</v>
      </c>
      <c r="Z36" s="63"/>
      <c r="AA36" s="65" t="s">
        <v>90</v>
      </c>
      <c r="AB36" s="839" t="s">
        <v>683</v>
      </c>
    </row>
    <row r="37" spans="1:28" s="62" customFormat="1" ht="15.95" customHeight="1" x14ac:dyDescent="0.15">
      <c r="A37" s="63"/>
      <c r="B37" s="64"/>
      <c r="C37" s="65" t="s">
        <v>52</v>
      </c>
      <c r="D37" s="839" t="s">
        <v>639</v>
      </c>
      <c r="E37" s="157">
        <v>4579</v>
      </c>
      <c r="F37" s="158">
        <v>145019</v>
      </c>
      <c r="G37" s="158">
        <v>27341</v>
      </c>
      <c r="H37" s="531">
        <v>2939</v>
      </c>
      <c r="I37" s="156">
        <v>99662</v>
      </c>
      <c r="J37" s="150">
        <v>38506</v>
      </c>
      <c r="K37" s="158">
        <v>22913</v>
      </c>
      <c r="L37" s="158">
        <v>2399</v>
      </c>
      <c r="M37" s="158">
        <v>13194</v>
      </c>
      <c r="N37" s="532">
        <v>18849</v>
      </c>
      <c r="O37" s="158">
        <v>36</v>
      </c>
      <c r="P37" s="158">
        <v>1530</v>
      </c>
      <c r="Q37" s="158">
        <v>1214</v>
      </c>
      <c r="R37" s="158">
        <v>706</v>
      </c>
      <c r="S37" s="158">
        <v>328</v>
      </c>
      <c r="T37" s="158">
        <v>99</v>
      </c>
      <c r="U37" s="158">
        <v>69</v>
      </c>
      <c r="V37" s="158"/>
      <c r="W37" s="158"/>
      <c r="X37" s="158"/>
      <c r="Y37" s="147">
        <v>3982</v>
      </c>
      <c r="Z37" s="63"/>
      <c r="AA37" s="65" t="s">
        <v>53</v>
      </c>
      <c r="AB37" s="839" t="s">
        <v>684</v>
      </c>
    </row>
    <row r="38" spans="1:28" s="62" customFormat="1" ht="15.95" customHeight="1" x14ac:dyDescent="0.15">
      <c r="A38" s="63"/>
      <c r="B38" s="64"/>
      <c r="C38" s="65" t="s">
        <v>54</v>
      </c>
      <c r="D38" s="839" t="s">
        <v>640</v>
      </c>
      <c r="E38" s="157">
        <v>4296</v>
      </c>
      <c r="F38" s="158">
        <v>144020</v>
      </c>
      <c r="G38" s="158">
        <v>26794</v>
      </c>
      <c r="H38" s="531">
        <v>2655</v>
      </c>
      <c r="I38" s="156">
        <v>100263</v>
      </c>
      <c r="J38" s="157">
        <v>36699</v>
      </c>
      <c r="K38" s="158">
        <v>22266</v>
      </c>
      <c r="L38" s="158">
        <v>2080</v>
      </c>
      <c r="M38" s="158">
        <v>12353</v>
      </c>
      <c r="N38" s="532">
        <v>17946</v>
      </c>
      <c r="O38" s="158">
        <v>42</v>
      </c>
      <c r="P38" s="158">
        <v>1320</v>
      </c>
      <c r="Q38" s="158">
        <v>1142</v>
      </c>
      <c r="R38" s="158">
        <v>690</v>
      </c>
      <c r="S38" s="158">
        <v>344</v>
      </c>
      <c r="T38" s="158">
        <v>113</v>
      </c>
      <c r="U38" s="158">
        <v>68</v>
      </c>
      <c r="V38" s="158"/>
      <c r="W38" s="158"/>
      <c r="X38" s="158"/>
      <c r="Y38" s="147">
        <v>3719</v>
      </c>
      <c r="Z38" s="63"/>
      <c r="AA38" s="65" t="s">
        <v>55</v>
      </c>
      <c r="AB38" s="839" t="s">
        <v>685</v>
      </c>
    </row>
    <row r="39" spans="1:28" s="62" customFormat="1" ht="15.95" customHeight="1" x14ac:dyDescent="0.15">
      <c r="A39" s="63"/>
      <c r="B39" s="64"/>
      <c r="C39" s="65" t="s">
        <v>56</v>
      </c>
      <c r="D39" s="839" t="s">
        <v>641</v>
      </c>
      <c r="E39" s="157">
        <v>4100</v>
      </c>
      <c r="F39" s="158">
        <v>140550</v>
      </c>
      <c r="G39" s="158">
        <v>26296</v>
      </c>
      <c r="H39" s="531">
        <v>2584</v>
      </c>
      <c r="I39" s="156">
        <v>96825</v>
      </c>
      <c r="J39" s="157">
        <v>37606</v>
      </c>
      <c r="K39" s="158">
        <v>22410</v>
      </c>
      <c r="L39" s="158">
        <v>2137</v>
      </c>
      <c r="M39" s="158">
        <v>13059</v>
      </c>
      <c r="N39" s="532">
        <v>17198</v>
      </c>
      <c r="O39" s="158">
        <v>29</v>
      </c>
      <c r="P39" s="1535">
        <v>2084</v>
      </c>
      <c r="Q39" s="1536"/>
      <c r="R39" s="158">
        <v>783</v>
      </c>
      <c r="S39" s="158">
        <v>402</v>
      </c>
      <c r="T39" s="158">
        <v>150</v>
      </c>
      <c r="U39" s="1535">
        <v>78</v>
      </c>
      <c r="V39" s="1536"/>
      <c r="W39" s="158">
        <v>21</v>
      </c>
      <c r="X39" s="158">
        <v>3</v>
      </c>
      <c r="Y39" s="147">
        <v>3550</v>
      </c>
      <c r="Z39" s="63"/>
      <c r="AA39" s="65" t="s">
        <v>57</v>
      </c>
      <c r="AB39" s="839" t="s">
        <v>686</v>
      </c>
    </row>
    <row r="40" spans="1:28" s="62" customFormat="1" ht="15.95" customHeight="1" x14ac:dyDescent="0.15">
      <c r="A40" s="63"/>
      <c r="B40" s="64"/>
      <c r="C40" s="65" t="s">
        <v>58</v>
      </c>
      <c r="D40" s="839" t="s">
        <v>642</v>
      </c>
      <c r="E40" s="157">
        <v>3943</v>
      </c>
      <c r="F40" s="158">
        <v>140740</v>
      </c>
      <c r="G40" s="158">
        <v>27477</v>
      </c>
      <c r="H40" s="531">
        <v>2872</v>
      </c>
      <c r="I40" s="156">
        <v>94412</v>
      </c>
      <c r="J40" s="157">
        <v>39767</v>
      </c>
      <c r="K40" s="158">
        <v>23550</v>
      </c>
      <c r="L40" s="158">
        <v>2405</v>
      </c>
      <c r="M40" s="158">
        <v>13812</v>
      </c>
      <c r="N40" s="532">
        <v>17166</v>
      </c>
      <c r="O40" s="158">
        <v>32</v>
      </c>
      <c r="P40" s="1535">
        <v>2017</v>
      </c>
      <c r="Q40" s="1536"/>
      <c r="R40" s="158">
        <v>727</v>
      </c>
      <c r="S40" s="158">
        <v>388</v>
      </c>
      <c r="T40" s="158">
        <v>127</v>
      </c>
      <c r="U40" s="1535">
        <v>74</v>
      </c>
      <c r="V40" s="1536"/>
      <c r="W40" s="158">
        <v>26</v>
      </c>
      <c r="X40" s="158">
        <v>3</v>
      </c>
      <c r="Y40" s="147">
        <v>3394</v>
      </c>
      <c r="Z40" s="63"/>
      <c r="AA40" s="65" t="s">
        <v>58</v>
      </c>
      <c r="AB40" s="839" t="s">
        <v>687</v>
      </c>
    </row>
    <row r="41" spans="1:28" s="62" customFormat="1" ht="15.95" customHeight="1" x14ac:dyDescent="0.15">
      <c r="A41" s="63"/>
      <c r="B41" s="64"/>
      <c r="C41" s="58" t="s">
        <v>59</v>
      </c>
      <c r="D41" s="838" t="s">
        <v>643</v>
      </c>
      <c r="E41" s="157">
        <v>3809</v>
      </c>
      <c r="F41" s="158">
        <v>143240</v>
      </c>
      <c r="G41" s="158">
        <v>29218</v>
      </c>
      <c r="H41" s="531">
        <v>5304</v>
      </c>
      <c r="I41" s="156">
        <v>92239</v>
      </c>
      <c r="J41" s="157">
        <v>45960</v>
      </c>
      <c r="K41" s="158">
        <v>26065</v>
      </c>
      <c r="L41" s="158">
        <v>4797</v>
      </c>
      <c r="M41" s="158">
        <v>15098</v>
      </c>
      <c r="N41" s="532">
        <v>18107</v>
      </c>
      <c r="O41" s="158">
        <v>24</v>
      </c>
      <c r="P41" s="1535">
        <v>1980</v>
      </c>
      <c r="Q41" s="1536"/>
      <c r="R41" s="158">
        <v>640</v>
      </c>
      <c r="S41" s="158">
        <v>393</v>
      </c>
      <c r="T41" s="158">
        <v>137</v>
      </c>
      <c r="U41" s="1535">
        <v>85</v>
      </c>
      <c r="V41" s="1536"/>
      <c r="W41" s="158">
        <v>34</v>
      </c>
      <c r="X41" s="158">
        <v>8</v>
      </c>
      <c r="Y41" s="147">
        <v>3301</v>
      </c>
      <c r="Z41" s="63"/>
      <c r="AA41" s="65" t="s">
        <v>59</v>
      </c>
      <c r="AB41" s="839" t="s">
        <v>688</v>
      </c>
    </row>
    <row r="42" spans="1:28" s="62" customFormat="1" ht="15.95" customHeight="1" x14ac:dyDescent="0.15">
      <c r="A42" s="63"/>
      <c r="B42" s="64"/>
      <c r="C42" s="65" t="s">
        <v>116</v>
      </c>
      <c r="D42" s="839" t="s">
        <v>644</v>
      </c>
      <c r="E42" s="157">
        <v>3804</v>
      </c>
      <c r="F42" s="158">
        <v>144915</v>
      </c>
      <c r="G42" s="158">
        <v>32323</v>
      </c>
      <c r="H42" s="531">
        <v>3609</v>
      </c>
      <c r="I42" s="156">
        <v>92564</v>
      </c>
      <c r="J42" s="157">
        <v>46041</v>
      </c>
      <c r="K42" s="158">
        <v>28483</v>
      </c>
      <c r="L42" s="158">
        <v>2972</v>
      </c>
      <c r="M42" s="158">
        <v>14586</v>
      </c>
      <c r="N42" s="532">
        <v>20748</v>
      </c>
      <c r="O42" s="158">
        <v>20</v>
      </c>
      <c r="P42" s="1535">
        <v>1889</v>
      </c>
      <c r="Q42" s="1536"/>
      <c r="R42" s="158">
        <v>660</v>
      </c>
      <c r="S42" s="158">
        <v>390</v>
      </c>
      <c r="T42" s="158">
        <v>148</v>
      </c>
      <c r="U42" s="1535">
        <v>84</v>
      </c>
      <c r="V42" s="1536"/>
      <c r="W42" s="158">
        <v>34</v>
      </c>
      <c r="X42" s="158">
        <v>7</v>
      </c>
      <c r="Y42" s="147">
        <v>3232</v>
      </c>
      <c r="Z42" s="63"/>
      <c r="AA42" s="65" t="s">
        <v>128</v>
      </c>
      <c r="AB42" s="839" t="s">
        <v>689</v>
      </c>
    </row>
    <row r="43" spans="1:28" s="62" customFormat="1" ht="15.95" customHeight="1" x14ac:dyDescent="0.15">
      <c r="A43" s="99"/>
      <c r="B43" s="100"/>
      <c r="C43" s="58" t="s">
        <v>129</v>
      </c>
      <c r="D43" s="838" t="s">
        <v>645</v>
      </c>
      <c r="E43" s="213">
        <v>3578</v>
      </c>
      <c r="F43" s="214">
        <v>146687</v>
      </c>
      <c r="G43" s="214">
        <v>34661</v>
      </c>
      <c r="H43" s="531">
        <v>3218</v>
      </c>
      <c r="I43" s="216">
        <v>90395</v>
      </c>
      <c r="J43" s="213">
        <v>49013</v>
      </c>
      <c r="K43" s="214">
        <v>30263</v>
      </c>
      <c r="L43" s="214">
        <v>2618</v>
      </c>
      <c r="M43" s="214">
        <v>16132</v>
      </c>
      <c r="N43" s="218">
        <v>21714</v>
      </c>
      <c r="O43" s="214">
        <v>21</v>
      </c>
      <c r="P43" s="1541">
        <v>1728</v>
      </c>
      <c r="Q43" s="1542"/>
      <c r="R43" s="214">
        <v>664</v>
      </c>
      <c r="S43" s="214">
        <v>368</v>
      </c>
      <c r="T43" s="214">
        <v>134</v>
      </c>
      <c r="U43" s="1541">
        <v>93</v>
      </c>
      <c r="V43" s="1542"/>
      <c r="W43" s="214">
        <v>35</v>
      </c>
      <c r="X43" s="214">
        <v>13</v>
      </c>
      <c r="Y43" s="214">
        <v>3056</v>
      </c>
      <c r="Z43" s="56"/>
      <c r="AA43" s="58" t="s">
        <v>117</v>
      </c>
      <c r="AB43" s="838" t="s">
        <v>690</v>
      </c>
    </row>
    <row r="44" spans="1:28" s="62" customFormat="1" ht="15.95" customHeight="1" x14ac:dyDescent="0.15">
      <c r="A44" s="99"/>
      <c r="B44" s="100"/>
      <c r="C44" s="58" t="s">
        <v>144</v>
      </c>
      <c r="D44" s="838" t="s">
        <v>646</v>
      </c>
      <c r="E44" s="213">
        <v>3657</v>
      </c>
      <c r="F44" s="217">
        <v>142254</v>
      </c>
      <c r="G44" s="217">
        <v>35602</v>
      </c>
      <c r="H44" s="531">
        <v>3548</v>
      </c>
      <c r="I44" s="216">
        <v>83549</v>
      </c>
      <c r="J44" s="246">
        <v>49275</v>
      </c>
      <c r="K44" s="247">
        <v>30229</v>
      </c>
      <c r="L44" s="247">
        <v>2906</v>
      </c>
      <c r="M44" s="247">
        <v>16140</v>
      </c>
      <c r="N44" s="218">
        <v>23813</v>
      </c>
      <c r="O44" s="240">
        <v>66</v>
      </c>
      <c r="P44" s="1541">
        <v>1728</v>
      </c>
      <c r="Q44" s="1542"/>
      <c r="R44" s="240">
        <v>627</v>
      </c>
      <c r="S44" s="247">
        <v>395</v>
      </c>
      <c r="T44" s="247">
        <v>146</v>
      </c>
      <c r="U44" s="1541">
        <v>94</v>
      </c>
      <c r="V44" s="1542"/>
      <c r="W44" s="240">
        <v>37</v>
      </c>
      <c r="X44" s="240">
        <v>11</v>
      </c>
      <c r="Y44" s="214">
        <v>3104</v>
      </c>
      <c r="Z44" s="56"/>
      <c r="AA44" s="58" t="s">
        <v>144</v>
      </c>
      <c r="AB44" s="838" t="s">
        <v>691</v>
      </c>
    </row>
    <row r="45" spans="1:28" s="62" customFormat="1" ht="15.95" customHeight="1" x14ac:dyDescent="0.15">
      <c r="A45" s="248"/>
      <c r="B45" s="101"/>
      <c r="C45" s="58" t="s">
        <v>181</v>
      </c>
      <c r="D45" s="838" t="s">
        <v>647</v>
      </c>
      <c r="E45" s="213">
        <v>3556</v>
      </c>
      <c r="F45" s="249">
        <v>146629</v>
      </c>
      <c r="G45" s="249">
        <v>36700</v>
      </c>
      <c r="H45" s="531">
        <v>4139</v>
      </c>
      <c r="I45" s="250">
        <v>86006</v>
      </c>
      <c r="J45" s="246">
        <v>51265</v>
      </c>
      <c r="K45" s="247">
        <v>31154</v>
      </c>
      <c r="L45" s="247">
        <v>3463</v>
      </c>
      <c r="M45" s="247">
        <v>16648</v>
      </c>
      <c r="N45" s="214">
        <v>26446</v>
      </c>
      <c r="O45" s="240">
        <v>47</v>
      </c>
      <c r="P45" s="1541">
        <v>1603</v>
      </c>
      <c r="Q45" s="1542"/>
      <c r="R45" s="240">
        <v>620</v>
      </c>
      <c r="S45" s="247">
        <v>408</v>
      </c>
      <c r="T45" s="247">
        <v>149</v>
      </c>
      <c r="U45" s="1541">
        <v>113</v>
      </c>
      <c r="V45" s="1542"/>
      <c r="W45" s="240">
        <v>36</v>
      </c>
      <c r="X45" s="240">
        <v>17</v>
      </c>
      <c r="Y45" s="240">
        <v>2993</v>
      </c>
      <c r="Z45" s="56"/>
      <c r="AA45" s="58" t="s">
        <v>181</v>
      </c>
      <c r="AB45" s="838" t="s">
        <v>692</v>
      </c>
    </row>
    <row r="46" spans="1:28" s="210" customFormat="1" ht="15.95" customHeight="1" x14ac:dyDescent="0.15">
      <c r="A46" s="99"/>
      <c r="B46" s="100"/>
      <c r="C46" s="58" t="s">
        <v>187</v>
      </c>
      <c r="D46" s="838" t="s">
        <v>648</v>
      </c>
      <c r="E46" s="228">
        <v>3347</v>
      </c>
      <c r="F46" s="217">
        <v>144141</v>
      </c>
      <c r="G46" s="217">
        <v>36413</v>
      </c>
      <c r="H46" s="531">
        <v>4391</v>
      </c>
      <c r="I46" s="216">
        <v>84053</v>
      </c>
      <c r="J46" s="213">
        <v>50375</v>
      </c>
      <c r="K46" s="217">
        <v>30055</v>
      </c>
      <c r="L46" s="217">
        <v>3708</v>
      </c>
      <c r="M46" s="217">
        <v>16612</v>
      </c>
      <c r="N46" s="214">
        <v>24981</v>
      </c>
      <c r="O46" s="214">
        <v>44</v>
      </c>
      <c r="P46" s="1568">
        <v>1459</v>
      </c>
      <c r="Q46" s="1567">
        <v>0</v>
      </c>
      <c r="R46" s="214">
        <v>564</v>
      </c>
      <c r="S46" s="214">
        <v>404</v>
      </c>
      <c r="T46" s="217">
        <v>150</v>
      </c>
      <c r="U46" s="1541">
        <v>112</v>
      </c>
      <c r="V46" s="1567">
        <v>0</v>
      </c>
      <c r="W46" s="214">
        <v>39</v>
      </c>
      <c r="X46" s="214">
        <v>15</v>
      </c>
      <c r="Y46" s="214">
        <v>2787</v>
      </c>
      <c r="Z46" s="223"/>
      <c r="AA46" s="245" t="s">
        <v>187</v>
      </c>
      <c r="AB46" s="838" t="s">
        <v>693</v>
      </c>
    </row>
    <row r="47" spans="1:28" s="62" customFormat="1" ht="15.95" customHeight="1" x14ac:dyDescent="0.15">
      <c r="A47" s="99"/>
      <c r="B47" s="100"/>
      <c r="C47" s="58" t="s">
        <v>194</v>
      </c>
      <c r="D47" s="838" t="s">
        <v>649</v>
      </c>
      <c r="E47" s="213">
        <v>3184</v>
      </c>
      <c r="F47" s="217">
        <v>143488</v>
      </c>
      <c r="G47" s="217">
        <v>36699</v>
      </c>
      <c r="H47" s="531">
        <v>3844</v>
      </c>
      <c r="I47" s="216">
        <v>84214</v>
      </c>
      <c r="J47" s="213">
        <v>44349</v>
      </c>
      <c r="K47" s="217">
        <v>26807</v>
      </c>
      <c r="L47" s="217">
        <v>2994</v>
      </c>
      <c r="M47" s="217">
        <v>14548</v>
      </c>
      <c r="N47" s="214">
        <v>21862</v>
      </c>
      <c r="O47" s="214">
        <v>51</v>
      </c>
      <c r="P47" s="1568">
        <v>1353</v>
      </c>
      <c r="Q47" s="1567">
        <v>0</v>
      </c>
      <c r="R47" s="214">
        <v>554</v>
      </c>
      <c r="S47" s="217">
        <v>390</v>
      </c>
      <c r="T47" s="217">
        <v>136</v>
      </c>
      <c r="U47" s="1541">
        <v>111</v>
      </c>
      <c r="V47" s="1567">
        <v>0</v>
      </c>
      <c r="W47" s="214">
        <v>42</v>
      </c>
      <c r="X47" s="214">
        <v>18</v>
      </c>
      <c r="Y47" s="214">
        <v>2655</v>
      </c>
      <c r="Z47" s="223"/>
      <c r="AA47" s="245" t="s">
        <v>194</v>
      </c>
      <c r="AB47" s="838" t="s">
        <v>694</v>
      </c>
    </row>
    <row r="48" spans="1:28" s="62" customFormat="1" ht="15.95" customHeight="1" x14ac:dyDescent="0.15">
      <c r="A48" s="99"/>
      <c r="B48" s="100"/>
      <c r="C48" s="58" t="s">
        <v>197</v>
      </c>
      <c r="D48" s="839" t="s">
        <v>650</v>
      </c>
      <c r="E48" s="213">
        <v>2911</v>
      </c>
      <c r="F48" s="217">
        <v>134359</v>
      </c>
      <c r="G48" s="217">
        <v>33725</v>
      </c>
      <c r="H48" s="531">
        <v>2639</v>
      </c>
      <c r="I48" s="216">
        <v>82124</v>
      </c>
      <c r="J48" s="213">
        <v>40079</v>
      </c>
      <c r="K48" s="217">
        <v>25196</v>
      </c>
      <c r="L48" s="217">
        <v>1690</v>
      </c>
      <c r="M48" s="217">
        <v>13193</v>
      </c>
      <c r="N48" s="214">
        <v>18446</v>
      </c>
      <c r="O48" s="214">
        <v>77</v>
      </c>
      <c r="P48" s="1541">
        <v>1143</v>
      </c>
      <c r="Q48" s="1542"/>
      <c r="R48" s="214">
        <v>496</v>
      </c>
      <c r="S48" s="217">
        <v>392</v>
      </c>
      <c r="T48" s="217">
        <v>150</v>
      </c>
      <c r="U48" s="1541">
        <v>111</v>
      </c>
      <c r="V48" s="1542"/>
      <c r="W48" s="214">
        <v>46</v>
      </c>
      <c r="X48" s="214">
        <v>12</v>
      </c>
      <c r="Y48" s="214">
        <v>2427</v>
      </c>
      <c r="Z48" s="223"/>
      <c r="AA48" s="245" t="s">
        <v>305</v>
      </c>
      <c r="AB48" s="838" t="s">
        <v>695</v>
      </c>
    </row>
    <row r="49" spans="1:39" s="62" customFormat="1" ht="15.95" customHeight="1" x14ac:dyDescent="0.15">
      <c r="A49" s="266"/>
      <c r="B49" s="101"/>
      <c r="C49" s="58" t="s">
        <v>398</v>
      </c>
      <c r="D49" s="839" t="s">
        <v>651</v>
      </c>
      <c r="E49" s="270">
        <v>2739</v>
      </c>
      <c r="F49" s="249">
        <v>131722</v>
      </c>
      <c r="G49" s="249">
        <v>33782</v>
      </c>
      <c r="H49" s="570">
        <v>3136</v>
      </c>
      <c r="I49" s="250">
        <v>78612</v>
      </c>
      <c r="J49" s="270">
        <v>42208</v>
      </c>
      <c r="K49" s="249">
        <v>25954</v>
      </c>
      <c r="L49" s="249">
        <v>2312</v>
      </c>
      <c r="M49" s="249">
        <v>13933</v>
      </c>
      <c r="N49" s="211">
        <v>20564</v>
      </c>
      <c r="O49" s="211">
        <v>42</v>
      </c>
      <c r="P49" s="1569">
        <v>1074</v>
      </c>
      <c r="Q49" s="1570"/>
      <c r="R49" s="211">
        <v>482</v>
      </c>
      <c r="S49" s="249">
        <v>376</v>
      </c>
      <c r="T49" s="249">
        <v>139</v>
      </c>
      <c r="U49" s="1569">
        <v>109</v>
      </c>
      <c r="V49" s="1570"/>
      <c r="W49" s="211">
        <v>50</v>
      </c>
      <c r="X49" s="211">
        <v>16</v>
      </c>
      <c r="Y49" s="211">
        <v>2288</v>
      </c>
      <c r="Z49" s="267"/>
      <c r="AA49" s="257" t="s">
        <v>410</v>
      </c>
      <c r="AB49" s="840" t="s">
        <v>696</v>
      </c>
    </row>
    <row r="50" spans="1:39" s="62" customFormat="1" ht="15.95" customHeight="1" x14ac:dyDescent="0.15">
      <c r="A50" s="99"/>
      <c r="B50" s="100"/>
      <c r="C50" s="58" t="s">
        <v>415</v>
      </c>
      <c r="D50" s="838" t="s">
        <v>652</v>
      </c>
      <c r="E50" s="213">
        <v>2619</v>
      </c>
      <c r="F50" s="217">
        <v>124798</v>
      </c>
      <c r="G50" s="217">
        <v>33852</v>
      </c>
      <c r="H50" s="154">
        <v>2898</v>
      </c>
      <c r="I50" s="216">
        <v>71882</v>
      </c>
      <c r="J50" s="213">
        <v>41139</v>
      </c>
      <c r="K50" s="217">
        <v>25596</v>
      </c>
      <c r="L50" s="217">
        <v>1766</v>
      </c>
      <c r="M50" s="217">
        <v>13722</v>
      </c>
      <c r="N50" s="214">
        <v>19710</v>
      </c>
      <c r="O50" s="214">
        <v>41</v>
      </c>
      <c r="P50" s="1541">
        <v>986</v>
      </c>
      <c r="Q50" s="1542"/>
      <c r="R50" s="214">
        <v>466</v>
      </c>
      <c r="S50" s="217">
        <v>344</v>
      </c>
      <c r="T50" s="217">
        <v>161</v>
      </c>
      <c r="U50" s="1541">
        <v>116</v>
      </c>
      <c r="V50" s="1542"/>
      <c r="W50" s="214">
        <v>47</v>
      </c>
      <c r="X50" s="214">
        <v>19</v>
      </c>
      <c r="Y50" s="214">
        <v>2180</v>
      </c>
      <c r="Z50" s="223"/>
      <c r="AA50" s="245" t="s">
        <v>402</v>
      </c>
      <c r="AB50" s="838" t="s">
        <v>697</v>
      </c>
    </row>
    <row r="51" spans="1:39" s="62" customFormat="1" ht="15.95" customHeight="1" x14ac:dyDescent="0.15">
      <c r="A51" s="248"/>
      <c r="B51" s="614"/>
      <c r="C51" s="58" t="s">
        <v>495</v>
      </c>
      <c r="D51" s="838" t="s">
        <v>653</v>
      </c>
      <c r="E51" s="246">
        <v>2568</v>
      </c>
      <c r="F51" s="247">
        <v>121522</v>
      </c>
      <c r="G51" s="247">
        <v>34883</v>
      </c>
      <c r="H51" s="703">
        <v>2973</v>
      </c>
      <c r="I51" s="241">
        <v>70911</v>
      </c>
      <c r="J51" s="246">
        <v>38158</v>
      </c>
      <c r="K51" s="247">
        <v>25686</v>
      </c>
      <c r="L51" s="247">
        <v>2000</v>
      </c>
      <c r="M51" s="247">
        <v>10873</v>
      </c>
      <c r="N51" s="240">
        <v>20343</v>
      </c>
      <c r="O51" s="240">
        <v>38</v>
      </c>
      <c r="P51" s="1541">
        <v>959</v>
      </c>
      <c r="Q51" s="1542"/>
      <c r="R51" s="240">
        <v>447</v>
      </c>
      <c r="S51" s="247">
        <v>369</v>
      </c>
      <c r="T51" s="247">
        <v>166</v>
      </c>
      <c r="U51" s="1541">
        <v>112</v>
      </c>
      <c r="V51" s="1542"/>
      <c r="W51" s="240">
        <v>51</v>
      </c>
      <c r="X51" s="240">
        <v>17</v>
      </c>
      <c r="Y51" s="240">
        <v>2159</v>
      </c>
      <c r="Z51" s="269"/>
      <c r="AA51" s="702" t="s">
        <v>416</v>
      </c>
      <c r="AB51" s="839" t="s">
        <v>698</v>
      </c>
    </row>
    <row r="52" spans="1:39" s="62" customFormat="1" ht="15.95" customHeight="1" x14ac:dyDescent="0.15">
      <c r="A52" s="99"/>
      <c r="B52" s="100"/>
      <c r="C52" s="48" t="s">
        <v>494</v>
      </c>
      <c r="D52" s="837" t="s">
        <v>654</v>
      </c>
      <c r="E52" s="213">
        <v>2514</v>
      </c>
      <c r="F52" s="217">
        <v>129216</v>
      </c>
      <c r="G52" s="217">
        <v>36981</v>
      </c>
      <c r="H52" s="217">
        <v>3976</v>
      </c>
      <c r="I52" s="216">
        <v>69554</v>
      </c>
      <c r="J52" s="213">
        <v>44420</v>
      </c>
      <c r="K52" s="217">
        <v>27061</v>
      </c>
      <c r="L52" s="217">
        <v>2263</v>
      </c>
      <c r="M52" s="217">
        <v>15058</v>
      </c>
      <c r="N52" s="214">
        <v>20105</v>
      </c>
      <c r="O52" s="214">
        <v>39</v>
      </c>
      <c r="P52" s="1541">
        <v>906</v>
      </c>
      <c r="Q52" s="1542"/>
      <c r="R52" s="214">
        <v>462</v>
      </c>
      <c r="S52" s="214">
        <v>360</v>
      </c>
      <c r="T52" s="214">
        <v>151</v>
      </c>
      <c r="U52" s="1541">
        <v>123</v>
      </c>
      <c r="V52" s="1542"/>
      <c r="W52" s="214">
        <v>51</v>
      </c>
      <c r="X52" s="214">
        <v>26</v>
      </c>
      <c r="Y52" s="214">
        <v>2118</v>
      </c>
      <c r="Z52" s="223"/>
      <c r="AA52" s="245" t="s">
        <v>494</v>
      </c>
      <c r="AB52" s="837" t="s">
        <v>699</v>
      </c>
      <c r="AC52" s="735"/>
    </row>
    <row r="53" spans="1:39" s="62" customFormat="1" ht="15.95" customHeight="1" x14ac:dyDescent="0.15">
      <c r="A53" s="99"/>
      <c r="B53" s="100"/>
      <c r="C53" s="48" t="s">
        <v>497</v>
      </c>
      <c r="D53" s="837" t="s">
        <v>655</v>
      </c>
      <c r="E53" s="213">
        <v>2401</v>
      </c>
      <c r="F53" s="217">
        <v>126937</v>
      </c>
      <c r="G53" s="217">
        <v>37503</v>
      </c>
      <c r="H53" s="217">
        <v>3923</v>
      </c>
      <c r="I53" s="216">
        <v>64877</v>
      </c>
      <c r="J53" s="213">
        <v>49564</v>
      </c>
      <c r="K53" s="217">
        <v>29877</v>
      </c>
      <c r="L53" s="217">
        <v>3168</v>
      </c>
      <c r="M53" s="217">
        <v>16424</v>
      </c>
      <c r="N53" s="214">
        <v>23756</v>
      </c>
      <c r="O53" s="214">
        <v>62</v>
      </c>
      <c r="P53" s="1541">
        <v>775</v>
      </c>
      <c r="Q53" s="1542"/>
      <c r="R53" s="214">
        <v>442</v>
      </c>
      <c r="S53" s="214">
        <v>341</v>
      </c>
      <c r="T53" s="214">
        <v>156</v>
      </c>
      <c r="U53" s="1541">
        <v>116</v>
      </c>
      <c r="V53" s="1542"/>
      <c r="W53" s="214">
        <v>66</v>
      </c>
      <c r="X53" s="214">
        <v>28</v>
      </c>
      <c r="Y53" s="214">
        <v>1987</v>
      </c>
      <c r="Z53" s="223"/>
      <c r="AA53" s="245" t="s">
        <v>497</v>
      </c>
      <c r="AB53" s="837" t="s">
        <v>700</v>
      </c>
      <c r="AC53" s="735"/>
    </row>
    <row r="54" spans="1:39" s="62" customFormat="1" ht="15.95" customHeight="1" x14ac:dyDescent="0.15">
      <c r="A54" s="99"/>
      <c r="B54" s="100"/>
      <c r="C54" s="48" t="s">
        <v>499</v>
      </c>
      <c r="D54" s="837" t="s">
        <v>656</v>
      </c>
      <c r="E54" s="213">
        <v>2358</v>
      </c>
      <c r="F54" s="217">
        <v>130007</v>
      </c>
      <c r="G54" s="217">
        <v>37935</v>
      </c>
      <c r="H54" s="217">
        <v>3639</v>
      </c>
      <c r="I54" s="216">
        <v>65567</v>
      </c>
      <c r="J54" s="213">
        <v>47214</v>
      </c>
      <c r="K54" s="217">
        <v>26982</v>
      </c>
      <c r="L54" s="217">
        <v>2454</v>
      </c>
      <c r="M54" s="214">
        <v>17661</v>
      </c>
      <c r="N54" s="214">
        <v>21202</v>
      </c>
      <c r="O54" s="214">
        <v>87</v>
      </c>
      <c r="P54" s="1284">
        <v>739</v>
      </c>
      <c r="Q54" s="1286"/>
      <c r="R54" s="214">
        <v>406</v>
      </c>
      <c r="S54" s="214">
        <v>353</v>
      </c>
      <c r="T54" s="214">
        <v>152</v>
      </c>
      <c r="U54" s="1541">
        <v>123</v>
      </c>
      <c r="V54" s="1542">
        <v>0</v>
      </c>
      <c r="W54" s="214">
        <v>60</v>
      </c>
      <c r="X54" s="214">
        <v>27</v>
      </c>
      <c r="Y54" s="216">
        <v>1947</v>
      </c>
      <c r="Z54" s="223"/>
      <c r="AA54" s="245" t="s">
        <v>499</v>
      </c>
      <c r="AB54" s="837" t="s">
        <v>701</v>
      </c>
      <c r="AC54" s="735"/>
    </row>
    <row r="55" spans="1:39" s="62" customFormat="1" ht="15.95" customHeight="1" x14ac:dyDescent="0.15">
      <c r="A55" s="891" t="s">
        <v>741</v>
      </c>
      <c r="B55" s="101"/>
      <c r="C55" s="176" t="s">
        <v>742</v>
      </c>
      <c r="D55" s="841" t="s">
        <v>740</v>
      </c>
      <c r="E55" s="213">
        <v>2277</v>
      </c>
      <c r="F55" s="217">
        <v>131665</v>
      </c>
      <c r="G55" s="217">
        <v>39129</v>
      </c>
      <c r="H55" s="217">
        <v>3424</v>
      </c>
      <c r="I55" s="216">
        <v>65603</v>
      </c>
      <c r="J55" s="217">
        <v>52749</v>
      </c>
      <c r="K55" s="217">
        <v>30105</v>
      </c>
      <c r="L55" s="217">
        <v>2562</v>
      </c>
      <c r="M55" s="214">
        <v>20056</v>
      </c>
      <c r="N55" s="214">
        <v>23067</v>
      </c>
      <c r="O55" s="217">
        <v>68</v>
      </c>
      <c r="P55" s="1284">
        <v>709</v>
      </c>
      <c r="Q55" s="1286"/>
      <c r="R55" s="217">
        <v>410</v>
      </c>
      <c r="S55" s="214">
        <v>334</v>
      </c>
      <c r="T55" s="214">
        <v>147</v>
      </c>
      <c r="U55" s="1541">
        <v>134</v>
      </c>
      <c r="V55" s="1542"/>
      <c r="W55" s="218">
        <v>64</v>
      </c>
      <c r="X55" s="214">
        <v>30</v>
      </c>
      <c r="Y55" s="808">
        <v>1896</v>
      </c>
      <c r="Z55" s="210"/>
      <c r="AA55" s="257" t="s">
        <v>742</v>
      </c>
      <c r="AB55" s="841" t="s">
        <v>740</v>
      </c>
      <c r="AC55" s="735"/>
    </row>
    <row r="56" spans="1:39" s="62" customFormat="1" ht="15.95" customHeight="1" x14ac:dyDescent="0.15">
      <c r="A56" s="46"/>
      <c r="B56" s="100"/>
      <c r="C56" s="48" t="s">
        <v>42</v>
      </c>
      <c r="D56" s="837" t="s">
        <v>748</v>
      </c>
      <c r="E56" s="217">
        <v>2226</v>
      </c>
      <c r="F56" s="217">
        <v>137424</v>
      </c>
      <c r="G56" s="217">
        <v>40433</v>
      </c>
      <c r="H56" s="217">
        <v>4122</v>
      </c>
      <c r="I56" s="216">
        <v>66214</v>
      </c>
      <c r="J56" s="217">
        <v>49553</v>
      </c>
      <c r="K56" s="217">
        <v>27869</v>
      </c>
      <c r="L56" s="217">
        <v>2276</v>
      </c>
      <c r="M56" s="214">
        <v>19359</v>
      </c>
      <c r="N56" s="214">
        <v>18930</v>
      </c>
      <c r="O56" s="217">
        <v>70</v>
      </c>
      <c r="P56" s="1541">
        <v>654</v>
      </c>
      <c r="Q56" s="1542"/>
      <c r="R56" s="217">
        <v>391</v>
      </c>
      <c r="S56" s="214">
        <v>346</v>
      </c>
      <c r="T56" s="214">
        <v>156</v>
      </c>
      <c r="U56" s="1541">
        <v>136</v>
      </c>
      <c r="V56" s="1542"/>
      <c r="W56" s="218">
        <v>62</v>
      </c>
      <c r="X56" s="214">
        <v>35</v>
      </c>
      <c r="Y56" s="216">
        <v>1850</v>
      </c>
      <c r="Z56" s="212"/>
      <c r="AA56" s="48" t="s">
        <v>42</v>
      </c>
      <c r="AB56" s="837" t="s">
        <v>748</v>
      </c>
      <c r="AC56" s="735"/>
      <c r="AE56"/>
      <c r="AF56"/>
      <c r="AG56"/>
    </row>
    <row r="57" spans="1:39" s="62" customFormat="1" ht="15.95" customHeight="1" x14ac:dyDescent="0.15">
      <c r="A57" s="32"/>
      <c r="B57" s="614"/>
      <c r="C57" s="859" t="s">
        <v>775</v>
      </c>
      <c r="D57" s="837" t="s">
        <v>781</v>
      </c>
      <c r="E57" s="247">
        <v>2093</v>
      </c>
      <c r="F57" s="247">
        <v>135140</v>
      </c>
      <c r="G57" s="247">
        <v>42723</v>
      </c>
      <c r="H57" s="247">
        <v>4051</v>
      </c>
      <c r="I57" s="241">
        <v>64618</v>
      </c>
      <c r="J57" s="247">
        <v>51692</v>
      </c>
      <c r="K57" s="247">
        <v>29730</v>
      </c>
      <c r="L57" s="247">
        <v>2715</v>
      </c>
      <c r="M57" s="240">
        <v>19208</v>
      </c>
      <c r="N57" s="240">
        <v>21996</v>
      </c>
      <c r="O57" s="247">
        <v>38</v>
      </c>
      <c r="P57" s="1541">
        <v>607</v>
      </c>
      <c r="Q57" s="1542"/>
      <c r="R57" s="247">
        <v>372</v>
      </c>
      <c r="S57" s="240">
        <v>330</v>
      </c>
      <c r="T57" s="240">
        <v>154</v>
      </c>
      <c r="U57" s="1541">
        <v>150</v>
      </c>
      <c r="V57" s="1542"/>
      <c r="W57" s="512">
        <v>66</v>
      </c>
      <c r="X57" s="240">
        <v>42</v>
      </c>
      <c r="Y57" s="241">
        <v>1759</v>
      </c>
      <c r="Z57" s="503"/>
      <c r="AA57" s="859" t="s">
        <v>774</v>
      </c>
      <c r="AB57" s="837" t="s">
        <v>781</v>
      </c>
      <c r="AC57" s="735"/>
      <c r="AE57"/>
      <c r="AF57"/>
      <c r="AG57"/>
    </row>
    <row r="58" spans="1:39" s="62" customFormat="1" ht="15.95" customHeight="1" x14ac:dyDescent="0.15">
      <c r="A58" s="32"/>
      <c r="B58" s="614"/>
      <c r="C58" s="859" t="s">
        <v>788</v>
      </c>
      <c r="D58" s="860" t="s">
        <v>794</v>
      </c>
      <c r="E58" s="247">
        <v>2047</v>
      </c>
      <c r="F58" s="247">
        <v>133390</v>
      </c>
      <c r="G58" s="247">
        <v>42694</v>
      </c>
      <c r="H58" s="247">
        <v>4703</v>
      </c>
      <c r="I58" s="241">
        <v>62131</v>
      </c>
      <c r="J58" s="247">
        <v>53101</v>
      </c>
      <c r="K58" s="247">
        <v>30809</v>
      </c>
      <c r="L58" s="247">
        <v>3055</v>
      </c>
      <c r="M58" s="240">
        <v>19022</v>
      </c>
      <c r="N58" s="240">
        <v>21216</v>
      </c>
      <c r="O58" s="247">
        <v>43</v>
      </c>
      <c r="P58" s="1541">
        <v>530</v>
      </c>
      <c r="Q58" s="1542"/>
      <c r="R58" s="247">
        <v>356</v>
      </c>
      <c r="S58" s="240">
        <v>332</v>
      </c>
      <c r="T58" s="240">
        <v>169</v>
      </c>
      <c r="U58" s="1541">
        <v>140</v>
      </c>
      <c r="V58" s="1542"/>
      <c r="W58" s="512">
        <v>74</v>
      </c>
      <c r="X58" s="240">
        <v>48</v>
      </c>
      <c r="Y58" s="241">
        <v>1692</v>
      </c>
      <c r="Z58" s="503"/>
      <c r="AA58" s="859" t="s">
        <v>788</v>
      </c>
      <c r="AB58" s="860" t="s">
        <v>794</v>
      </c>
      <c r="AC58" s="735"/>
      <c r="AE58"/>
      <c r="AF58"/>
      <c r="AG58"/>
    </row>
    <row r="59" spans="1:39" s="62" customFormat="1" ht="15.95" customHeight="1" x14ac:dyDescent="0.15">
      <c r="A59" s="46"/>
      <c r="B59" s="100"/>
      <c r="C59" s="48" t="s">
        <v>45</v>
      </c>
      <c r="D59" s="837" t="s">
        <v>796</v>
      </c>
      <c r="E59" s="213">
        <v>1957</v>
      </c>
      <c r="F59" s="214">
        <v>130471</v>
      </c>
      <c r="G59" s="214">
        <v>42057</v>
      </c>
      <c r="H59" s="214">
        <v>3379</v>
      </c>
      <c r="I59" s="216">
        <v>59876</v>
      </c>
      <c r="J59" s="217">
        <v>49803</v>
      </c>
      <c r="K59" s="214">
        <v>28773</v>
      </c>
      <c r="L59" s="214">
        <v>2242</v>
      </c>
      <c r="M59" s="214">
        <v>18757</v>
      </c>
      <c r="N59" s="214">
        <v>17300</v>
      </c>
      <c r="O59" s="214">
        <v>56</v>
      </c>
      <c r="P59" s="1541">
        <v>507</v>
      </c>
      <c r="Q59" s="1542">
        <f t="shared" ref="F59:Y60" si="0">SUM(Q60:Q70)</f>
        <v>0</v>
      </c>
      <c r="R59" s="214">
        <v>310</v>
      </c>
      <c r="S59" s="214">
        <v>333</v>
      </c>
      <c r="T59" s="214">
        <v>146</v>
      </c>
      <c r="U59" s="1541">
        <v>148</v>
      </c>
      <c r="V59" s="1542">
        <f t="shared" si="0"/>
        <v>0</v>
      </c>
      <c r="W59" s="214">
        <v>57</v>
      </c>
      <c r="X59" s="214">
        <v>51</v>
      </c>
      <c r="Y59" s="216">
        <v>1608</v>
      </c>
      <c r="Z59" s="212"/>
      <c r="AA59" s="48" t="s">
        <v>45</v>
      </c>
      <c r="AB59" s="837" t="s">
        <v>796</v>
      </c>
      <c r="AC59" s="735"/>
      <c r="AD59"/>
      <c r="AE59"/>
      <c r="AF59"/>
      <c r="AG59"/>
      <c r="AH59" s="2"/>
      <c r="AI59" s="2"/>
      <c r="AK59" s="2"/>
    </row>
    <row r="60" spans="1:39" s="62" customFormat="1" ht="15.95" customHeight="1" thickBot="1" x14ac:dyDescent="0.2">
      <c r="A60" s="857"/>
      <c r="B60" s="855"/>
      <c r="C60" s="852" t="s">
        <v>46</v>
      </c>
      <c r="D60" s="853" t="s">
        <v>809</v>
      </c>
      <c r="E60" s="897">
        <f>SUM(E61:E71)</f>
        <v>1848</v>
      </c>
      <c r="F60" s="888">
        <f t="shared" si="0"/>
        <v>131472</v>
      </c>
      <c r="G60" s="888">
        <f t="shared" si="0"/>
        <v>41160</v>
      </c>
      <c r="H60" s="888">
        <f>SUM(H61:H71)</f>
        <v>4347</v>
      </c>
      <c r="I60" s="887">
        <f t="shared" si="0"/>
        <v>62296</v>
      </c>
      <c r="J60" s="886">
        <f t="shared" si="0"/>
        <v>46784</v>
      </c>
      <c r="K60" s="888">
        <f>SUM(K61:K71)</f>
        <v>25883</v>
      </c>
      <c r="L60" s="888">
        <f>SUM(L61:L71)</f>
        <v>2783</v>
      </c>
      <c r="M60" s="888">
        <f>SUM(M61:M71)</f>
        <v>18105</v>
      </c>
      <c r="N60" s="888">
        <f t="shared" si="0"/>
        <v>14866</v>
      </c>
      <c r="O60" s="888">
        <f t="shared" si="0"/>
        <v>33</v>
      </c>
      <c r="P60" s="1552">
        <f t="shared" si="0"/>
        <v>469</v>
      </c>
      <c r="Q60" s="1553">
        <f t="shared" si="0"/>
        <v>0</v>
      </c>
      <c r="R60" s="888">
        <f t="shared" si="0"/>
        <v>290</v>
      </c>
      <c r="S60" s="888">
        <f t="shared" si="0"/>
        <v>300</v>
      </c>
      <c r="T60" s="888">
        <f t="shared" si="0"/>
        <v>146</v>
      </c>
      <c r="U60" s="1552">
        <f t="shared" si="0"/>
        <v>146</v>
      </c>
      <c r="V60" s="1553">
        <f t="shared" si="0"/>
        <v>0</v>
      </c>
      <c r="W60" s="888">
        <f t="shared" si="0"/>
        <v>57</v>
      </c>
      <c r="X60" s="888">
        <f t="shared" si="0"/>
        <v>36</v>
      </c>
      <c r="Y60" s="887">
        <f t="shared" si="0"/>
        <v>1477</v>
      </c>
      <c r="Z60" s="900"/>
      <c r="AA60" s="895" t="s">
        <v>46</v>
      </c>
      <c r="AB60" s="896" t="s">
        <v>809</v>
      </c>
      <c r="AC60" s="2"/>
      <c r="AD60" s="1178"/>
      <c r="AE60" s="2"/>
      <c r="AF60" s="765"/>
      <c r="AG60" s="2"/>
      <c r="AH60" s="2"/>
      <c r="AJ60" s="765"/>
      <c r="AL60" s="2"/>
      <c r="AM60" s="2"/>
    </row>
    <row r="61" spans="1:39" ht="15.95" customHeight="1" x14ac:dyDescent="0.15">
      <c r="A61" s="1523" t="s">
        <v>185</v>
      </c>
      <c r="B61" s="1577" t="s">
        <v>60</v>
      </c>
      <c r="C61" s="1533"/>
      <c r="D61" s="1534"/>
      <c r="E61" s="239">
        <v>48</v>
      </c>
      <c r="F61" s="239">
        <v>3217</v>
      </c>
      <c r="G61" s="211">
        <v>1046</v>
      </c>
      <c r="H61" s="193">
        <v>115</v>
      </c>
      <c r="I61" s="211">
        <v>1417</v>
      </c>
      <c r="J61" s="228">
        <v>1308</v>
      </c>
      <c r="K61" s="239">
        <v>757</v>
      </c>
      <c r="L61" s="239">
        <v>79</v>
      </c>
      <c r="M61" s="239">
        <v>472</v>
      </c>
      <c r="N61" s="955">
        <v>835</v>
      </c>
      <c r="O61" s="239">
        <v>0</v>
      </c>
      <c r="P61" s="1571">
        <v>9</v>
      </c>
      <c r="Q61" s="1572"/>
      <c r="R61" s="1006">
        <v>5</v>
      </c>
      <c r="S61" s="239">
        <v>7</v>
      </c>
      <c r="T61" s="239">
        <v>4</v>
      </c>
      <c r="U61" s="1565">
        <v>4</v>
      </c>
      <c r="V61" s="1566"/>
      <c r="W61" s="955">
        <v>0</v>
      </c>
      <c r="X61" s="239">
        <v>1</v>
      </c>
      <c r="Y61" s="978">
        <f>SUM(O61:X61)</f>
        <v>30</v>
      </c>
      <c r="Z61" s="1387" t="s">
        <v>811</v>
      </c>
      <c r="AA61" s="1533"/>
      <c r="AB61" s="1534"/>
      <c r="AC61" s="765"/>
      <c r="AD61" s="1178"/>
      <c r="AF61" s="765"/>
      <c r="AG61"/>
      <c r="AI61" s="765"/>
      <c r="AJ61" s="765"/>
      <c r="AK61" s="765"/>
    </row>
    <row r="62" spans="1:39" ht="15.95" customHeight="1" x14ac:dyDescent="0.15">
      <c r="A62" s="1523"/>
      <c r="B62" s="1445" t="s">
        <v>61</v>
      </c>
      <c r="C62" s="1446"/>
      <c r="D62" s="1447"/>
      <c r="E62" s="213">
        <v>58</v>
      </c>
      <c r="F62" s="214">
        <v>3742</v>
      </c>
      <c r="G62" s="214">
        <v>616</v>
      </c>
      <c r="H62" s="144">
        <v>74</v>
      </c>
      <c r="I62" s="216">
        <v>2343</v>
      </c>
      <c r="J62" s="213">
        <v>844</v>
      </c>
      <c r="K62" s="214">
        <v>452</v>
      </c>
      <c r="L62" s="214">
        <v>64</v>
      </c>
      <c r="M62" s="214">
        <v>328</v>
      </c>
      <c r="N62" s="218">
        <v>256</v>
      </c>
      <c r="O62" s="214">
        <v>0</v>
      </c>
      <c r="P62" s="1550">
        <v>25</v>
      </c>
      <c r="Q62" s="1551"/>
      <c r="R62" s="731">
        <v>6</v>
      </c>
      <c r="S62" s="214">
        <v>9</v>
      </c>
      <c r="T62" s="214">
        <v>4</v>
      </c>
      <c r="U62" s="1541">
        <v>0</v>
      </c>
      <c r="V62" s="1542"/>
      <c r="W62" s="730">
        <v>2</v>
      </c>
      <c r="X62" s="743">
        <v>0</v>
      </c>
      <c r="Y62" s="216">
        <f t="shared" ref="Y62:Y71" si="1">SUM(O62:X62)</f>
        <v>46</v>
      </c>
      <c r="Z62" s="1446" t="s">
        <v>61</v>
      </c>
      <c r="AA62" s="1446"/>
      <c r="AB62" s="1447"/>
      <c r="AC62" s="765"/>
      <c r="AD62" s="1178"/>
      <c r="AE62"/>
      <c r="AF62" s="765"/>
      <c r="AG62"/>
      <c r="AI62" s="765"/>
      <c r="AJ62" s="765"/>
      <c r="AK62" s="765"/>
    </row>
    <row r="63" spans="1:39" ht="15.95" customHeight="1" x14ac:dyDescent="0.15">
      <c r="A63" s="1523"/>
      <c r="B63" s="1445" t="s">
        <v>62</v>
      </c>
      <c r="C63" s="1446"/>
      <c r="D63" s="1447"/>
      <c r="E63" s="213">
        <v>34</v>
      </c>
      <c r="F63" s="214">
        <v>4225</v>
      </c>
      <c r="G63" s="214">
        <v>610</v>
      </c>
      <c r="H63" s="218">
        <v>55</v>
      </c>
      <c r="I63" s="216">
        <v>3195</v>
      </c>
      <c r="J63" s="213">
        <v>522</v>
      </c>
      <c r="K63" s="214">
        <v>261</v>
      </c>
      <c r="L63" s="214">
        <v>20</v>
      </c>
      <c r="M63" s="214">
        <v>241</v>
      </c>
      <c r="N63" s="218">
        <v>207</v>
      </c>
      <c r="O63" s="214">
        <v>0</v>
      </c>
      <c r="P63" s="1550">
        <v>8</v>
      </c>
      <c r="Q63" s="1551"/>
      <c r="R63" s="731">
        <v>2</v>
      </c>
      <c r="S63" s="214">
        <v>3</v>
      </c>
      <c r="T63" s="214">
        <v>3</v>
      </c>
      <c r="U63" s="1541">
        <v>3</v>
      </c>
      <c r="V63" s="1542"/>
      <c r="W63" s="730">
        <v>0</v>
      </c>
      <c r="X63" s="743">
        <v>0</v>
      </c>
      <c r="Y63" s="216">
        <f t="shared" si="1"/>
        <v>19</v>
      </c>
      <c r="Z63" s="1446" t="s">
        <v>62</v>
      </c>
      <c r="AA63" s="1446"/>
      <c r="AB63" s="1447"/>
      <c r="AC63" s="765"/>
      <c r="AD63" s="1178"/>
      <c r="AE63"/>
      <c r="AF63" s="765"/>
      <c r="AG63"/>
      <c r="AI63" s="1180"/>
      <c r="AJ63" s="1180"/>
      <c r="AK63" s="1180"/>
      <c r="AL63" s="1179"/>
    </row>
    <row r="64" spans="1:39" ht="15.95" customHeight="1" x14ac:dyDescent="0.15">
      <c r="A64" s="1523"/>
      <c r="B64" s="1445" t="s">
        <v>63</v>
      </c>
      <c r="C64" s="1446"/>
      <c r="D64" s="1447"/>
      <c r="E64" s="213">
        <v>70</v>
      </c>
      <c r="F64" s="214">
        <v>4451</v>
      </c>
      <c r="G64" s="214">
        <v>1755</v>
      </c>
      <c r="H64" s="218">
        <v>219</v>
      </c>
      <c r="I64" s="216">
        <v>1373</v>
      </c>
      <c r="J64" s="213">
        <v>2295</v>
      </c>
      <c r="K64" s="214">
        <v>1180</v>
      </c>
      <c r="L64" s="214">
        <v>128</v>
      </c>
      <c r="M64" s="214">
        <v>987</v>
      </c>
      <c r="N64" s="218">
        <v>827</v>
      </c>
      <c r="O64" s="214">
        <v>6</v>
      </c>
      <c r="P64" s="1550">
        <v>7</v>
      </c>
      <c r="Q64" s="1551"/>
      <c r="R64" s="731">
        <v>8</v>
      </c>
      <c r="S64" s="214">
        <v>15</v>
      </c>
      <c r="T64" s="214">
        <v>3</v>
      </c>
      <c r="U64" s="1541">
        <v>9</v>
      </c>
      <c r="V64" s="1542"/>
      <c r="W64" s="730">
        <v>3</v>
      </c>
      <c r="X64" s="743">
        <v>2</v>
      </c>
      <c r="Y64" s="216">
        <f t="shared" si="1"/>
        <v>53</v>
      </c>
      <c r="Z64" s="1446" t="s">
        <v>63</v>
      </c>
      <c r="AA64" s="1446"/>
      <c r="AB64" s="1447"/>
      <c r="AC64" s="765"/>
      <c r="AD64" s="1178"/>
      <c r="AE64"/>
      <c r="AF64" s="765"/>
      <c r="AG64"/>
      <c r="AI64" s="765"/>
      <c r="AJ64" s="765"/>
      <c r="AK64" s="765"/>
    </row>
    <row r="65" spans="1:37" ht="15.95" customHeight="1" x14ac:dyDescent="0.15">
      <c r="A65" s="1573"/>
      <c r="B65" s="1454" t="s">
        <v>64</v>
      </c>
      <c r="C65" s="1455"/>
      <c r="D65" s="1456"/>
      <c r="E65" s="227">
        <v>334</v>
      </c>
      <c r="F65" s="214">
        <v>43451</v>
      </c>
      <c r="G65" s="214">
        <v>10641</v>
      </c>
      <c r="H65" s="218">
        <v>1047</v>
      </c>
      <c r="I65" s="1065">
        <v>25321</v>
      </c>
      <c r="J65" s="213">
        <f>10414+1+15</f>
        <v>10430</v>
      </c>
      <c r="K65" s="214">
        <v>5650</v>
      </c>
      <c r="L65" s="214">
        <f>580+1</f>
        <v>581</v>
      </c>
      <c r="M65" s="214">
        <f>4182+15</f>
        <v>4197</v>
      </c>
      <c r="N65" s="218">
        <v>3096</v>
      </c>
      <c r="O65" s="214">
        <v>3</v>
      </c>
      <c r="P65" s="1550">
        <v>35</v>
      </c>
      <c r="Q65" s="1551"/>
      <c r="R65" s="731">
        <v>24</v>
      </c>
      <c r="S65" s="214">
        <v>39</v>
      </c>
      <c r="T65" s="214">
        <v>26</v>
      </c>
      <c r="U65" s="1541">
        <v>35</v>
      </c>
      <c r="V65" s="1542"/>
      <c r="W65" s="730">
        <v>18</v>
      </c>
      <c r="X65" s="743">
        <v>14</v>
      </c>
      <c r="Y65" s="216">
        <f>SUM(O65:X65)</f>
        <v>194</v>
      </c>
      <c r="Z65" s="1455" t="s">
        <v>64</v>
      </c>
      <c r="AA65" s="1455"/>
      <c r="AB65" s="1456"/>
      <c r="AC65" s="765"/>
      <c r="AD65" s="1178"/>
      <c r="AE65"/>
      <c r="AF65" s="765"/>
      <c r="AG65"/>
      <c r="AI65" s="765"/>
      <c r="AJ65" s="765"/>
      <c r="AK65" s="765"/>
    </row>
    <row r="66" spans="1:37" ht="15.95" customHeight="1" x14ac:dyDescent="0.15">
      <c r="A66" s="1523"/>
      <c r="B66" s="1445" t="s">
        <v>65</v>
      </c>
      <c r="C66" s="1446"/>
      <c r="D66" s="1447"/>
      <c r="E66" s="227">
        <v>568</v>
      </c>
      <c r="F66" s="214">
        <v>27628</v>
      </c>
      <c r="G66" s="214">
        <v>11513</v>
      </c>
      <c r="H66" s="218">
        <v>1095</v>
      </c>
      <c r="I66" s="216">
        <v>8262</v>
      </c>
      <c r="J66" s="213">
        <f>16127+18+37</f>
        <v>16182</v>
      </c>
      <c r="K66" s="561">
        <v>9480</v>
      </c>
      <c r="L66" s="214">
        <f>859+5</f>
        <v>864</v>
      </c>
      <c r="M66" s="214">
        <f>5778+18+32</f>
        <v>5828</v>
      </c>
      <c r="N66" s="218">
        <v>3688</v>
      </c>
      <c r="O66" s="214">
        <v>6</v>
      </c>
      <c r="P66" s="1550">
        <v>136</v>
      </c>
      <c r="Q66" s="1551"/>
      <c r="R66" s="731">
        <v>111</v>
      </c>
      <c r="S66" s="214">
        <v>115</v>
      </c>
      <c r="T66" s="214">
        <v>55</v>
      </c>
      <c r="U66" s="1541">
        <v>54</v>
      </c>
      <c r="V66" s="1542"/>
      <c r="W66" s="730">
        <v>20</v>
      </c>
      <c r="X66" s="743">
        <v>13</v>
      </c>
      <c r="Y66" s="216">
        <f t="shared" si="1"/>
        <v>510</v>
      </c>
      <c r="Z66" s="1446" t="s">
        <v>65</v>
      </c>
      <c r="AA66" s="1446"/>
      <c r="AB66" s="1447"/>
      <c r="AC66" s="765"/>
      <c r="AD66" s="1178"/>
      <c r="AE66"/>
      <c r="AF66" s="765"/>
      <c r="AG66"/>
      <c r="AI66" s="765"/>
      <c r="AJ66" s="765"/>
      <c r="AK66" s="765"/>
    </row>
    <row r="67" spans="1:37" ht="15.95" customHeight="1" x14ac:dyDescent="0.15">
      <c r="A67" s="1523"/>
      <c r="B67" s="1445" t="s">
        <v>66</v>
      </c>
      <c r="C67" s="1446"/>
      <c r="D67" s="1447"/>
      <c r="E67" s="213">
        <v>135</v>
      </c>
      <c r="F67" s="214">
        <v>6531</v>
      </c>
      <c r="G67" s="214">
        <v>2175</v>
      </c>
      <c r="H67" s="218">
        <v>195</v>
      </c>
      <c r="I67" s="216">
        <v>2753</v>
      </c>
      <c r="J67" s="213">
        <v>2269</v>
      </c>
      <c r="K67" s="214">
        <v>1186</v>
      </c>
      <c r="L67" s="214">
        <v>132</v>
      </c>
      <c r="M67" s="214">
        <v>951</v>
      </c>
      <c r="N67" s="218">
        <v>799</v>
      </c>
      <c r="O67" s="214">
        <v>4</v>
      </c>
      <c r="P67" s="1550">
        <v>45</v>
      </c>
      <c r="Q67" s="1551"/>
      <c r="R67" s="731">
        <v>26</v>
      </c>
      <c r="S67" s="214">
        <v>15</v>
      </c>
      <c r="T67" s="214">
        <v>8</v>
      </c>
      <c r="U67" s="1541">
        <v>9</v>
      </c>
      <c r="V67" s="1542"/>
      <c r="W67" s="730">
        <v>2</v>
      </c>
      <c r="X67" s="743">
        <v>0</v>
      </c>
      <c r="Y67" s="216">
        <f t="shared" si="1"/>
        <v>109</v>
      </c>
      <c r="Z67" s="1446" t="s">
        <v>66</v>
      </c>
      <c r="AA67" s="1446"/>
      <c r="AB67" s="1447"/>
      <c r="AC67" s="765"/>
      <c r="AD67" s="1178"/>
      <c r="AE67"/>
      <c r="AF67" s="765"/>
      <c r="AG67"/>
      <c r="AI67" s="765"/>
      <c r="AJ67" s="765"/>
      <c r="AK67" s="765"/>
    </row>
    <row r="68" spans="1:37" ht="15.95" customHeight="1" x14ac:dyDescent="0.15">
      <c r="A68" s="1523"/>
      <c r="B68" s="1445" t="s">
        <v>67</v>
      </c>
      <c r="C68" s="1446"/>
      <c r="D68" s="1447"/>
      <c r="E68" s="213">
        <v>4</v>
      </c>
      <c r="F68" s="214">
        <v>106</v>
      </c>
      <c r="G68" s="214">
        <v>37</v>
      </c>
      <c r="H68" s="218">
        <v>7</v>
      </c>
      <c r="I68" s="216">
        <v>59</v>
      </c>
      <c r="J68" s="213">
        <v>47</v>
      </c>
      <c r="K68" s="214">
        <v>37</v>
      </c>
      <c r="L68" s="214">
        <v>7</v>
      </c>
      <c r="M68" s="214">
        <v>3</v>
      </c>
      <c r="N68" s="218">
        <v>22</v>
      </c>
      <c r="O68" s="214">
        <v>0</v>
      </c>
      <c r="P68" s="1550">
        <v>2</v>
      </c>
      <c r="Q68" s="1551"/>
      <c r="R68" s="731">
        <v>0</v>
      </c>
      <c r="S68" s="214">
        <v>0</v>
      </c>
      <c r="T68" s="214">
        <v>1</v>
      </c>
      <c r="U68" s="1541">
        <v>0</v>
      </c>
      <c r="V68" s="1542"/>
      <c r="W68" s="730">
        <v>0</v>
      </c>
      <c r="X68" s="743">
        <v>0</v>
      </c>
      <c r="Y68" s="216">
        <f t="shared" si="1"/>
        <v>3</v>
      </c>
      <c r="Z68" s="1446" t="s">
        <v>67</v>
      </c>
      <c r="AA68" s="1446"/>
      <c r="AB68" s="1447"/>
      <c r="AC68" s="765"/>
      <c r="AD68" s="1178"/>
      <c r="AE68"/>
      <c r="AF68" s="765"/>
      <c r="AG68"/>
      <c r="AI68" s="765"/>
      <c r="AJ68" s="765"/>
      <c r="AK68" s="765"/>
    </row>
    <row r="69" spans="1:37" ht="15.95" customHeight="1" x14ac:dyDescent="0.15">
      <c r="A69" s="1523"/>
      <c r="B69" s="1445" t="s">
        <v>68</v>
      </c>
      <c r="C69" s="1446"/>
      <c r="D69" s="1447"/>
      <c r="E69" s="213">
        <v>25</v>
      </c>
      <c r="F69" s="214">
        <v>2236</v>
      </c>
      <c r="G69" s="214">
        <v>519</v>
      </c>
      <c r="H69" s="218">
        <v>85</v>
      </c>
      <c r="I69" s="216">
        <v>1285</v>
      </c>
      <c r="J69" s="213">
        <v>614</v>
      </c>
      <c r="K69" s="214">
        <v>314</v>
      </c>
      <c r="L69" s="214">
        <v>73</v>
      </c>
      <c r="M69" s="214">
        <v>227</v>
      </c>
      <c r="N69" s="218">
        <v>243</v>
      </c>
      <c r="O69" s="214">
        <v>1</v>
      </c>
      <c r="P69" s="1550">
        <v>5</v>
      </c>
      <c r="Q69" s="1551"/>
      <c r="R69" s="731">
        <v>1</v>
      </c>
      <c r="S69" s="214">
        <v>1</v>
      </c>
      <c r="T69" s="214">
        <v>1</v>
      </c>
      <c r="U69" s="1541">
        <v>2</v>
      </c>
      <c r="V69" s="1542"/>
      <c r="W69" s="730">
        <v>0</v>
      </c>
      <c r="X69" s="743">
        <v>1</v>
      </c>
      <c r="Y69" s="216">
        <f t="shared" si="1"/>
        <v>12</v>
      </c>
      <c r="Z69" s="1446" t="s">
        <v>68</v>
      </c>
      <c r="AA69" s="1446"/>
      <c r="AB69" s="1447"/>
      <c r="AC69" s="765"/>
      <c r="AD69" s="1178"/>
      <c r="AE69"/>
      <c r="AF69" s="765"/>
      <c r="AG69"/>
      <c r="AI69" s="765"/>
      <c r="AJ69" s="765"/>
      <c r="AK69" s="765"/>
    </row>
    <row r="70" spans="1:37" ht="15.95" customHeight="1" x14ac:dyDescent="0.15">
      <c r="A70" s="1523"/>
      <c r="B70" s="1445" t="s">
        <v>69</v>
      </c>
      <c r="C70" s="1446"/>
      <c r="D70" s="1447"/>
      <c r="E70" s="213">
        <v>396</v>
      </c>
      <c r="F70" s="214">
        <v>30079</v>
      </c>
      <c r="G70" s="214">
        <v>9374</v>
      </c>
      <c r="H70" s="218">
        <v>1202</v>
      </c>
      <c r="I70" s="216">
        <v>15423</v>
      </c>
      <c r="J70" s="213">
        <f>8240+26</f>
        <v>8266</v>
      </c>
      <c r="K70" s="214">
        <v>4209</v>
      </c>
      <c r="L70" s="214">
        <f>652+9</f>
        <v>661</v>
      </c>
      <c r="M70" s="214">
        <f>3378+17</f>
        <v>3395</v>
      </c>
      <c r="N70" s="218">
        <v>3074</v>
      </c>
      <c r="O70" s="214">
        <v>10</v>
      </c>
      <c r="P70" s="1550">
        <v>140</v>
      </c>
      <c r="Q70" s="1551"/>
      <c r="R70" s="731">
        <v>73</v>
      </c>
      <c r="S70" s="214">
        <v>60</v>
      </c>
      <c r="T70" s="214">
        <v>23</v>
      </c>
      <c r="U70" s="1541">
        <v>20</v>
      </c>
      <c r="V70" s="1542"/>
      <c r="W70" s="730">
        <v>7</v>
      </c>
      <c r="X70" s="743">
        <v>3</v>
      </c>
      <c r="Y70" s="216">
        <f t="shared" si="1"/>
        <v>336</v>
      </c>
      <c r="Z70" s="1446" t="s">
        <v>69</v>
      </c>
      <c r="AA70" s="1446"/>
      <c r="AB70" s="1447"/>
      <c r="AC70" s="765"/>
      <c r="AD70" s="1178"/>
      <c r="AE70"/>
      <c r="AF70" s="765"/>
      <c r="AG70"/>
      <c r="AI70" s="765"/>
      <c r="AJ70" s="765"/>
      <c r="AK70" s="765"/>
    </row>
    <row r="71" spans="1:37" ht="15.95" customHeight="1" thickBot="1" x14ac:dyDescent="0.2">
      <c r="A71" s="1524"/>
      <c r="B71" s="1448" t="s">
        <v>70</v>
      </c>
      <c r="C71" s="1449"/>
      <c r="D71" s="1450"/>
      <c r="E71" s="233">
        <v>176</v>
      </c>
      <c r="F71" s="224">
        <v>5806</v>
      </c>
      <c r="G71" s="224">
        <v>2874</v>
      </c>
      <c r="H71" s="235">
        <v>253</v>
      </c>
      <c r="I71" s="234">
        <v>865</v>
      </c>
      <c r="J71" s="233">
        <f>4002+5</f>
        <v>4007</v>
      </c>
      <c r="K71" s="224">
        <v>2357</v>
      </c>
      <c r="L71" s="224">
        <v>174</v>
      </c>
      <c r="M71" s="224">
        <f>1471+5</f>
        <v>1476</v>
      </c>
      <c r="N71" s="235">
        <v>1819</v>
      </c>
      <c r="O71" s="224">
        <v>3</v>
      </c>
      <c r="P71" s="1543">
        <v>57</v>
      </c>
      <c r="Q71" s="1544"/>
      <c r="R71" s="733">
        <v>34</v>
      </c>
      <c r="S71" s="224">
        <v>36</v>
      </c>
      <c r="T71" s="224">
        <v>18</v>
      </c>
      <c r="U71" s="1575">
        <v>10</v>
      </c>
      <c r="V71" s="1576"/>
      <c r="W71" s="732">
        <v>5</v>
      </c>
      <c r="X71" s="744">
        <v>2</v>
      </c>
      <c r="Y71" s="234">
        <f t="shared" si="1"/>
        <v>165</v>
      </c>
      <c r="Z71" s="1449" t="s">
        <v>70</v>
      </c>
      <c r="AA71" s="1449"/>
      <c r="AB71" s="1450"/>
      <c r="AC71" s="765"/>
      <c r="AD71" s="1178"/>
      <c r="AE71"/>
      <c r="AF71" s="765"/>
      <c r="AG71"/>
      <c r="AI71" s="765"/>
      <c r="AJ71" s="765"/>
      <c r="AK71" s="765"/>
    </row>
    <row r="72" spans="1:37" x14ac:dyDescent="0.15">
      <c r="E72" s="797"/>
      <c r="F72" s="797"/>
      <c r="G72" s="797"/>
      <c r="H72" s="797"/>
      <c r="I72" s="797"/>
      <c r="J72" s="871"/>
      <c r="K72" s="797"/>
      <c r="L72" s="797"/>
      <c r="M72" s="797"/>
      <c r="N72" s="797"/>
      <c r="O72" s="797"/>
      <c r="P72" s="797"/>
      <c r="Q72" s="2"/>
      <c r="R72" s="797"/>
      <c r="S72" s="797"/>
      <c r="T72" s="797"/>
      <c r="U72" s="797"/>
      <c r="V72" s="2"/>
      <c r="W72" s="797"/>
      <c r="X72" s="797"/>
      <c r="Y72" s="2"/>
    </row>
    <row r="73" spans="1:37" x14ac:dyDescent="0.15">
      <c r="E73" s="796"/>
      <c r="F73" s="796"/>
      <c r="G73" s="796"/>
      <c r="H73" s="796"/>
      <c r="I73" s="796"/>
      <c r="J73" s="872"/>
      <c r="K73" s="796"/>
      <c r="L73" s="796"/>
      <c r="M73" s="796"/>
      <c r="O73" s="796"/>
      <c r="P73" s="796"/>
      <c r="Q73" s="796"/>
      <c r="R73" s="796"/>
      <c r="S73" s="796"/>
      <c r="T73" s="796"/>
      <c r="U73" s="796"/>
      <c r="V73" s="796"/>
      <c r="W73" s="796"/>
      <c r="X73" s="796"/>
      <c r="Y73" s="796"/>
      <c r="AE73"/>
      <c r="AF73"/>
      <c r="AG73"/>
    </row>
    <row r="74" spans="1:37" x14ac:dyDescent="0.15">
      <c r="AE74"/>
      <c r="AF74"/>
      <c r="AG74"/>
    </row>
    <row r="75" spans="1:37" x14ac:dyDescent="0.15">
      <c r="AE75"/>
      <c r="AF75"/>
      <c r="AG75"/>
    </row>
    <row r="76" spans="1:37" x14ac:dyDescent="0.15"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E76"/>
      <c r="AF76"/>
      <c r="AG76"/>
    </row>
    <row r="77" spans="1:37" x14ac:dyDescent="0.15"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E77"/>
      <c r="AF77"/>
      <c r="AG77"/>
    </row>
    <row r="78" spans="1:37" x14ac:dyDescent="0.15"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E78"/>
      <c r="AF78"/>
      <c r="AG78"/>
    </row>
    <row r="79" spans="1:37" x14ac:dyDescent="0.15"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E79"/>
      <c r="AF79"/>
      <c r="AG79"/>
    </row>
    <row r="80" spans="1:37" x14ac:dyDescent="0.15"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E80"/>
      <c r="AF80"/>
      <c r="AG80"/>
    </row>
    <row r="81" spans="8:33" x14ac:dyDescent="0.15"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E81"/>
      <c r="AF81"/>
      <c r="AG81"/>
    </row>
    <row r="82" spans="8:33" x14ac:dyDescent="0.15"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E82"/>
      <c r="AF82"/>
      <c r="AG82"/>
    </row>
    <row r="83" spans="8:33" x14ac:dyDescent="0.15"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E83"/>
      <c r="AF83"/>
      <c r="AG83"/>
    </row>
    <row r="84" spans="8:33" x14ac:dyDescent="0.15"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E84"/>
      <c r="AF84"/>
      <c r="AG84"/>
    </row>
    <row r="85" spans="8:33" x14ac:dyDescent="0.15"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E85"/>
      <c r="AF85"/>
      <c r="AG85"/>
    </row>
    <row r="86" spans="8:33" x14ac:dyDescent="0.15"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E86"/>
      <c r="AF86"/>
      <c r="AG86"/>
    </row>
    <row r="87" spans="8:33" x14ac:dyDescent="0.15"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E87"/>
      <c r="AF87"/>
      <c r="AG87"/>
    </row>
    <row r="88" spans="8:33" x14ac:dyDescent="0.15"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E88"/>
      <c r="AF88"/>
      <c r="AG88"/>
    </row>
    <row r="89" spans="8:33" x14ac:dyDescent="0.15"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E89"/>
      <c r="AF89"/>
      <c r="AG89"/>
    </row>
    <row r="90" spans="8:33" x14ac:dyDescent="0.15"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E90"/>
      <c r="AF90"/>
      <c r="AG90"/>
    </row>
    <row r="91" spans="8:33" x14ac:dyDescent="0.15"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E91"/>
      <c r="AF91"/>
      <c r="AG91"/>
    </row>
    <row r="92" spans="8:33" x14ac:dyDescent="0.15"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E92"/>
      <c r="AF92"/>
      <c r="AG92"/>
    </row>
    <row r="93" spans="8:33" x14ac:dyDescent="0.15"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E93"/>
      <c r="AF93"/>
      <c r="AG93"/>
    </row>
    <row r="94" spans="8:33" x14ac:dyDescent="0.15"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E94"/>
      <c r="AF94"/>
      <c r="AG94"/>
    </row>
    <row r="95" spans="8:33" x14ac:dyDescent="0.15"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E95"/>
      <c r="AF95"/>
      <c r="AG95"/>
    </row>
    <row r="96" spans="8:33" x14ac:dyDescent="0.15"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E96"/>
      <c r="AF96"/>
      <c r="AG96"/>
    </row>
    <row r="97" spans="8:33" x14ac:dyDescent="0.15"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E97"/>
      <c r="AF97"/>
      <c r="AG97"/>
    </row>
    <row r="98" spans="8:33" x14ac:dyDescent="0.15"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E98"/>
      <c r="AF98"/>
      <c r="AG98"/>
    </row>
    <row r="99" spans="8:33" x14ac:dyDescent="0.15"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E99"/>
      <c r="AF99"/>
      <c r="AG99"/>
    </row>
    <row r="100" spans="8:33" x14ac:dyDescent="0.15"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E100"/>
      <c r="AF100"/>
      <c r="AG100"/>
    </row>
    <row r="101" spans="8:33" x14ac:dyDescent="0.15"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</row>
    <row r="102" spans="8:33" x14ac:dyDescent="0.15"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</row>
    <row r="103" spans="8:33" x14ac:dyDescent="0.15"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</row>
    <row r="104" spans="8:33" x14ac:dyDescent="0.15"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</row>
    <row r="105" spans="8:33" x14ac:dyDescent="0.15"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</row>
    <row r="106" spans="8:33" x14ac:dyDescent="0.15"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</row>
    <row r="107" spans="8:33" x14ac:dyDescent="0.15"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</row>
    <row r="108" spans="8:33" x14ac:dyDescent="0.15"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</row>
    <row r="109" spans="8:33" x14ac:dyDescent="0.15"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</row>
    <row r="110" spans="8:33" x14ac:dyDescent="0.15"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</row>
    <row r="111" spans="8:33" x14ac:dyDescent="0.15"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</row>
    <row r="112" spans="8:33" x14ac:dyDescent="0.15"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</row>
    <row r="113" spans="8:28" x14ac:dyDescent="0.15"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</row>
    <row r="114" spans="8:28" x14ac:dyDescent="0.15"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</row>
    <row r="115" spans="8:28" x14ac:dyDescent="0.15"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</row>
    <row r="116" spans="8:28" x14ac:dyDescent="0.15"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</row>
    <row r="117" spans="8:28" x14ac:dyDescent="0.15"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</row>
    <row r="118" spans="8:28" x14ac:dyDescent="0.15"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</row>
    <row r="119" spans="8:28" x14ac:dyDescent="0.15"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</row>
    <row r="120" spans="8:28" x14ac:dyDescent="0.15"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</row>
    <row r="121" spans="8:28" x14ac:dyDescent="0.15"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</row>
    <row r="122" spans="8:28" x14ac:dyDescent="0.15"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</row>
    <row r="123" spans="8:28" x14ac:dyDescent="0.15"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</row>
    <row r="124" spans="8:28" x14ac:dyDescent="0.15"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</row>
    <row r="125" spans="8:28" x14ac:dyDescent="0.15"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</row>
    <row r="126" spans="8:28" x14ac:dyDescent="0.15"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</row>
    <row r="127" spans="8:28" x14ac:dyDescent="0.15"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</row>
    <row r="128" spans="8:28" x14ac:dyDescent="0.15"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</row>
    <row r="129" spans="8:28" x14ac:dyDescent="0.15"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</row>
    <row r="130" spans="8:28" x14ac:dyDescent="0.15"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</row>
  </sheetData>
  <mergeCells count="132">
    <mergeCell ref="A61:A71"/>
    <mergeCell ref="A25:B25"/>
    <mergeCell ref="U53:V53"/>
    <mergeCell ref="U54:V54"/>
    <mergeCell ref="U70:V70"/>
    <mergeCell ref="U71:V71"/>
    <mergeCell ref="P66:Q66"/>
    <mergeCell ref="P67:Q67"/>
    <mergeCell ref="B69:D69"/>
    <mergeCell ref="B70:D70"/>
    <mergeCell ref="B71:D71"/>
    <mergeCell ref="B61:D61"/>
    <mergeCell ref="B62:D62"/>
    <mergeCell ref="B63:D63"/>
    <mergeCell ref="B64:D64"/>
    <mergeCell ref="B65:D65"/>
    <mergeCell ref="B66:D66"/>
    <mergeCell ref="B67:D67"/>
    <mergeCell ref="B68:D68"/>
    <mergeCell ref="P42:Q42"/>
    <mergeCell ref="P44:Q44"/>
    <mergeCell ref="P39:Q39"/>
    <mergeCell ref="P40:Q40"/>
    <mergeCell ref="P41:Q41"/>
    <mergeCell ref="Z71:AB71"/>
    <mergeCell ref="P51:Q51"/>
    <mergeCell ref="U51:V51"/>
    <mergeCell ref="U62:V62"/>
    <mergeCell ref="U63:V63"/>
    <mergeCell ref="U64:V64"/>
    <mergeCell ref="U65:V65"/>
    <mergeCell ref="P61:Q61"/>
    <mergeCell ref="P62:Q62"/>
    <mergeCell ref="P63:Q63"/>
    <mergeCell ref="P64:Q64"/>
    <mergeCell ref="P65:Q65"/>
    <mergeCell ref="U66:V66"/>
    <mergeCell ref="U67:V67"/>
    <mergeCell ref="U68:V68"/>
    <mergeCell ref="U69:V69"/>
    <mergeCell ref="P54:Q54"/>
    <mergeCell ref="P53:Q53"/>
    <mergeCell ref="Z61:AB61"/>
    <mergeCell ref="Z62:AB62"/>
    <mergeCell ref="Z63:AB63"/>
    <mergeCell ref="Z64:AB64"/>
    <mergeCell ref="Z65:AB65"/>
    <mergeCell ref="Z66:AB66"/>
    <mergeCell ref="Z67:AB67"/>
    <mergeCell ref="Z68:AB68"/>
    <mergeCell ref="Z69:AB69"/>
    <mergeCell ref="U41:V41"/>
    <mergeCell ref="P43:Q43"/>
    <mergeCell ref="U42:V42"/>
    <mergeCell ref="U43:V43"/>
    <mergeCell ref="Z70:AB70"/>
    <mergeCell ref="U61:V61"/>
    <mergeCell ref="P50:Q50"/>
    <mergeCell ref="U50:V50"/>
    <mergeCell ref="P52:Q52"/>
    <mergeCell ref="U52:V52"/>
    <mergeCell ref="U44:V44"/>
    <mergeCell ref="U46:V46"/>
    <mergeCell ref="P47:Q47"/>
    <mergeCell ref="P49:Q49"/>
    <mergeCell ref="P48:Q48"/>
    <mergeCell ref="U45:V45"/>
    <mergeCell ref="U47:V47"/>
    <mergeCell ref="U49:V49"/>
    <mergeCell ref="U48:V48"/>
    <mergeCell ref="P45:Q45"/>
    <mergeCell ref="P46:Q46"/>
    <mergeCell ref="Z3:AB8"/>
    <mergeCell ref="T10:U10"/>
    <mergeCell ref="G5:G8"/>
    <mergeCell ref="K5:K8"/>
    <mergeCell ref="L5:L8"/>
    <mergeCell ref="M5:M8"/>
    <mergeCell ref="O5:O8"/>
    <mergeCell ref="T11:U11"/>
    <mergeCell ref="T21:U21"/>
    <mergeCell ref="T14:U14"/>
    <mergeCell ref="T12:U12"/>
    <mergeCell ref="Y5:Y8"/>
    <mergeCell ref="T17:U17"/>
    <mergeCell ref="T18:U18"/>
    <mergeCell ref="T19:U19"/>
    <mergeCell ref="T20:U20"/>
    <mergeCell ref="T15:U15"/>
    <mergeCell ref="T16:U16"/>
    <mergeCell ref="H5:H8"/>
    <mergeCell ref="G4:H4"/>
    <mergeCell ref="N4:N8"/>
    <mergeCell ref="P56:Q56"/>
    <mergeCell ref="U56:V56"/>
    <mergeCell ref="P71:Q71"/>
    <mergeCell ref="E3:E7"/>
    <mergeCell ref="F3:F7"/>
    <mergeCell ref="J4:J7"/>
    <mergeCell ref="I4:I8"/>
    <mergeCell ref="T13:U13"/>
    <mergeCell ref="P68:Q68"/>
    <mergeCell ref="P69:Q69"/>
    <mergeCell ref="P70:Q70"/>
    <mergeCell ref="P55:Q55"/>
    <mergeCell ref="U55:V55"/>
    <mergeCell ref="P60:Q60"/>
    <mergeCell ref="U60:V60"/>
    <mergeCell ref="P57:Q57"/>
    <mergeCell ref="U57:V57"/>
    <mergeCell ref="P58:Q58"/>
    <mergeCell ref="U58:V58"/>
    <mergeCell ref="P59:Q59"/>
    <mergeCell ref="U59:V59"/>
    <mergeCell ref="A3:D8"/>
    <mergeCell ref="U39:V39"/>
    <mergeCell ref="T33:U33"/>
    <mergeCell ref="T29:U29"/>
    <mergeCell ref="T27:U27"/>
    <mergeCell ref="T32:U32"/>
    <mergeCell ref="U40:V40"/>
    <mergeCell ref="A10:B10"/>
    <mergeCell ref="T22:U22"/>
    <mergeCell ref="T30:U30"/>
    <mergeCell ref="T31:U31"/>
    <mergeCell ref="T28:U28"/>
    <mergeCell ref="T23:U23"/>
    <mergeCell ref="T24:U24"/>
    <mergeCell ref="T25:U25"/>
    <mergeCell ref="T26:U26"/>
    <mergeCell ref="J3:Y3"/>
    <mergeCell ref="O4:Y4"/>
  </mergeCells>
  <phoneticPr fontId="20"/>
  <conditionalFormatting sqref="AD60:AF71">
    <cfRule type="containsText" dxfId="2" priority="1" operator="containsText" text="FALSE">
      <formula>NOT(ISERROR(SEARCH("FALSE",AD60)))</formula>
    </cfRule>
    <cfRule type="containsText" priority="2" operator="containsText" text="FALSE">
      <formula>NOT(ISERROR(SEARCH("FALSE",AD60)))</formula>
    </cfRule>
  </conditionalFormatting>
  <conditionalFormatting sqref="AJ60:AJ71">
    <cfRule type="containsText" dxfId="1" priority="3" operator="containsText" text="FALSE">
      <formula>NOT(ISERROR(SEARCH("FALSE",AJ60)))</formula>
    </cfRule>
  </conditionalFormatting>
  <conditionalFormatting sqref="AL60:AL71">
    <cfRule type="containsText" dxfId="0" priority="4" operator="containsText" text="FALSE">
      <formula>NOT(ISERROR(SEARCH("FALSE",AL60)))</formula>
    </cfRule>
  </conditionalFormatting>
  <printOptions horizontalCentered="1"/>
  <pageMargins left="0.35433070866141736" right="0.39370078740157483" top="0.39370078740157483" bottom="0.23622047244094491" header="0.43307086614173229" footer="0.19685039370078741"/>
  <pageSetup paperSize="8" scale="78" orientation="landscape" r:id="rId1"/>
  <headerFooter alignWithMargins="0"/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"/>
  <sheetViews>
    <sheetView workbookViewId="0"/>
  </sheetViews>
  <sheetFormatPr defaultRowHeight="13.5" x14ac:dyDescent="0.15"/>
  <sheetData/>
  <phoneticPr fontId="2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BH108"/>
  <sheetViews>
    <sheetView view="pageBreakPreview" zoomScale="80" zoomScaleNormal="75" zoomScaleSheetLayoutView="80" workbookViewId="0">
      <pane xSplit="4" ySplit="10" topLeftCell="W41" activePane="bottomRight" state="frozen"/>
      <selection pane="topRight" activeCell="E1" sqref="E1"/>
      <selection pane="bottomLeft" activeCell="A11" sqref="A11"/>
      <selection pane="bottomRight" activeCell="V62" sqref="V62:V72"/>
    </sheetView>
  </sheetViews>
  <sheetFormatPr defaultColWidth="9" defaultRowHeight="13.5" x14ac:dyDescent="0.15"/>
  <cols>
    <col min="1" max="1" width="3.375" style="2" customWidth="1"/>
    <col min="2" max="2" width="1.25" style="2" customWidth="1"/>
    <col min="3" max="3" width="5.25" style="2" customWidth="1"/>
    <col min="4" max="4" width="8.125" style="2" customWidth="1"/>
    <col min="5" max="5" width="9.25" style="3" customWidth="1"/>
    <col min="6" max="6" width="9.75" style="3" customWidth="1"/>
    <col min="7" max="7" width="10" style="3" customWidth="1"/>
    <col min="8" max="8" width="8.625" style="3" customWidth="1"/>
    <col min="9" max="9" width="8.875" style="3" customWidth="1"/>
    <col min="10" max="10" width="8.375" style="3" customWidth="1"/>
    <col min="11" max="11" width="5.125" style="3" customWidth="1"/>
    <col min="12" max="20" width="5.25" style="3" customWidth="1"/>
    <col min="21" max="21" width="6.625" style="3" customWidth="1"/>
    <col min="22" max="22" width="8.375" style="3" customWidth="1"/>
    <col min="23" max="31" width="5.625" style="3" customWidth="1"/>
    <col min="32" max="32" width="6.875" style="3" customWidth="1"/>
    <col min="33" max="33" width="1.125" style="2" customWidth="1"/>
    <col min="34" max="34" width="4.875" style="2" customWidth="1"/>
    <col min="35" max="35" width="8.125" style="2" customWidth="1"/>
    <col min="36" max="36" width="4.125" style="2" customWidth="1"/>
    <col min="37" max="37" width="3.25" style="813" customWidth="1"/>
    <col min="38" max="38" width="6.875" style="813" customWidth="1"/>
    <col min="39" max="60" width="4.375" style="813" customWidth="1"/>
    <col min="61" max="61" width="7.375" style="2" customWidth="1"/>
    <col min="62" max="84" width="4.125" style="2" customWidth="1"/>
    <col min="85" max="16384" width="9" style="2"/>
  </cols>
  <sheetData>
    <row r="1" spans="1:60" ht="14.25" x14ac:dyDescent="0.15">
      <c r="A1" s="4" t="s">
        <v>730</v>
      </c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</row>
    <row r="2" spans="1:60" ht="9" customHeight="1" thickBot="1" x14ac:dyDescent="0.2">
      <c r="A2" s="194"/>
      <c r="B2" s="206"/>
      <c r="C2" s="194"/>
      <c r="D2" s="194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4"/>
      <c r="AH2" s="194"/>
      <c r="AI2" s="194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</row>
    <row r="3" spans="1:60" ht="15" customHeight="1" x14ac:dyDescent="0.15">
      <c r="A3" s="1380" t="s">
        <v>2</v>
      </c>
      <c r="B3" s="1381"/>
      <c r="C3" s="1381"/>
      <c r="D3" s="1382"/>
      <c r="E3" s="1509" t="s">
        <v>120</v>
      </c>
      <c r="F3" s="1580"/>
      <c r="G3" s="1580"/>
      <c r="H3" s="1580"/>
      <c r="I3" s="1580"/>
      <c r="J3" s="1580"/>
      <c r="K3" s="1580"/>
      <c r="L3" s="1580"/>
      <c r="M3" s="1580"/>
      <c r="N3" s="1580"/>
      <c r="O3" s="1580"/>
      <c r="P3" s="1580"/>
      <c r="Q3" s="1580"/>
      <c r="R3" s="1580"/>
      <c r="S3" s="1580"/>
      <c r="T3" s="1580"/>
      <c r="U3" s="1581"/>
      <c r="V3" s="1509" t="s">
        <v>121</v>
      </c>
      <c r="W3" s="1466"/>
      <c r="X3" s="1466"/>
      <c r="Y3" s="1466"/>
      <c r="Z3" s="1466"/>
      <c r="AA3" s="1466"/>
      <c r="AB3" s="1466"/>
      <c r="AC3" s="1466"/>
      <c r="AD3" s="1466"/>
      <c r="AE3" s="1466"/>
      <c r="AF3" s="1510"/>
      <c r="AG3" s="1335" t="s">
        <v>11</v>
      </c>
      <c r="AH3" s="1336"/>
      <c r="AI3" s="1337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</row>
    <row r="4" spans="1:60" ht="15" customHeight="1" x14ac:dyDescent="0.15">
      <c r="A4" s="1383"/>
      <c r="B4" s="1384"/>
      <c r="C4" s="1384"/>
      <c r="D4" s="1385"/>
      <c r="E4" s="1493" t="s">
        <v>122</v>
      </c>
      <c r="F4" s="1590"/>
      <c r="G4" s="1590"/>
      <c r="H4" s="1590"/>
      <c r="I4" s="1591"/>
      <c r="J4" s="1595" t="s">
        <v>108</v>
      </c>
      <c r="K4" s="1583" t="s">
        <v>401</v>
      </c>
      <c r="L4" s="1584"/>
      <c r="M4" s="1584"/>
      <c r="N4" s="1584"/>
      <c r="O4" s="1584"/>
      <c r="P4" s="1584"/>
      <c r="Q4" s="1584"/>
      <c r="R4" s="1585"/>
      <c r="S4" s="1585"/>
      <c r="T4" s="1585"/>
      <c r="U4" s="1586"/>
      <c r="V4" s="1603" t="s">
        <v>123</v>
      </c>
      <c r="W4" s="1514" t="s">
        <v>9</v>
      </c>
      <c r="X4" s="1515"/>
      <c r="Y4" s="1515"/>
      <c r="Z4" s="1515"/>
      <c r="AA4" s="1515"/>
      <c r="AB4" s="1515"/>
      <c r="AC4" s="1515"/>
      <c r="AD4" s="1515"/>
      <c r="AE4" s="1515"/>
      <c r="AF4" s="1516"/>
      <c r="AG4" s="1338"/>
      <c r="AH4" s="1339"/>
      <c r="AI4" s="1340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</row>
    <row r="5" spans="1:60" ht="15" customHeight="1" x14ac:dyDescent="0.15">
      <c r="A5" s="1383"/>
      <c r="B5" s="1384"/>
      <c r="C5" s="1384"/>
      <c r="D5" s="1385"/>
      <c r="E5" s="1578"/>
      <c r="F5" s="1555" t="s">
        <v>703</v>
      </c>
      <c r="G5" s="1555" t="s">
        <v>715</v>
      </c>
      <c r="H5" s="1592" t="s">
        <v>716</v>
      </c>
      <c r="I5" s="1467" t="s">
        <v>107</v>
      </c>
      <c r="J5" s="1596"/>
      <c r="K5" s="1481" t="s">
        <v>109</v>
      </c>
      <c r="L5" s="22">
        <v>1</v>
      </c>
      <c r="M5" s="22">
        <v>3</v>
      </c>
      <c r="N5" s="22">
        <v>6</v>
      </c>
      <c r="O5" s="87">
        <v>11</v>
      </c>
      <c r="P5" s="87">
        <v>21</v>
      </c>
      <c r="Q5" s="87">
        <v>31</v>
      </c>
      <c r="R5" s="87">
        <v>31</v>
      </c>
      <c r="S5" s="87">
        <v>51</v>
      </c>
      <c r="T5" s="86">
        <v>81</v>
      </c>
      <c r="U5" s="1587" t="s">
        <v>124</v>
      </c>
      <c r="V5" s="1604"/>
      <c r="W5" s="17">
        <v>1</v>
      </c>
      <c r="X5" s="17">
        <v>11</v>
      </c>
      <c r="Y5" s="17">
        <v>31</v>
      </c>
      <c r="Z5" s="17">
        <v>51</v>
      </c>
      <c r="AA5" s="17">
        <v>101</v>
      </c>
      <c r="AB5" s="17">
        <v>201</v>
      </c>
      <c r="AC5" s="17">
        <v>301</v>
      </c>
      <c r="AD5" s="17">
        <v>401</v>
      </c>
      <c r="AE5" s="17">
        <v>501</v>
      </c>
      <c r="AF5" s="1600" t="s">
        <v>125</v>
      </c>
      <c r="AG5" s="1338"/>
      <c r="AH5" s="1339"/>
      <c r="AI5" s="1340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</row>
    <row r="6" spans="1:60" ht="15" customHeight="1" x14ac:dyDescent="0.15">
      <c r="A6" s="1383"/>
      <c r="B6" s="1384"/>
      <c r="C6" s="1384"/>
      <c r="D6" s="1385"/>
      <c r="E6" s="1578"/>
      <c r="F6" s="1593"/>
      <c r="G6" s="1556"/>
      <c r="H6" s="1593"/>
      <c r="I6" s="1594"/>
      <c r="J6" s="1596"/>
      <c r="K6" s="1471"/>
      <c r="L6" s="23" t="s">
        <v>126</v>
      </c>
      <c r="M6" s="23" t="s">
        <v>126</v>
      </c>
      <c r="N6" s="23" t="s">
        <v>126</v>
      </c>
      <c r="O6" s="23" t="s">
        <v>126</v>
      </c>
      <c r="P6" s="23" t="s">
        <v>126</v>
      </c>
      <c r="Q6" s="23" t="s">
        <v>126</v>
      </c>
      <c r="R6" s="23" t="s">
        <v>126</v>
      </c>
      <c r="S6" s="23" t="s">
        <v>71</v>
      </c>
      <c r="T6" s="88" t="s">
        <v>71</v>
      </c>
      <c r="U6" s="1588"/>
      <c r="V6" s="1604"/>
      <c r="W6" s="24" t="s">
        <v>126</v>
      </c>
      <c r="X6" s="24" t="s">
        <v>126</v>
      </c>
      <c r="Y6" s="24" t="s">
        <v>126</v>
      </c>
      <c r="Z6" s="24" t="s">
        <v>126</v>
      </c>
      <c r="AA6" s="24" t="s">
        <v>126</v>
      </c>
      <c r="AB6" s="24" t="s">
        <v>126</v>
      </c>
      <c r="AC6" s="24" t="s">
        <v>126</v>
      </c>
      <c r="AD6" s="24" t="s">
        <v>126</v>
      </c>
      <c r="AE6" s="24" t="s">
        <v>126</v>
      </c>
      <c r="AF6" s="1601"/>
      <c r="AG6" s="1338"/>
      <c r="AH6" s="1339"/>
      <c r="AI6" s="1340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</row>
    <row r="7" spans="1:60" ht="15" customHeight="1" x14ac:dyDescent="0.15">
      <c r="A7" s="1383"/>
      <c r="B7" s="1384"/>
      <c r="C7" s="1384"/>
      <c r="D7" s="1385"/>
      <c r="E7" s="1578"/>
      <c r="F7" s="1593"/>
      <c r="G7" s="1556"/>
      <c r="H7" s="1593"/>
      <c r="I7" s="1594"/>
      <c r="J7" s="1596"/>
      <c r="K7" s="1471"/>
      <c r="L7" s="29">
        <v>2</v>
      </c>
      <c r="M7" s="29">
        <v>5</v>
      </c>
      <c r="N7" s="29">
        <v>10</v>
      </c>
      <c r="O7" s="29">
        <v>20</v>
      </c>
      <c r="P7" s="29">
        <v>30</v>
      </c>
      <c r="Q7" s="29"/>
      <c r="R7" s="29">
        <v>50</v>
      </c>
      <c r="S7" s="29">
        <v>80</v>
      </c>
      <c r="T7" s="26"/>
      <c r="U7" s="1588"/>
      <c r="V7" s="1604"/>
      <c r="W7" s="25">
        <v>10</v>
      </c>
      <c r="X7" s="25">
        <v>30</v>
      </c>
      <c r="Y7" s="25">
        <v>50</v>
      </c>
      <c r="Z7" s="25">
        <v>100</v>
      </c>
      <c r="AA7" s="25">
        <v>200</v>
      </c>
      <c r="AB7" s="25">
        <v>300</v>
      </c>
      <c r="AC7" s="25">
        <v>400</v>
      </c>
      <c r="AD7" s="25">
        <v>500</v>
      </c>
      <c r="AE7" s="25"/>
      <c r="AF7" s="1601"/>
      <c r="AG7" s="1338"/>
      <c r="AH7" s="1339"/>
      <c r="AI7" s="1340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</row>
    <row r="8" spans="1:60" ht="15" customHeight="1" x14ac:dyDescent="0.15">
      <c r="A8" s="1383"/>
      <c r="B8" s="1384"/>
      <c r="C8" s="1384"/>
      <c r="D8" s="1385"/>
      <c r="E8" s="1578"/>
      <c r="F8" s="1593"/>
      <c r="G8" s="1582"/>
      <c r="H8" s="1593"/>
      <c r="I8" s="1594"/>
      <c r="J8" s="1596"/>
      <c r="K8" s="1471"/>
      <c r="L8" s="24"/>
      <c r="M8" s="24"/>
      <c r="N8" s="24"/>
      <c r="O8" s="24"/>
      <c r="P8" s="24"/>
      <c r="Q8" s="24"/>
      <c r="R8" s="29"/>
      <c r="S8" s="29"/>
      <c r="T8" s="94"/>
      <c r="U8" s="1588"/>
      <c r="V8" s="1604"/>
      <c r="W8" s="25"/>
      <c r="X8" s="25"/>
      <c r="Y8" s="25"/>
      <c r="Z8" s="25"/>
      <c r="AA8" s="25"/>
      <c r="AB8" s="25"/>
      <c r="AC8" s="25"/>
      <c r="AD8" s="25"/>
      <c r="AE8" s="25"/>
      <c r="AF8" s="1601"/>
      <c r="AG8" s="1338"/>
      <c r="AH8" s="1339"/>
      <c r="AI8" s="1340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</row>
    <row r="9" spans="1:60" ht="15" customHeight="1" x14ac:dyDescent="0.15">
      <c r="A9" s="1386"/>
      <c r="B9" s="1387"/>
      <c r="C9" s="1387"/>
      <c r="D9" s="1388"/>
      <c r="E9" s="1579"/>
      <c r="F9" s="28"/>
      <c r="G9" s="28"/>
      <c r="H9" s="28"/>
      <c r="I9" s="28"/>
      <c r="J9" s="1597"/>
      <c r="K9" s="1471"/>
      <c r="L9" s="23" t="s">
        <v>21</v>
      </c>
      <c r="M9" s="23" t="s">
        <v>21</v>
      </c>
      <c r="N9" s="23" t="s">
        <v>21</v>
      </c>
      <c r="O9" s="23" t="s">
        <v>21</v>
      </c>
      <c r="P9" s="23" t="s">
        <v>21</v>
      </c>
      <c r="Q9" s="23" t="s">
        <v>21</v>
      </c>
      <c r="R9" s="23" t="s">
        <v>21</v>
      </c>
      <c r="S9" s="21" t="s">
        <v>21</v>
      </c>
      <c r="T9" s="21" t="s">
        <v>21</v>
      </c>
      <c r="U9" s="1589"/>
      <c r="V9" s="1605"/>
      <c r="W9" s="25" t="s">
        <v>21</v>
      </c>
      <c r="X9" s="25" t="s">
        <v>21</v>
      </c>
      <c r="Y9" s="25" t="s">
        <v>21</v>
      </c>
      <c r="Z9" s="25" t="s">
        <v>21</v>
      </c>
      <c r="AA9" s="25" t="s">
        <v>21</v>
      </c>
      <c r="AB9" s="25" t="s">
        <v>21</v>
      </c>
      <c r="AC9" s="25" t="s">
        <v>21</v>
      </c>
      <c r="AD9" s="25" t="s">
        <v>21</v>
      </c>
      <c r="AE9" s="25" t="s">
        <v>21</v>
      </c>
      <c r="AF9" s="1602"/>
      <c r="AG9" s="1341"/>
      <c r="AH9" s="1342"/>
      <c r="AI9" s="1343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</row>
    <row r="10" spans="1:60" ht="15.95" customHeight="1" x14ac:dyDescent="0.15">
      <c r="A10" s="63"/>
      <c r="B10" s="64"/>
      <c r="C10" s="64"/>
      <c r="D10" s="64"/>
      <c r="E10" s="242" t="s">
        <v>21</v>
      </c>
      <c r="F10" s="243" t="s">
        <v>21</v>
      </c>
      <c r="G10" s="243" t="s">
        <v>21</v>
      </c>
      <c r="H10" s="243" t="s">
        <v>21</v>
      </c>
      <c r="I10" s="243" t="s">
        <v>21</v>
      </c>
      <c r="J10" s="243" t="s">
        <v>21</v>
      </c>
      <c r="K10" s="243" t="s">
        <v>22</v>
      </c>
      <c r="L10" s="243" t="s">
        <v>22</v>
      </c>
      <c r="M10" s="243" t="s">
        <v>22</v>
      </c>
      <c r="N10" s="243" t="s">
        <v>22</v>
      </c>
      <c r="O10" s="243" t="s">
        <v>22</v>
      </c>
      <c r="P10" s="243" t="s">
        <v>22</v>
      </c>
      <c r="Q10" s="243" t="s">
        <v>22</v>
      </c>
      <c r="R10" s="243" t="s">
        <v>22</v>
      </c>
      <c r="S10" s="243" t="s">
        <v>22</v>
      </c>
      <c r="T10" s="243" t="s">
        <v>22</v>
      </c>
      <c r="U10" s="244" t="s">
        <v>22</v>
      </c>
      <c r="V10" s="251" t="s">
        <v>21</v>
      </c>
      <c r="W10" s="243" t="s">
        <v>22</v>
      </c>
      <c r="X10" s="243" t="s">
        <v>22</v>
      </c>
      <c r="Y10" s="243" t="s">
        <v>22</v>
      </c>
      <c r="Z10" s="243" t="s">
        <v>22</v>
      </c>
      <c r="AA10" s="243" t="s">
        <v>22</v>
      </c>
      <c r="AB10" s="243" t="s">
        <v>22</v>
      </c>
      <c r="AC10" s="243" t="s">
        <v>22</v>
      </c>
      <c r="AD10" s="243" t="s">
        <v>22</v>
      </c>
      <c r="AE10" s="243" t="s">
        <v>22</v>
      </c>
      <c r="AF10" s="244" t="s">
        <v>22</v>
      </c>
      <c r="AG10" s="63"/>
      <c r="AH10" s="64"/>
      <c r="AI10" s="137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</row>
    <row r="11" spans="1:60" ht="15.95" customHeight="1" x14ac:dyDescent="0.15">
      <c r="A11" s="1532" t="s">
        <v>23</v>
      </c>
      <c r="B11" s="1533"/>
      <c r="C11" s="518" t="s">
        <v>25</v>
      </c>
      <c r="D11" s="836" t="s">
        <v>612</v>
      </c>
      <c r="E11" s="145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554"/>
      <c r="Q11" s="1554"/>
      <c r="R11" s="200"/>
      <c r="S11" s="200"/>
      <c r="T11" s="200"/>
      <c r="U11" s="165">
        <v>0</v>
      </c>
      <c r="V11" s="164">
        <v>31985</v>
      </c>
      <c r="W11" s="146">
        <v>1588</v>
      </c>
      <c r="X11" s="146">
        <v>382</v>
      </c>
      <c r="Y11" s="146">
        <v>157</v>
      </c>
      <c r="Z11" s="146">
        <v>99</v>
      </c>
      <c r="AA11" s="146">
        <v>32</v>
      </c>
      <c r="AB11" s="146"/>
      <c r="AC11" s="146"/>
      <c r="AD11" s="146"/>
      <c r="AE11" s="146"/>
      <c r="AF11" s="165">
        <v>2258</v>
      </c>
      <c r="AG11" s="143"/>
      <c r="AH11" s="518" t="s">
        <v>25</v>
      </c>
      <c r="AI11" s="836" t="s">
        <v>657</v>
      </c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</row>
    <row r="12" spans="1:60" ht="15.95" customHeight="1" x14ac:dyDescent="0.15">
      <c r="A12" s="56"/>
      <c r="B12" s="57"/>
      <c r="C12" s="48" t="s">
        <v>26</v>
      </c>
      <c r="D12" s="837" t="s">
        <v>613</v>
      </c>
      <c r="E12" s="150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554"/>
      <c r="Q12" s="1554"/>
      <c r="R12" s="200"/>
      <c r="S12" s="200"/>
      <c r="T12" s="200"/>
      <c r="U12" s="153">
        <v>0</v>
      </c>
      <c r="V12" s="152">
        <v>33351</v>
      </c>
      <c r="W12" s="147">
        <v>1151</v>
      </c>
      <c r="X12" s="147">
        <v>370</v>
      </c>
      <c r="Y12" s="147">
        <v>174</v>
      </c>
      <c r="Z12" s="147">
        <v>112</v>
      </c>
      <c r="AA12" s="147">
        <v>48</v>
      </c>
      <c r="AB12" s="147"/>
      <c r="AC12" s="147"/>
      <c r="AD12" s="147"/>
      <c r="AE12" s="147"/>
      <c r="AF12" s="153">
        <v>1855</v>
      </c>
      <c r="AG12" s="56"/>
      <c r="AH12" s="48" t="s">
        <v>26</v>
      </c>
      <c r="AI12" s="837" t="s">
        <v>658</v>
      </c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</row>
    <row r="13" spans="1:60" ht="15.95" customHeight="1" x14ac:dyDescent="0.15">
      <c r="A13" s="56"/>
      <c r="B13" s="57"/>
      <c r="C13" s="48" t="s">
        <v>27</v>
      </c>
      <c r="D13" s="837" t="s">
        <v>614</v>
      </c>
      <c r="E13" s="150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554"/>
      <c r="Q13" s="1554"/>
      <c r="R13" s="200"/>
      <c r="S13" s="200"/>
      <c r="T13" s="200"/>
      <c r="U13" s="153">
        <v>0</v>
      </c>
      <c r="V13" s="152">
        <v>36569</v>
      </c>
      <c r="W13" s="147">
        <v>1200</v>
      </c>
      <c r="X13" s="147">
        <v>368</v>
      </c>
      <c r="Y13" s="147">
        <v>158</v>
      </c>
      <c r="Z13" s="147">
        <v>127</v>
      </c>
      <c r="AA13" s="147">
        <v>48</v>
      </c>
      <c r="AB13" s="147"/>
      <c r="AC13" s="147"/>
      <c r="AD13" s="147"/>
      <c r="AE13" s="147"/>
      <c r="AF13" s="153">
        <v>1901</v>
      </c>
      <c r="AG13" s="56"/>
      <c r="AH13" s="48" t="s">
        <v>27</v>
      </c>
      <c r="AI13" s="837" t="s">
        <v>659</v>
      </c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</row>
    <row r="14" spans="1:60" ht="15.95" customHeight="1" x14ac:dyDescent="0.15">
      <c r="A14" s="56"/>
      <c r="B14" s="57"/>
      <c r="C14" s="48" t="s">
        <v>28</v>
      </c>
      <c r="D14" s="837" t="s">
        <v>615</v>
      </c>
      <c r="E14" s="150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554"/>
      <c r="Q14" s="1554"/>
      <c r="R14" s="200"/>
      <c r="S14" s="200"/>
      <c r="T14" s="200"/>
      <c r="U14" s="153">
        <v>0</v>
      </c>
      <c r="V14" s="152">
        <v>39060</v>
      </c>
      <c r="W14" s="147">
        <v>1115</v>
      </c>
      <c r="X14" s="147">
        <v>360</v>
      </c>
      <c r="Y14" s="147">
        <v>168</v>
      </c>
      <c r="Z14" s="147">
        <v>139</v>
      </c>
      <c r="AA14" s="147">
        <v>56</v>
      </c>
      <c r="AB14" s="147"/>
      <c r="AC14" s="147"/>
      <c r="AD14" s="147"/>
      <c r="AE14" s="147"/>
      <c r="AF14" s="153">
        <v>1838</v>
      </c>
      <c r="AG14" s="56"/>
      <c r="AH14" s="48" t="s">
        <v>28</v>
      </c>
      <c r="AI14" s="837" t="s">
        <v>660</v>
      </c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</row>
    <row r="15" spans="1:60" ht="15.95" customHeight="1" x14ac:dyDescent="0.15">
      <c r="A15" s="56"/>
      <c r="B15" s="57"/>
      <c r="C15" s="48" t="s">
        <v>29</v>
      </c>
      <c r="D15" s="837" t="s">
        <v>616</v>
      </c>
      <c r="E15" s="150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554"/>
      <c r="Q15" s="1554"/>
      <c r="R15" s="200"/>
      <c r="S15" s="200"/>
      <c r="T15" s="200"/>
      <c r="U15" s="153">
        <v>0</v>
      </c>
      <c r="V15" s="152">
        <v>38944</v>
      </c>
      <c r="W15" s="147">
        <v>1082</v>
      </c>
      <c r="X15" s="147">
        <v>331</v>
      </c>
      <c r="Y15" s="147">
        <v>168</v>
      </c>
      <c r="Z15" s="147">
        <v>131</v>
      </c>
      <c r="AA15" s="147">
        <v>64</v>
      </c>
      <c r="AB15" s="147"/>
      <c r="AC15" s="147"/>
      <c r="AD15" s="147"/>
      <c r="AE15" s="147"/>
      <c r="AF15" s="153">
        <v>1776</v>
      </c>
      <c r="AG15" s="56"/>
      <c r="AH15" s="48" t="s">
        <v>29</v>
      </c>
      <c r="AI15" s="837" t="s">
        <v>661</v>
      </c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</row>
    <row r="16" spans="1:60" ht="15.95" customHeight="1" x14ac:dyDescent="0.15">
      <c r="A16" s="56"/>
      <c r="B16" s="57"/>
      <c r="C16" s="48" t="s">
        <v>30</v>
      </c>
      <c r="D16" s="837" t="s">
        <v>617</v>
      </c>
      <c r="E16" s="150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554"/>
      <c r="Q16" s="1554"/>
      <c r="R16" s="200"/>
      <c r="S16" s="200"/>
      <c r="T16" s="200"/>
      <c r="U16" s="153">
        <v>0</v>
      </c>
      <c r="V16" s="152">
        <v>40099</v>
      </c>
      <c r="W16" s="147">
        <v>1044</v>
      </c>
      <c r="X16" s="147">
        <v>286</v>
      </c>
      <c r="Y16" s="147">
        <v>173</v>
      </c>
      <c r="Z16" s="147">
        <v>173</v>
      </c>
      <c r="AA16" s="147">
        <v>54</v>
      </c>
      <c r="AB16" s="147"/>
      <c r="AC16" s="147"/>
      <c r="AD16" s="147"/>
      <c r="AE16" s="147"/>
      <c r="AF16" s="153">
        <v>1730</v>
      </c>
      <c r="AG16" s="56"/>
      <c r="AH16" s="48" t="s">
        <v>30</v>
      </c>
      <c r="AI16" s="837" t="s">
        <v>662</v>
      </c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</row>
    <row r="17" spans="1:60" ht="15.95" customHeight="1" x14ac:dyDescent="0.15">
      <c r="A17" s="56"/>
      <c r="B17" s="57"/>
      <c r="C17" s="48" t="s">
        <v>31</v>
      </c>
      <c r="D17" s="837" t="s">
        <v>618</v>
      </c>
      <c r="E17" s="150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554"/>
      <c r="Q17" s="1554"/>
      <c r="R17" s="200"/>
      <c r="S17" s="200"/>
      <c r="T17" s="200"/>
      <c r="U17" s="153">
        <v>0</v>
      </c>
      <c r="V17" s="152">
        <v>43957</v>
      </c>
      <c r="W17" s="147">
        <v>810</v>
      </c>
      <c r="X17" s="147">
        <v>301</v>
      </c>
      <c r="Y17" s="147">
        <v>156</v>
      </c>
      <c r="Z17" s="147">
        <v>168</v>
      </c>
      <c r="AA17" s="147">
        <v>77</v>
      </c>
      <c r="AB17" s="147"/>
      <c r="AC17" s="147"/>
      <c r="AD17" s="147"/>
      <c r="AE17" s="147"/>
      <c r="AF17" s="153">
        <v>1512</v>
      </c>
      <c r="AG17" s="56"/>
      <c r="AH17" s="48" t="s">
        <v>31</v>
      </c>
      <c r="AI17" s="837" t="s">
        <v>663</v>
      </c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</row>
    <row r="18" spans="1:60" ht="15.95" customHeight="1" x14ac:dyDescent="0.15">
      <c r="A18" s="56"/>
      <c r="B18" s="57"/>
      <c r="C18" s="48" t="s">
        <v>32</v>
      </c>
      <c r="D18" s="837" t="s">
        <v>619</v>
      </c>
      <c r="E18" s="150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554"/>
      <c r="Q18" s="1554"/>
      <c r="R18" s="200"/>
      <c r="S18" s="200"/>
      <c r="T18" s="200"/>
      <c r="U18" s="153">
        <v>0</v>
      </c>
      <c r="V18" s="152">
        <v>45439</v>
      </c>
      <c r="W18" s="147">
        <v>621</v>
      </c>
      <c r="X18" s="147">
        <v>266</v>
      </c>
      <c r="Y18" s="147">
        <v>141</v>
      </c>
      <c r="Z18" s="147">
        <v>187</v>
      </c>
      <c r="AA18" s="147">
        <v>92</v>
      </c>
      <c r="AB18" s="147"/>
      <c r="AC18" s="147"/>
      <c r="AD18" s="147"/>
      <c r="AE18" s="147"/>
      <c r="AF18" s="153">
        <v>1307</v>
      </c>
      <c r="AG18" s="56"/>
      <c r="AH18" s="48" t="s">
        <v>32</v>
      </c>
      <c r="AI18" s="837" t="s">
        <v>664</v>
      </c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</row>
    <row r="19" spans="1:60" ht="15.95" customHeight="1" x14ac:dyDescent="0.15">
      <c r="A19" s="56"/>
      <c r="B19" s="57"/>
      <c r="C19" s="48" t="s">
        <v>33</v>
      </c>
      <c r="D19" s="837" t="s">
        <v>620</v>
      </c>
      <c r="E19" s="150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554"/>
      <c r="Q19" s="1554"/>
      <c r="R19" s="200"/>
      <c r="S19" s="200"/>
      <c r="T19" s="200"/>
      <c r="U19" s="153">
        <v>0</v>
      </c>
      <c r="V19" s="152">
        <v>48470</v>
      </c>
      <c r="W19" s="147">
        <v>584</v>
      </c>
      <c r="X19" s="147">
        <v>238</v>
      </c>
      <c r="Y19" s="147">
        <v>156</v>
      </c>
      <c r="Z19" s="147">
        <v>197</v>
      </c>
      <c r="AA19" s="147">
        <v>116</v>
      </c>
      <c r="AB19" s="147"/>
      <c r="AC19" s="147"/>
      <c r="AD19" s="147"/>
      <c r="AE19" s="147"/>
      <c r="AF19" s="153">
        <v>1291</v>
      </c>
      <c r="AG19" s="56"/>
      <c r="AH19" s="48" t="s">
        <v>33</v>
      </c>
      <c r="AI19" s="837" t="s">
        <v>665</v>
      </c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</row>
    <row r="20" spans="1:60" ht="15.95" customHeight="1" x14ac:dyDescent="0.15">
      <c r="A20" s="56"/>
      <c r="B20" s="57"/>
      <c r="C20" s="48" t="s">
        <v>34</v>
      </c>
      <c r="D20" s="837" t="s">
        <v>621</v>
      </c>
      <c r="E20" s="150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554"/>
      <c r="Q20" s="1554"/>
      <c r="R20" s="200"/>
      <c r="S20" s="200"/>
      <c r="T20" s="200"/>
      <c r="U20" s="153">
        <v>0</v>
      </c>
      <c r="V20" s="152">
        <v>55529</v>
      </c>
      <c r="W20" s="147">
        <v>508</v>
      </c>
      <c r="X20" s="147">
        <v>220</v>
      </c>
      <c r="Y20" s="147">
        <v>134</v>
      </c>
      <c r="Z20" s="147">
        <v>202</v>
      </c>
      <c r="AA20" s="147">
        <v>113</v>
      </c>
      <c r="AB20" s="147">
        <v>11</v>
      </c>
      <c r="AC20" s="147">
        <v>3</v>
      </c>
      <c r="AD20" s="147"/>
      <c r="AE20" s="147">
        <v>7</v>
      </c>
      <c r="AF20" s="153">
        <v>1198</v>
      </c>
      <c r="AG20" s="56"/>
      <c r="AH20" s="48" t="s">
        <v>34</v>
      </c>
      <c r="AI20" s="837" t="s">
        <v>666</v>
      </c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</row>
    <row r="21" spans="1:60" ht="15.95" customHeight="1" x14ac:dyDescent="0.15">
      <c r="A21" s="56"/>
      <c r="B21" s="57"/>
      <c r="C21" s="48" t="s">
        <v>35</v>
      </c>
      <c r="D21" s="837" t="s">
        <v>622</v>
      </c>
      <c r="E21" s="150">
        <v>2927</v>
      </c>
      <c r="F21" s="147">
        <v>623</v>
      </c>
      <c r="G21" s="147">
        <v>64</v>
      </c>
      <c r="H21" s="147">
        <v>330</v>
      </c>
      <c r="I21" s="147">
        <v>1910</v>
      </c>
      <c r="J21" s="147">
        <v>540</v>
      </c>
      <c r="K21" s="147">
        <v>4</v>
      </c>
      <c r="L21" s="147">
        <v>39</v>
      </c>
      <c r="M21" s="147">
        <v>29</v>
      </c>
      <c r="N21" s="147">
        <v>21</v>
      </c>
      <c r="O21" s="147">
        <v>12</v>
      </c>
      <c r="P21" s="1554">
        <v>5</v>
      </c>
      <c r="Q21" s="1554"/>
      <c r="R21" s="200"/>
      <c r="S21" s="200"/>
      <c r="T21" s="200"/>
      <c r="U21" s="153">
        <v>110</v>
      </c>
      <c r="V21" s="152">
        <v>57972</v>
      </c>
      <c r="W21" s="147">
        <v>463</v>
      </c>
      <c r="X21" s="147">
        <v>144</v>
      </c>
      <c r="Y21" s="147">
        <v>121</v>
      </c>
      <c r="Z21" s="147">
        <v>209</v>
      </c>
      <c r="AA21" s="147">
        <v>117</v>
      </c>
      <c r="AB21" s="147">
        <v>16</v>
      </c>
      <c r="AC21" s="147">
        <v>4</v>
      </c>
      <c r="AD21" s="147">
        <v>0</v>
      </c>
      <c r="AE21" s="147">
        <v>9</v>
      </c>
      <c r="AF21" s="153">
        <v>1083</v>
      </c>
      <c r="AG21" s="56"/>
      <c r="AH21" s="48" t="s">
        <v>35</v>
      </c>
      <c r="AI21" s="837" t="s">
        <v>667</v>
      </c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</row>
    <row r="22" spans="1:60" ht="15.95" customHeight="1" x14ac:dyDescent="0.15">
      <c r="A22" s="56"/>
      <c r="B22" s="57"/>
      <c r="C22" s="48" t="s">
        <v>36</v>
      </c>
      <c r="D22" s="837" t="s">
        <v>623</v>
      </c>
      <c r="E22" s="150">
        <v>3727</v>
      </c>
      <c r="F22" s="147">
        <v>817</v>
      </c>
      <c r="G22" s="147">
        <v>112</v>
      </c>
      <c r="H22" s="147">
        <v>466</v>
      </c>
      <c r="I22" s="147">
        <v>2332</v>
      </c>
      <c r="J22" s="147">
        <v>656</v>
      </c>
      <c r="K22" s="147">
        <v>8</v>
      </c>
      <c r="L22" s="147">
        <v>47</v>
      </c>
      <c r="M22" s="147">
        <v>34</v>
      </c>
      <c r="N22" s="147">
        <v>26</v>
      </c>
      <c r="O22" s="147">
        <v>13</v>
      </c>
      <c r="P22" s="1554">
        <v>10</v>
      </c>
      <c r="Q22" s="1554"/>
      <c r="R22" s="200"/>
      <c r="S22" s="200"/>
      <c r="T22" s="200"/>
      <c r="U22" s="153">
        <v>138</v>
      </c>
      <c r="V22" s="152">
        <v>62237</v>
      </c>
      <c r="W22" s="147">
        <v>403</v>
      </c>
      <c r="X22" s="147">
        <v>156</v>
      </c>
      <c r="Y22" s="147">
        <v>120</v>
      </c>
      <c r="Z22" s="147">
        <v>178</v>
      </c>
      <c r="AA22" s="147">
        <v>140</v>
      </c>
      <c r="AB22" s="147">
        <v>21</v>
      </c>
      <c r="AC22" s="147">
        <v>6</v>
      </c>
      <c r="AD22" s="147">
        <v>1</v>
      </c>
      <c r="AE22" s="147">
        <v>9</v>
      </c>
      <c r="AF22" s="153">
        <v>1034</v>
      </c>
      <c r="AG22" s="56"/>
      <c r="AH22" s="48" t="s">
        <v>36</v>
      </c>
      <c r="AI22" s="837" t="s">
        <v>668</v>
      </c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</row>
    <row r="23" spans="1:60" ht="15.95" customHeight="1" x14ac:dyDescent="0.15">
      <c r="A23" s="56"/>
      <c r="B23" s="57"/>
      <c r="C23" s="48" t="s">
        <v>37</v>
      </c>
      <c r="D23" s="837" t="s">
        <v>624</v>
      </c>
      <c r="E23" s="150">
        <v>4868</v>
      </c>
      <c r="F23" s="147">
        <v>1043</v>
      </c>
      <c r="G23" s="147">
        <v>130</v>
      </c>
      <c r="H23" s="147">
        <v>627</v>
      </c>
      <c r="I23" s="147">
        <v>3068</v>
      </c>
      <c r="J23" s="147">
        <v>802</v>
      </c>
      <c r="K23" s="147">
        <v>6</v>
      </c>
      <c r="L23" s="147">
        <v>64</v>
      </c>
      <c r="M23" s="147">
        <v>39</v>
      </c>
      <c r="N23" s="147">
        <v>31</v>
      </c>
      <c r="O23" s="147">
        <v>19</v>
      </c>
      <c r="P23" s="1554">
        <v>10</v>
      </c>
      <c r="Q23" s="1554"/>
      <c r="R23" s="200"/>
      <c r="S23" s="200"/>
      <c r="T23" s="200"/>
      <c r="U23" s="153">
        <v>169</v>
      </c>
      <c r="V23" s="152">
        <v>63780</v>
      </c>
      <c r="W23" s="147">
        <v>314</v>
      </c>
      <c r="X23" s="147">
        <v>146</v>
      </c>
      <c r="Y23" s="147">
        <v>98</v>
      </c>
      <c r="Z23" s="147">
        <v>165</v>
      </c>
      <c r="AA23" s="147">
        <v>146</v>
      </c>
      <c r="AB23" s="147">
        <v>29</v>
      </c>
      <c r="AC23" s="147">
        <v>3</v>
      </c>
      <c r="AD23" s="147">
        <v>3</v>
      </c>
      <c r="AE23" s="147">
        <v>10</v>
      </c>
      <c r="AF23" s="153">
        <v>914</v>
      </c>
      <c r="AG23" s="56"/>
      <c r="AH23" s="48" t="s">
        <v>37</v>
      </c>
      <c r="AI23" s="837" t="s">
        <v>669</v>
      </c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</row>
    <row r="24" spans="1:60" ht="15.95" customHeight="1" x14ac:dyDescent="0.15">
      <c r="A24" s="56"/>
      <c r="B24" s="57"/>
      <c r="C24" s="48" t="s">
        <v>38</v>
      </c>
      <c r="D24" s="837" t="s">
        <v>625</v>
      </c>
      <c r="E24" s="150">
        <v>6556</v>
      </c>
      <c r="F24" s="147">
        <v>1041</v>
      </c>
      <c r="G24" s="147">
        <v>179</v>
      </c>
      <c r="H24" s="147">
        <v>600</v>
      </c>
      <c r="I24" s="147">
        <v>4736</v>
      </c>
      <c r="J24" s="147">
        <v>742</v>
      </c>
      <c r="K24" s="147">
        <v>4</v>
      </c>
      <c r="L24" s="147">
        <v>56</v>
      </c>
      <c r="M24" s="147">
        <v>35</v>
      </c>
      <c r="N24" s="147">
        <v>29</v>
      </c>
      <c r="O24" s="147">
        <v>22</v>
      </c>
      <c r="P24" s="1554">
        <v>11</v>
      </c>
      <c r="Q24" s="1554"/>
      <c r="R24" s="200"/>
      <c r="S24" s="200"/>
      <c r="T24" s="200"/>
      <c r="U24" s="153">
        <v>157</v>
      </c>
      <c r="V24" s="152">
        <v>63734</v>
      </c>
      <c r="W24" s="147">
        <v>289</v>
      </c>
      <c r="X24" s="147">
        <v>126</v>
      </c>
      <c r="Y24" s="147">
        <v>91</v>
      </c>
      <c r="Z24" s="147">
        <v>164</v>
      </c>
      <c r="AA24" s="147">
        <v>153</v>
      </c>
      <c r="AB24" s="147">
        <v>27</v>
      </c>
      <c r="AC24" s="147">
        <v>4</v>
      </c>
      <c r="AD24" s="147">
        <v>1</v>
      </c>
      <c r="AE24" s="147">
        <v>9</v>
      </c>
      <c r="AF24" s="153">
        <v>864</v>
      </c>
      <c r="AG24" s="56"/>
      <c r="AH24" s="48" t="s">
        <v>38</v>
      </c>
      <c r="AI24" s="837" t="s">
        <v>670</v>
      </c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</row>
    <row r="25" spans="1:60" ht="15.95" customHeight="1" x14ac:dyDescent="0.15">
      <c r="A25" s="56"/>
      <c r="B25" s="57"/>
      <c r="C25" s="48" t="s">
        <v>39</v>
      </c>
      <c r="D25" s="837" t="s">
        <v>626</v>
      </c>
      <c r="E25" s="150">
        <v>7157</v>
      </c>
      <c r="F25" s="147">
        <v>1302</v>
      </c>
      <c r="G25" s="147">
        <v>230</v>
      </c>
      <c r="H25" s="147">
        <v>722</v>
      </c>
      <c r="I25" s="147">
        <v>4903</v>
      </c>
      <c r="J25" s="147">
        <v>1074</v>
      </c>
      <c r="K25" s="147">
        <v>7</v>
      </c>
      <c r="L25" s="147">
        <v>34</v>
      </c>
      <c r="M25" s="147">
        <v>41</v>
      </c>
      <c r="N25" s="147">
        <v>26</v>
      </c>
      <c r="O25" s="147">
        <v>30</v>
      </c>
      <c r="P25" s="1554">
        <v>12</v>
      </c>
      <c r="Q25" s="1554"/>
      <c r="R25" s="200"/>
      <c r="S25" s="200"/>
      <c r="T25" s="200"/>
      <c r="U25" s="153">
        <v>150</v>
      </c>
      <c r="V25" s="152">
        <v>62083</v>
      </c>
      <c r="W25" s="147">
        <v>259</v>
      </c>
      <c r="X25" s="147">
        <v>125</v>
      </c>
      <c r="Y25" s="147">
        <v>83</v>
      </c>
      <c r="Z25" s="147">
        <v>142</v>
      </c>
      <c r="AA25" s="147">
        <v>149</v>
      </c>
      <c r="AB25" s="147">
        <v>29</v>
      </c>
      <c r="AC25" s="147">
        <v>5</v>
      </c>
      <c r="AD25" s="147"/>
      <c r="AE25" s="147">
        <v>10</v>
      </c>
      <c r="AF25" s="153">
        <v>802</v>
      </c>
      <c r="AG25" s="56"/>
      <c r="AH25" s="48" t="s">
        <v>39</v>
      </c>
      <c r="AI25" s="837" t="s">
        <v>671</v>
      </c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</row>
    <row r="26" spans="1:60" ht="15.95" customHeight="1" x14ac:dyDescent="0.15">
      <c r="A26" s="1574" t="s">
        <v>40</v>
      </c>
      <c r="B26" s="1446"/>
      <c r="C26" s="48" t="s">
        <v>41</v>
      </c>
      <c r="D26" s="837" t="s">
        <v>627</v>
      </c>
      <c r="E26" s="150">
        <v>9191</v>
      </c>
      <c r="F26" s="147">
        <v>1937</v>
      </c>
      <c r="G26" s="147">
        <v>214</v>
      </c>
      <c r="H26" s="147">
        <v>1024</v>
      </c>
      <c r="I26" s="147">
        <v>6016</v>
      </c>
      <c r="J26" s="147">
        <v>1478</v>
      </c>
      <c r="K26" s="147">
        <v>2</v>
      </c>
      <c r="L26" s="147">
        <v>40</v>
      </c>
      <c r="M26" s="147">
        <v>35</v>
      </c>
      <c r="N26" s="147">
        <v>44</v>
      </c>
      <c r="O26" s="147">
        <v>47</v>
      </c>
      <c r="P26" s="1554">
        <v>22</v>
      </c>
      <c r="Q26" s="1554"/>
      <c r="R26" s="200"/>
      <c r="S26" s="200"/>
      <c r="T26" s="200"/>
      <c r="U26" s="153">
        <v>190</v>
      </c>
      <c r="V26" s="152">
        <v>66118</v>
      </c>
      <c r="W26" s="147">
        <v>189</v>
      </c>
      <c r="X26" s="147">
        <v>105</v>
      </c>
      <c r="Y26" s="147">
        <v>89</v>
      </c>
      <c r="Z26" s="147">
        <v>135</v>
      </c>
      <c r="AA26" s="147">
        <v>167</v>
      </c>
      <c r="AB26" s="147">
        <v>31</v>
      </c>
      <c r="AC26" s="147">
        <v>6</v>
      </c>
      <c r="AD26" s="147"/>
      <c r="AE26" s="147">
        <v>11</v>
      </c>
      <c r="AF26" s="153">
        <v>733</v>
      </c>
      <c r="AG26" s="134"/>
      <c r="AH26" s="48" t="s">
        <v>41</v>
      </c>
      <c r="AI26" s="837" t="s">
        <v>672</v>
      </c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</row>
    <row r="27" spans="1:60" ht="15.95" customHeight="1" x14ac:dyDescent="0.15">
      <c r="A27" s="56"/>
      <c r="B27" s="57"/>
      <c r="C27" s="48" t="s">
        <v>42</v>
      </c>
      <c r="D27" s="837" t="s">
        <v>628</v>
      </c>
      <c r="E27" s="150">
        <v>9542</v>
      </c>
      <c r="F27" s="147">
        <v>1959</v>
      </c>
      <c r="G27" s="147">
        <v>247</v>
      </c>
      <c r="H27" s="147">
        <v>972</v>
      </c>
      <c r="I27" s="147">
        <v>6364</v>
      </c>
      <c r="J27" s="147">
        <v>1591</v>
      </c>
      <c r="K27" s="147">
        <v>1</v>
      </c>
      <c r="L27" s="147">
        <v>29</v>
      </c>
      <c r="M27" s="147">
        <v>32</v>
      </c>
      <c r="N27" s="147">
        <v>32</v>
      </c>
      <c r="O27" s="147">
        <v>47</v>
      </c>
      <c r="P27" s="1554">
        <v>28</v>
      </c>
      <c r="Q27" s="1554"/>
      <c r="R27" s="200"/>
      <c r="S27" s="200"/>
      <c r="T27" s="200"/>
      <c r="U27" s="153">
        <v>169</v>
      </c>
      <c r="V27" s="152">
        <v>71801</v>
      </c>
      <c r="W27" s="147">
        <v>197</v>
      </c>
      <c r="X27" s="147">
        <v>104</v>
      </c>
      <c r="Y27" s="147">
        <v>84</v>
      </c>
      <c r="Z27" s="147">
        <v>121</v>
      </c>
      <c r="AA27" s="147">
        <v>167</v>
      </c>
      <c r="AB27" s="147">
        <v>51</v>
      </c>
      <c r="AC27" s="147">
        <v>7</v>
      </c>
      <c r="AD27" s="147">
        <v>4</v>
      </c>
      <c r="AE27" s="147">
        <v>10</v>
      </c>
      <c r="AF27" s="153">
        <v>745</v>
      </c>
      <c r="AG27" s="56"/>
      <c r="AH27" s="48" t="s">
        <v>42</v>
      </c>
      <c r="AI27" s="837" t="s">
        <v>673</v>
      </c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</row>
    <row r="28" spans="1:60" ht="15.95" customHeight="1" x14ac:dyDescent="0.15">
      <c r="A28" s="56"/>
      <c r="B28" s="57"/>
      <c r="C28" s="48" t="s">
        <v>43</v>
      </c>
      <c r="D28" s="837" t="s">
        <v>629</v>
      </c>
      <c r="E28" s="150">
        <v>9728</v>
      </c>
      <c r="F28" s="147">
        <v>1987</v>
      </c>
      <c r="G28" s="147">
        <v>247</v>
      </c>
      <c r="H28" s="147">
        <v>1131</v>
      </c>
      <c r="I28" s="147">
        <v>6363</v>
      </c>
      <c r="J28" s="147">
        <v>1677</v>
      </c>
      <c r="K28" s="147">
        <v>2</v>
      </c>
      <c r="L28" s="147">
        <v>26</v>
      </c>
      <c r="M28" s="147">
        <v>25</v>
      </c>
      <c r="N28" s="147">
        <v>42</v>
      </c>
      <c r="O28" s="147">
        <v>45</v>
      </c>
      <c r="P28" s="1554">
        <v>29</v>
      </c>
      <c r="Q28" s="1554"/>
      <c r="R28" s="200"/>
      <c r="S28" s="200"/>
      <c r="T28" s="200"/>
      <c r="U28" s="153">
        <v>169</v>
      </c>
      <c r="V28" s="152">
        <v>74528</v>
      </c>
      <c r="W28" s="147">
        <v>211</v>
      </c>
      <c r="X28" s="147">
        <v>86</v>
      </c>
      <c r="Y28" s="147">
        <v>83</v>
      </c>
      <c r="Z28" s="147">
        <v>117</v>
      </c>
      <c r="AA28" s="147">
        <v>170</v>
      </c>
      <c r="AB28" s="147">
        <v>47</v>
      </c>
      <c r="AC28" s="147">
        <v>11</v>
      </c>
      <c r="AD28" s="147">
        <v>2</v>
      </c>
      <c r="AE28" s="147">
        <v>11</v>
      </c>
      <c r="AF28" s="153">
        <v>738</v>
      </c>
      <c r="AG28" s="56"/>
      <c r="AH28" s="48" t="s">
        <v>43</v>
      </c>
      <c r="AI28" s="837" t="s">
        <v>674</v>
      </c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</row>
    <row r="29" spans="1:60" ht="15.95" customHeight="1" x14ac:dyDescent="0.15">
      <c r="A29" s="56"/>
      <c r="B29" s="57"/>
      <c r="C29" s="48" t="s">
        <v>44</v>
      </c>
      <c r="D29" s="837" t="s">
        <v>630</v>
      </c>
      <c r="E29" s="150">
        <v>12591</v>
      </c>
      <c r="F29" s="147">
        <v>2597</v>
      </c>
      <c r="G29" s="147">
        <v>322</v>
      </c>
      <c r="H29" s="147">
        <v>1395</v>
      </c>
      <c r="I29" s="147">
        <v>8277</v>
      </c>
      <c r="J29" s="147">
        <v>2001</v>
      </c>
      <c r="K29" s="147">
        <v>5</v>
      </c>
      <c r="L29" s="147">
        <v>29</v>
      </c>
      <c r="M29" s="147">
        <v>38</v>
      </c>
      <c r="N29" s="147">
        <v>47</v>
      </c>
      <c r="O29" s="147">
        <v>44</v>
      </c>
      <c r="P29" s="1554">
        <v>43</v>
      </c>
      <c r="Q29" s="1554"/>
      <c r="R29" s="200"/>
      <c r="S29" s="200"/>
      <c r="T29" s="200"/>
      <c r="U29" s="153">
        <v>206</v>
      </c>
      <c r="V29" s="152">
        <v>75429</v>
      </c>
      <c r="W29" s="147">
        <v>177</v>
      </c>
      <c r="X29" s="147">
        <v>74</v>
      </c>
      <c r="Y29" s="147">
        <v>72</v>
      </c>
      <c r="Z29" s="147">
        <v>123</v>
      </c>
      <c r="AA29" s="147">
        <v>139</v>
      </c>
      <c r="AB29" s="147">
        <v>57</v>
      </c>
      <c r="AC29" s="147">
        <v>19</v>
      </c>
      <c r="AD29" s="147">
        <v>4</v>
      </c>
      <c r="AE29" s="147">
        <v>9</v>
      </c>
      <c r="AF29" s="153">
        <v>674</v>
      </c>
      <c r="AG29" s="56"/>
      <c r="AH29" s="48" t="s">
        <v>44</v>
      </c>
      <c r="AI29" s="837" t="s">
        <v>675</v>
      </c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</row>
    <row r="30" spans="1:60" ht="15.95" customHeight="1" x14ac:dyDescent="0.15">
      <c r="A30" s="56"/>
      <c r="B30" s="57"/>
      <c r="C30" s="48" t="s">
        <v>45</v>
      </c>
      <c r="D30" s="837" t="s">
        <v>631</v>
      </c>
      <c r="E30" s="150">
        <v>13130</v>
      </c>
      <c r="F30" s="147">
        <v>2865</v>
      </c>
      <c r="G30" s="147">
        <v>345</v>
      </c>
      <c r="H30" s="147">
        <v>1371</v>
      </c>
      <c r="I30" s="147">
        <v>8549</v>
      </c>
      <c r="J30" s="147">
        <v>2242</v>
      </c>
      <c r="K30" s="147"/>
      <c r="L30" s="147">
        <v>24</v>
      </c>
      <c r="M30" s="147">
        <v>42</v>
      </c>
      <c r="N30" s="147">
        <v>41</v>
      </c>
      <c r="O30" s="147">
        <v>49</v>
      </c>
      <c r="P30" s="1554">
        <v>47</v>
      </c>
      <c r="Q30" s="1554"/>
      <c r="R30" s="200"/>
      <c r="S30" s="200"/>
      <c r="T30" s="200"/>
      <c r="U30" s="153">
        <v>203</v>
      </c>
      <c r="V30" s="152">
        <v>79800</v>
      </c>
      <c r="W30" s="147">
        <v>160</v>
      </c>
      <c r="X30" s="147">
        <v>64</v>
      </c>
      <c r="Y30" s="147">
        <v>66</v>
      </c>
      <c r="Z30" s="147">
        <v>109</v>
      </c>
      <c r="AA30" s="147">
        <v>138</v>
      </c>
      <c r="AB30" s="147">
        <v>81</v>
      </c>
      <c r="AC30" s="147">
        <v>17</v>
      </c>
      <c r="AD30" s="147">
        <v>5</v>
      </c>
      <c r="AE30" s="147">
        <v>9</v>
      </c>
      <c r="AF30" s="153">
        <v>649</v>
      </c>
      <c r="AG30" s="56"/>
      <c r="AH30" s="48" t="s">
        <v>45</v>
      </c>
      <c r="AI30" s="837" t="s">
        <v>676</v>
      </c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</row>
    <row r="31" spans="1:60" ht="15.95" customHeight="1" x14ac:dyDescent="0.15">
      <c r="A31" s="56"/>
      <c r="B31" s="57"/>
      <c r="C31" s="48" t="s">
        <v>46</v>
      </c>
      <c r="D31" s="837" t="s">
        <v>632</v>
      </c>
      <c r="E31" s="150">
        <v>15475</v>
      </c>
      <c r="F31" s="147">
        <v>3045</v>
      </c>
      <c r="G31" s="147">
        <v>293</v>
      </c>
      <c r="H31" s="147">
        <v>1476</v>
      </c>
      <c r="I31" s="147">
        <v>10661</v>
      </c>
      <c r="J31" s="147">
        <v>2494</v>
      </c>
      <c r="K31" s="147">
        <v>2</v>
      </c>
      <c r="L31" s="147">
        <v>36</v>
      </c>
      <c r="M31" s="147">
        <v>44</v>
      </c>
      <c r="N31" s="147">
        <v>45</v>
      </c>
      <c r="O31" s="147">
        <v>61</v>
      </c>
      <c r="P31" s="1554">
        <v>51</v>
      </c>
      <c r="Q31" s="1554"/>
      <c r="R31" s="200"/>
      <c r="S31" s="200"/>
      <c r="T31" s="200"/>
      <c r="U31" s="153">
        <v>239</v>
      </c>
      <c r="V31" s="152">
        <v>81264</v>
      </c>
      <c r="W31" s="147">
        <v>149</v>
      </c>
      <c r="X31" s="147">
        <v>80</v>
      </c>
      <c r="Y31" s="147">
        <v>70</v>
      </c>
      <c r="Z31" s="147">
        <v>113</v>
      </c>
      <c r="AA31" s="147">
        <v>120</v>
      </c>
      <c r="AB31" s="147">
        <v>76</v>
      </c>
      <c r="AC31" s="147">
        <v>21</v>
      </c>
      <c r="AD31" s="147">
        <v>9</v>
      </c>
      <c r="AE31" s="147">
        <v>12</v>
      </c>
      <c r="AF31" s="153">
        <v>650</v>
      </c>
      <c r="AG31" s="56"/>
      <c r="AH31" s="48" t="s">
        <v>46</v>
      </c>
      <c r="AI31" s="837" t="s">
        <v>677</v>
      </c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</row>
    <row r="32" spans="1:60" ht="15.95" customHeight="1" x14ac:dyDescent="0.15">
      <c r="A32" s="56"/>
      <c r="B32" s="57"/>
      <c r="C32" s="48" t="s">
        <v>47</v>
      </c>
      <c r="D32" s="837" t="s">
        <v>633</v>
      </c>
      <c r="E32" s="150">
        <v>14507</v>
      </c>
      <c r="F32" s="147">
        <v>3343</v>
      </c>
      <c r="G32" s="147">
        <v>403</v>
      </c>
      <c r="H32" s="147">
        <v>1652</v>
      </c>
      <c r="I32" s="147">
        <v>9109</v>
      </c>
      <c r="J32" s="147">
        <v>2851</v>
      </c>
      <c r="K32" s="147">
        <v>5</v>
      </c>
      <c r="L32" s="147">
        <v>38</v>
      </c>
      <c r="M32" s="147">
        <v>36</v>
      </c>
      <c r="N32" s="147">
        <v>38</v>
      </c>
      <c r="O32" s="147">
        <v>57</v>
      </c>
      <c r="P32" s="1554">
        <v>48</v>
      </c>
      <c r="Q32" s="1554"/>
      <c r="R32" s="200"/>
      <c r="S32" s="200"/>
      <c r="T32" s="200"/>
      <c r="U32" s="153">
        <v>222</v>
      </c>
      <c r="V32" s="152">
        <v>86511</v>
      </c>
      <c r="W32" s="147">
        <v>115</v>
      </c>
      <c r="X32" s="147">
        <v>65</v>
      </c>
      <c r="Y32" s="147">
        <v>55</v>
      </c>
      <c r="Z32" s="147">
        <v>104</v>
      </c>
      <c r="AA32" s="147">
        <v>127</v>
      </c>
      <c r="AB32" s="147">
        <v>82</v>
      </c>
      <c r="AC32" s="147">
        <v>16</v>
      </c>
      <c r="AD32" s="147">
        <v>10</v>
      </c>
      <c r="AE32" s="147">
        <v>14</v>
      </c>
      <c r="AF32" s="153">
        <v>588</v>
      </c>
      <c r="AG32" s="56"/>
      <c r="AH32" s="48" t="s">
        <v>47</v>
      </c>
      <c r="AI32" s="837" t="s">
        <v>678</v>
      </c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</row>
    <row r="33" spans="1:60" ht="15.95" customHeight="1" x14ac:dyDescent="0.15">
      <c r="A33" s="56"/>
      <c r="B33" s="57"/>
      <c r="C33" s="48" t="s">
        <v>48</v>
      </c>
      <c r="D33" s="837" t="s">
        <v>634</v>
      </c>
      <c r="E33" s="150">
        <v>14205</v>
      </c>
      <c r="F33" s="147">
        <v>3248</v>
      </c>
      <c r="G33" s="147">
        <v>289</v>
      </c>
      <c r="H33" s="147">
        <v>1516</v>
      </c>
      <c r="I33" s="147">
        <v>9152</v>
      </c>
      <c r="J33" s="147">
        <v>2665</v>
      </c>
      <c r="K33" s="147">
        <v>1</v>
      </c>
      <c r="L33" s="147">
        <v>20</v>
      </c>
      <c r="M33" s="147">
        <v>29</v>
      </c>
      <c r="N33" s="147">
        <v>30</v>
      </c>
      <c r="O33" s="147">
        <v>51</v>
      </c>
      <c r="P33" s="1554">
        <v>54</v>
      </c>
      <c r="Q33" s="1554"/>
      <c r="R33" s="200"/>
      <c r="S33" s="200"/>
      <c r="T33" s="200"/>
      <c r="U33" s="153">
        <v>185</v>
      </c>
      <c r="V33" s="152">
        <v>84857</v>
      </c>
      <c r="W33" s="147">
        <v>94</v>
      </c>
      <c r="X33" s="147">
        <v>56</v>
      </c>
      <c r="Y33" s="147">
        <v>53</v>
      </c>
      <c r="Z33" s="147">
        <v>93</v>
      </c>
      <c r="AA33" s="147">
        <v>112</v>
      </c>
      <c r="AB33" s="147">
        <v>70</v>
      </c>
      <c r="AC33" s="147">
        <v>26</v>
      </c>
      <c r="AD33" s="147">
        <v>8</v>
      </c>
      <c r="AE33" s="147">
        <v>19</v>
      </c>
      <c r="AF33" s="153">
        <v>531</v>
      </c>
      <c r="AG33" s="56"/>
      <c r="AH33" s="48" t="s">
        <v>48</v>
      </c>
      <c r="AI33" s="837" t="s">
        <v>679</v>
      </c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</row>
    <row r="34" spans="1:60" ht="15.95" customHeight="1" x14ac:dyDescent="0.15">
      <c r="A34" s="56"/>
      <c r="B34" s="57"/>
      <c r="C34" s="48" t="s">
        <v>49</v>
      </c>
      <c r="D34" s="837" t="s">
        <v>635</v>
      </c>
      <c r="E34" s="150">
        <v>14720</v>
      </c>
      <c r="F34" s="147">
        <v>3399</v>
      </c>
      <c r="G34" s="147">
        <v>552</v>
      </c>
      <c r="H34" s="147">
        <v>1642</v>
      </c>
      <c r="I34" s="147">
        <v>9127</v>
      </c>
      <c r="J34" s="147">
        <v>2786</v>
      </c>
      <c r="K34" s="147">
        <v>2</v>
      </c>
      <c r="L34" s="147">
        <v>17</v>
      </c>
      <c r="M34" s="147">
        <v>24</v>
      </c>
      <c r="N34" s="147">
        <v>36</v>
      </c>
      <c r="O34" s="147">
        <v>46</v>
      </c>
      <c r="P34" s="1554">
        <v>58</v>
      </c>
      <c r="Q34" s="1554"/>
      <c r="R34" s="200"/>
      <c r="S34" s="200"/>
      <c r="T34" s="200"/>
      <c r="U34" s="153">
        <v>183</v>
      </c>
      <c r="V34" s="150">
        <v>88385</v>
      </c>
      <c r="W34" s="147">
        <v>78</v>
      </c>
      <c r="X34" s="147">
        <v>60</v>
      </c>
      <c r="Y34" s="147">
        <v>45</v>
      </c>
      <c r="Z34" s="147">
        <v>100</v>
      </c>
      <c r="AA34" s="147">
        <v>119</v>
      </c>
      <c r="AB34" s="147">
        <v>73</v>
      </c>
      <c r="AC34" s="147">
        <v>30</v>
      </c>
      <c r="AD34" s="147">
        <v>12</v>
      </c>
      <c r="AE34" s="147">
        <v>15</v>
      </c>
      <c r="AF34" s="153">
        <v>532</v>
      </c>
      <c r="AG34" s="56"/>
      <c r="AH34" s="48" t="s">
        <v>49</v>
      </c>
      <c r="AI34" s="837" t="s">
        <v>680</v>
      </c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</row>
    <row r="35" spans="1:60" s="62" customFormat="1" ht="15.95" customHeight="1" x14ac:dyDescent="0.15">
      <c r="A35" s="56"/>
      <c r="B35" s="57"/>
      <c r="C35" s="58" t="s">
        <v>50</v>
      </c>
      <c r="D35" s="838" t="s">
        <v>636</v>
      </c>
      <c r="E35" s="150">
        <v>17764</v>
      </c>
      <c r="F35" s="147">
        <v>3960</v>
      </c>
      <c r="G35" s="147">
        <v>491</v>
      </c>
      <c r="H35" s="147">
        <v>1685</v>
      </c>
      <c r="I35" s="147">
        <v>11628</v>
      </c>
      <c r="J35" s="147">
        <v>3213</v>
      </c>
      <c r="K35" s="147">
        <v>0</v>
      </c>
      <c r="L35" s="147">
        <v>14</v>
      </c>
      <c r="M35" s="147">
        <v>27</v>
      </c>
      <c r="N35" s="147">
        <v>42</v>
      </c>
      <c r="O35" s="147">
        <v>43</v>
      </c>
      <c r="P35" s="147">
        <v>37</v>
      </c>
      <c r="Q35" s="147">
        <v>34</v>
      </c>
      <c r="R35" s="147"/>
      <c r="S35" s="147"/>
      <c r="T35" s="147"/>
      <c r="U35" s="153">
        <v>197</v>
      </c>
      <c r="V35" s="150">
        <v>86920</v>
      </c>
      <c r="W35" s="147">
        <v>57</v>
      </c>
      <c r="X35" s="147">
        <v>39</v>
      </c>
      <c r="Y35" s="147">
        <v>51</v>
      </c>
      <c r="Z35" s="147">
        <v>81</v>
      </c>
      <c r="AA35" s="147">
        <v>102</v>
      </c>
      <c r="AB35" s="147">
        <v>74</v>
      </c>
      <c r="AC35" s="147">
        <v>29</v>
      </c>
      <c r="AD35" s="147">
        <v>14</v>
      </c>
      <c r="AE35" s="147">
        <v>18</v>
      </c>
      <c r="AF35" s="153">
        <v>465</v>
      </c>
      <c r="AG35" s="56"/>
      <c r="AH35" s="58" t="s">
        <v>50</v>
      </c>
      <c r="AI35" s="838" t="s">
        <v>681</v>
      </c>
    </row>
    <row r="36" spans="1:60" s="62" customFormat="1" ht="15.95" customHeight="1" x14ac:dyDescent="0.15">
      <c r="A36" s="63"/>
      <c r="B36" s="64"/>
      <c r="C36" s="65" t="s">
        <v>0</v>
      </c>
      <c r="D36" s="839" t="s">
        <v>637</v>
      </c>
      <c r="E36" s="150">
        <v>16642</v>
      </c>
      <c r="F36" s="158">
        <v>3889</v>
      </c>
      <c r="G36" s="158">
        <v>634</v>
      </c>
      <c r="H36" s="158">
        <v>1458</v>
      </c>
      <c r="I36" s="158">
        <v>10661</v>
      </c>
      <c r="J36" s="158">
        <v>3217</v>
      </c>
      <c r="K36" s="158">
        <v>1</v>
      </c>
      <c r="L36" s="158">
        <v>13</v>
      </c>
      <c r="M36" s="158">
        <v>22</v>
      </c>
      <c r="N36" s="158">
        <v>33</v>
      </c>
      <c r="O36" s="158">
        <v>52</v>
      </c>
      <c r="P36" s="158">
        <v>33</v>
      </c>
      <c r="Q36" s="158">
        <v>33</v>
      </c>
      <c r="R36" s="158"/>
      <c r="S36" s="158"/>
      <c r="T36" s="158"/>
      <c r="U36" s="153">
        <v>187</v>
      </c>
      <c r="V36" s="157">
        <v>86717</v>
      </c>
      <c r="W36" s="158">
        <v>55</v>
      </c>
      <c r="X36" s="158">
        <v>47</v>
      </c>
      <c r="Y36" s="158">
        <v>47</v>
      </c>
      <c r="Z36" s="158">
        <v>70</v>
      </c>
      <c r="AA36" s="158">
        <v>107</v>
      </c>
      <c r="AB36" s="158">
        <v>74</v>
      </c>
      <c r="AC36" s="158">
        <v>35</v>
      </c>
      <c r="AD36" s="158">
        <v>12</v>
      </c>
      <c r="AE36" s="158">
        <v>17</v>
      </c>
      <c r="AF36" s="153">
        <v>464</v>
      </c>
      <c r="AG36" s="63"/>
      <c r="AH36" s="65" t="s">
        <v>0</v>
      </c>
      <c r="AI36" s="839" t="s">
        <v>682</v>
      </c>
    </row>
    <row r="37" spans="1:60" s="62" customFormat="1" ht="15.95" customHeight="1" x14ac:dyDescent="0.15">
      <c r="A37" s="63"/>
      <c r="B37" s="64"/>
      <c r="C37" s="65" t="s">
        <v>51</v>
      </c>
      <c r="D37" s="839" t="s">
        <v>638</v>
      </c>
      <c r="E37" s="150">
        <v>17715</v>
      </c>
      <c r="F37" s="158">
        <v>4291</v>
      </c>
      <c r="G37" s="158">
        <v>376</v>
      </c>
      <c r="H37" s="158">
        <v>1710</v>
      </c>
      <c r="I37" s="158">
        <v>11338</v>
      </c>
      <c r="J37" s="158">
        <v>3134</v>
      </c>
      <c r="K37" s="158">
        <v>1</v>
      </c>
      <c r="L37" s="158">
        <v>13</v>
      </c>
      <c r="M37" s="158">
        <v>31</v>
      </c>
      <c r="N37" s="158">
        <v>21</v>
      </c>
      <c r="O37" s="158">
        <v>47</v>
      </c>
      <c r="P37" s="147">
        <v>18</v>
      </c>
      <c r="Q37" s="147">
        <v>47</v>
      </c>
      <c r="R37" s="147"/>
      <c r="S37" s="158"/>
      <c r="T37" s="158"/>
      <c r="U37" s="153">
        <v>178</v>
      </c>
      <c r="V37" s="157">
        <v>86635</v>
      </c>
      <c r="W37" s="158">
        <v>64</v>
      </c>
      <c r="X37" s="158">
        <v>37</v>
      </c>
      <c r="Y37" s="158">
        <v>40</v>
      </c>
      <c r="Z37" s="158">
        <v>73</v>
      </c>
      <c r="AA37" s="158">
        <v>99</v>
      </c>
      <c r="AB37" s="158">
        <v>75</v>
      </c>
      <c r="AC37" s="158">
        <v>39</v>
      </c>
      <c r="AD37" s="158">
        <v>14</v>
      </c>
      <c r="AE37" s="158">
        <v>16</v>
      </c>
      <c r="AF37" s="153">
        <v>457</v>
      </c>
      <c r="AG37" s="63"/>
      <c r="AH37" s="65" t="s">
        <v>90</v>
      </c>
      <c r="AI37" s="839" t="s">
        <v>683</v>
      </c>
    </row>
    <row r="38" spans="1:60" s="62" customFormat="1" ht="15.95" customHeight="1" x14ac:dyDescent="0.15">
      <c r="A38" s="63"/>
      <c r="B38" s="64"/>
      <c r="C38" s="65" t="s">
        <v>52</v>
      </c>
      <c r="D38" s="839" t="s">
        <v>639</v>
      </c>
      <c r="E38" s="150">
        <v>19208</v>
      </c>
      <c r="F38" s="158">
        <v>4428</v>
      </c>
      <c r="G38" s="158">
        <v>540</v>
      </c>
      <c r="H38" s="158">
        <v>1883</v>
      </c>
      <c r="I38" s="158">
        <v>12357</v>
      </c>
      <c r="J38" s="158">
        <v>3380</v>
      </c>
      <c r="K38" s="158">
        <v>2</v>
      </c>
      <c r="L38" s="158">
        <v>15</v>
      </c>
      <c r="M38" s="158">
        <v>22</v>
      </c>
      <c r="N38" s="158">
        <v>30</v>
      </c>
      <c r="O38" s="158">
        <v>47</v>
      </c>
      <c r="P38" s="158">
        <v>27</v>
      </c>
      <c r="Q38" s="158">
        <v>40</v>
      </c>
      <c r="R38" s="158"/>
      <c r="S38" s="158"/>
      <c r="T38" s="158"/>
      <c r="U38" s="153">
        <v>183</v>
      </c>
      <c r="V38" s="157">
        <v>87305</v>
      </c>
      <c r="W38" s="158">
        <v>38</v>
      </c>
      <c r="X38" s="158">
        <v>37</v>
      </c>
      <c r="Y38" s="158">
        <v>42</v>
      </c>
      <c r="Z38" s="158">
        <v>66</v>
      </c>
      <c r="AA38" s="158">
        <v>88</v>
      </c>
      <c r="AB38" s="158">
        <v>71</v>
      </c>
      <c r="AC38" s="158">
        <v>39</v>
      </c>
      <c r="AD38" s="158">
        <v>15</v>
      </c>
      <c r="AE38" s="158">
        <v>18</v>
      </c>
      <c r="AF38" s="153">
        <v>414</v>
      </c>
      <c r="AG38" s="63"/>
      <c r="AH38" s="65" t="s">
        <v>53</v>
      </c>
      <c r="AI38" s="839" t="s">
        <v>684</v>
      </c>
    </row>
    <row r="39" spans="1:60" s="62" customFormat="1" ht="15.95" customHeight="1" x14ac:dyDescent="0.15">
      <c r="A39" s="63"/>
      <c r="B39" s="64"/>
      <c r="C39" s="65" t="s">
        <v>54</v>
      </c>
      <c r="D39" s="839" t="s">
        <v>640</v>
      </c>
      <c r="E39" s="150">
        <v>19938</v>
      </c>
      <c r="F39" s="158">
        <v>4528</v>
      </c>
      <c r="G39" s="158">
        <v>575</v>
      </c>
      <c r="H39" s="158">
        <v>1955</v>
      </c>
      <c r="I39" s="158">
        <v>12880</v>
      </c>
      <c r="J39" s="158">
        <v>3340</v>
      </c>
      <c r="K39" s="158">
        <v>0</v>
      </c>
      <c r="L39" s="158">
        <v>12</v>
      </c>
      <c r="M39" s="158">
        <v>15</v>
      </c>
      <c r="N39" s="158">
        <v>28</v>
      </c>
      <c r="O39" s="158">
        <v>54</v>
      </c>
      <c r="P39" s="158">
        <v>28</v>
      </c>
      <c r="Q39" s="158">
        <v>40</v>
      </c>
      <c r="R39" s="147"/>
      <c r="S39" s="147"/>
      <c r="T39" s="147"/>
      <c r="U39" s="153">
        <v>177</v>
      </c>
      <c r="V39" s="157">
        <v>87383</v>
      </c>
      <c r="W39" s="158">
        <v>45</v>
      </c>
      <c r="X39" s="158">
        <v>33</v>
      </c>
      <c r="Y39" s="158">
        <v>38</v>
      </c>
      <c r="Z39" s="158">
        <v>59</v>
      </c>
      <c r="AA39" s="158">
        <v>82</v>
      </c>
      <c r="AB39" s="158">
        <v>74</v>
      </c>
      <c r="AC39" s="158">
        <v>32</v>
      </c>
      <c r="AD39" s="158">
        <v>14</v>
      </c>
      <c r="AE39" s="158">
        <v>23</v>
      </c>
      <c r="AF39" s="153">
        <v>400</v>
      </c>
      <c r="AG39" s="63"/>
      <c r="AH39" s="65" t="s">
        <v>55</v>
      </c>
      <c r="AI39" s="839" t="s">
        <v>685</v>
      </c>
    </row>
    <row r="40" spans="1:60" s="62" customFormat="1" ht="15.95" customHeight="1" x14ac:dyDescent="0.15">
      <c r="A40" s="63"/>
      <c r="B40" s="64"/>
      <c r="C40" s="65" t="s">
        <v>56</v>
      </c>
      <c r="D40" s="839" t="s">
        <v>641</v>
      </c>
      <c r="E40" s="150">
        <v>17711</v>
      </c>
      <c r="F40" s="158">
        <v>3886</v>
      </c>
      <c r="G40" s="158">
        <v>447</v>
      </c>
      <c r="H40" s="158">
        <v>1786</v>
      </c>
      <c r="I40" s="158">
        <v>11592</v>
      </c>
      <c r="J40" s="158">
        <v>2989</v>
      </c>
      <c r="K40" s="158">
        <v>1</v>
      </c>
      <c r="L40" s="1535">
        <v>22</v>
      </c>
      <c r="M40" s="1536"/>
      <c r="N40" s="158">
        <v>21</v>
      </c>
      <c r="O40" s="158">
        <v>49</v>
      </c>
      <c r="P40" s="158">
        <v>34</v>
      </c>
      <c r="Q40" s="161" t="s">
        <v>190</v>
      </c>
      <c r="R40" s="158">
        <v>22</v>
      </c>
      <c r="S40" s="158">
        <v>7</v>
      </c>
      <c r="T40" s="158">
        <v>6</v>
      </c>
      <c r="U40" s="153">
        <v>162</v>
      </c>
      <c r="V40" s="157">
        <v>85233</v>
      </c>
      <c r="W40" s="158">
        <v>44</v>
      </c>
      <c r="X40" s="158">
        <v>22</v>
      </c>
      <c r="Y40" s="158">
        <v>37</v>
      </c>
      <c r="Z40" s="158">
        <v>58</v>
      </c>
      <c r="AA40" s="158">
        <v>87</v>
      </c>
      <c r="AB40" s="158">
        <v>70</v>
      </c>
      <c r="AC40" s="158">
        <v>38</v>
      </c>
      <c r="AD40" s="158">
        <v>15</v>
      </c>
      <c r="AE40" s="158">
        <v>17</v>
      </c>
      <c r="AF40" s="153">
        <v>388</v>
      </c>
      <c r="AG40" s="63"/>
      <c r="AH40" s="65" t="s">
        <v>57</v>
      </c>
      <c r="AI40" s="839" t="s">
        <v>686</v>
      </c>
    </row>
    <row r="41" spans="1:60" s="62" customFormat="1" ht="15.95" customHeight="1" x14ac:dyDescent="0.15">
      <c r="A41" s="63"/>
      <c r="B41" s="64"/>
      <c r="C41" s="65" t="s">
        <v>58</v>
      </c>
      <c r="D41" s="839" t="s">
        <v>642</v>
      </c>
      <c r="E41" s="150">
        <v>16394</v>
      </c>
      <c r="F41" s="158">
        <v>3927</v>
      </c>
      <c r="G41" s="158">
        <v>467</v>
      </c>
      <c r="H41" s="158">
        <v>2167</v>
      </c>
      <c r="I41" s="158">
        <v>9833</v>
      </c>
      <c r="J41" s="158">
        <v>2748</v>
      </c>
      <c r="K41" s="158">
        <v>3</v>
      </c>
      <c r="L41" s="1535">
        <v>28</v>
      </c>
      <c r="M41" s="1536"/>
      <c r="N41" s="158">
        <v>24</v>
      </c>
      <c r="O41" s="158">
        <v>40</v>
      </c>
      <c r="P41" s="158">
        <v>25</v>
      </c>
      <c r="Q41" s="161" t="s">
        <v>190</v>
      </c>
      <c r="R41" s="158">
        <v>16</v>
      </c>
      <c r="S41" s="158">
        <v>12</v>
      </c>
      <c r="T41" s="158">
        <v>8</v>
      </c>
      <c r="U41" s="153">
        <v>156</v>
      </c>
      <c r="V41" s="157">
        <v>84579</v>
      </c>
      <c r="W41" s="158">
        <v>40</v>
      </c>
      <c r="X41" s="158">
        <v>27</v>
      </c>
      <c r="Y41" s="158">
        <v>40</v>
      </c>
      <c r="Z41" s="158">
        <v>64</v>
      </c>
      <c r="AA41" s="158">
        <v>79</v>
      </c>
      <c r="AB41" s="158">
        <v>77</v>
      </c>
      <c r="AC41" s="158">
        <v>34</v>
      </c>
      <c r="AD41" s="158">
        <v>15</v>
      </c>
      <c r="AE41" s="158">
        <v>17</v>
      </c>
      <c r="AF41" s="153">
        <v>393</v>
      </c>
      <c r="AG41" s="63"/>
      <c r="AH41" s="65" t="s">
        <v>58</v>
      </c>
      <c r="AI41" s="839" t="s">
        <v>687</v>
      </c>
    </row>
    <row r="42" spans="1:60" s="62" customFormat="1" ht="15.95" customHeight="1" x14ac:dyDescent="0.15">
      <c r="A42" s="63"/>
      <c r="B42" s="64"/>
      <c r="C42" s="58" t="s">
        <v>59</v>
      </c>
      <c r="D42" s="838" t="s">
        <v>643</v>
      </c>
      <c r="E42" s="150">
        <v>15662</v>
      </c>
      <c r="F42" s="158">
        <v>3153</v>
      </c>
      <c r="G42" s="158">
        <v>507</v>
      </c>
      <c r="H42" s="158">
        <v>1381</v>
      </c>
      <c r="I42" s="158">
        <v>10621</v>
      </c>
      <c r="J42" s="158">
        <v>2281</v>
      </c>
      <c r="K42" s="158">
        <v>1</v>
      </c>
      <c r="L42" s="1535">
        <v>34</v>
      </c>
      <c r="M42" s="1536"/>
      <c r="N42" s="158">
        <v>21</v>
      </c>
      <c r="O42" s="158">
        <v>26</v>
      </c>
      <c r="P42" s="158">
        <v>31</v>
      </c>
      <c r="Q42" s="161" t="s">
        <v>190</v>
      </c>
      <c r="R42" s="158">
        <v>16</v>
      </c>
      <c r="S42" s="158">
        <v>6</v>
      </c>
      <c r="T42" s="158">
        <v>5</v>
      </c>
      <c r="U42" s="153">
        <v>140</v>
      </c>
      <c r="V42" s="157">
        <v>81618</v>
      </c>
      <c r="W42" s="158">
        <v>42</v>
      </c>
      <c r="X42" s="158">
        <v>25</v>
      </c>
      <c r="Y42" s="158">
        <v>37</v>
      </c>
      <c r="Z42" s="158">
        <v>56</v>
      </c>
      <c r="AA42" s="158">
        <v>81</v>
      </c>
      <c r="AB42" s="158">
        <v>60</v>
      </c>
      <c r="AC42" s="158">
        <v>39</v>
      </c>
      <c r="AD42" s="158">
        <v>7</v>
      </c>
      <c r="AE42" s="158">
        <v>21</v>
      </c>
      <c r="AF42" s="153">
        <v>368</v>
      </c>
      <c r="AG42" s="63"/>
      <c r="AH42" s="65" t="s">
        <v>59</v>
      </c>
      <c r="AI42" s="839" t="s">
        <v>688</v>
      </c>
    </row>
    <row r="43" spans="1:60" s="62" customFormat="1" ht="15.95" customHeight="1" x14ac:dyDescent="0.15">
      <c r="A43" s="63"/>
      <c r="B43" s="64"/>
      <c r="C43" s="65" t="s">
        <v>116</v>
      </c>
      <c r="D43" s="839" t="s">
        <v>644</v>
      </c>
      <c r="E43" s="150">
        <v>18125</v>
      </c>
      <c r="F43" s="158">
        <v>3840</v>
      </c>
      <c r="G43" s="158">
        <v>637</v>
      </c>
      <c r="H43" s="158">
        <v>1833</v>
      </c>
      <c r="I43" s="158">
        <v>11815</v>
      </c>
      <c r="J43" s="158">
        <v>2910</v>
      </c>
      <c r="K43" s="158">
        <v>2</v>
      </c>
      <c r="L43" s="1535">
        <v>42</v>
      </c>
      <c r="M43" s="1536"/>
      <c r="N43" s="158">
        <v>27</v>
      </c>
      <c r="O43" s="158">
        <v>41</v>
      </c>
      <c r="P43" s="158">
        <v>24</v>
      </c>
      <c r="Q43" s="161" t="s">
        <v>190</v>
      </c>
      <c r="R43" s="158">
        <v>25</v>
      </c>
      <c r="S43" s="158">
        <v>8</v>
      </c>
      <c r="T43" s="158">
        <v>7</v>
      </c>
      <c r="U43" s="153">
        <v>176</v>
      </c>
      <c r="V43" s="157">
        <v>80749</v>
      </c>
      <c r="W43" s="158">
        <v>46</v>
      </c>
      <c r="X43" s="158">
        <v>34</v>
      </c>
      <c r="Y43" s="158">
        <v>43</v>
      </c>
      <c r="Z43" s="158">
        <v>60</v>
      </c>
      <c r="AA43" s="158">
        <v>87</v>
      </c>
      <c r="AB43" s="158">
        <v>62</v>
      </c>
      <c r="AC43" s="158">
        <v>29</v>
      </c>
      <c r="AD43" s="158">
        <v>16</v>
      </c>
      <c r="AE43" s="158">
        <v>19</v>
      </c>
      <c r="AF43" s="153">
        <v>396</v>
      </c>
      <c r="AG43" s="63"/>
      <c r="AH43" s="65" t="s">
        <v>128</v>
      </c>
      <c r="AI43" s="839" t="s">
        <v>689</v>
      </c>
    </row>
    <row r="44" spans="1:60" s="62" customFormat="1" ht="15.95" customHeight="1" x14ac:dyDescent="0.15">
      <c r="A44" s="56"/>
      <c r="B44" s="57"/>
      <c r="C44" s="58" t="s">
        <v>129</v>
      </c>
      <c r="D44" s="838" t="s">
        <v>645</v>
      </c>
      <c r="E44" s="150">
        <v>20906</v>
      </c>
      <c r="F44" s="147">
        <v>4398</v>
      </c>
      <c r="G44" s="147">
        <v>600</v>
      </c>
      <c r="H44" s="147">
        <v>2281</v>
      </c>
      <c r="I44" s="147">
        <v>13627</v>
      </c>
      <c r="J44" s="147">
        <v>3115</v>
      </c>
      <c r="K44" s="147">
        <v>2</v>
      </c>
      <c r="L44" s="1535">
        <v>43</v>
      </c>
      <c r="M44" s="1536"/>
      <c r="N44" s="147">
        <v>25</v>
      </c>
      <c r="O44" s="147">
        <v>35</v>
      </c>
      <c r="P44" s="147">
        <v>26</v>
      </c>
      <c r="Q44" s="163" t="s">
        <v>190</v>
      </c>
      <c r="R44" s="147">
        <v>32</v>
      </c>
      <c r="S44" s="147">
        <v>10</v>
      </c>
      <c r="T44" s="147">
        <v>9</v>
      </c>
      <c r="U44" s="153">
        <v>182</v>
      </c>
      <c r="V44" s="150">
        <v>76768</v>
      </c>
      <c r="W44" s="147">
        <v>27</v>
      </c>
      <c r="X44" s="147">
        <v>31</v>
      </c>
      <c r="Y44" s="147">
        <v>32</v>
      </c>
      <c r="Z44" s="147">
        <v>58</v>
      </c>
      <c r="AA44" s="147">
        <v>74</v>
      </c>
      <c r="AB44" s="147">
        <v>57</v>
      </c>
      <c r="AC44" s="147">
        <v>30</v>
      </c>
      <c r="AD44" s="147">
        <v>11</v>
      </c>
      <c r="AE44" s="147">
        <v>20</v>
      </c>
      <c r="AF44" s="153">
        <v>340</v>
      </c>
      <c r="AG44" s="56"/>
      <c r="AH44" s="58" t="s">
        <v>117</v>
      </c>
      <c r="AI44" s="838" t="s">
        <v>690</v>
      </c>
    </row>
    <row r="45" spans="1:60" s="62" customFormat="1" ht="15.95" customHeight="1" x14ac:dyDescent="0.15">
      <c r="A45" s="99"/>
      <c r="B45" s="100"/>
      <c r="C45" s="58" t="s">
        <v>144</v>
      </c>
      <c r="D45" s="838" t="s">
        <v>646</v>
      </c>
      <c r="E45" s="213">
        <v>22186</v>
      </c>
      <c r="F45" s="214">
        <v>5373</v>
      </c>
      <c r="G45" s="214">
        <v>642</v>
      </c>
      <c r="H45" s="214">
        <v>3415</v>
      </c>
      <c r="I45" s="214">
        <v>12756</v>
      </c>
      <c r="J45" s="214">
        <v>3700</v>
      </c>
      <c r="K45" s="214">
        <v>7</v>
      </c>
      <c r="L45" s="1541">
        <v>34</v>
      </c>
      <c r="M45" s="1567"/>
      <c r="N45" s="214">
        <v>29</v>
      </c>
      <c r="O45" s="214">
        <v>45</v>
      </c>
      <c r="P45" s="214">
        <v>24</v>
      </c>
      <c r="Q45" s="225" t="s">
        <v>190</v>
      </c>
      <c r="R45" s="214">
        <v>32</v>
      </c>
      <c r="S45" s="214">
        <v>11</v>
      </c>
      <c r="T45" s="214">
        <v>13</v>
      </c>
      <c r="U45" s="217">
        <v>195</v>
      </c>
      <c r="V45" s="213">
        <v>70793</v>
      </c>
      <c r="W45" s="214">
        <v>53</v>
      </c>
      <c r="X45" s="214">
        <v>31</v>
      </c>
      <c r="Y45" s="214">
        <v>36</v>
      </c>
      <c r="Z45" s="214">
        <v>66</v>
      </c>
      <c r="AA45" s="214">
        <v>64</v>
      </c>
      <c r="AB45" s="214">
        <v>47</v>
      </c>
      <c r="AC45" s="214">
        <v>35</v>
      </c>
      <c r="AD45" s="214">
        <v>6</v>
      </c>
      <c r="AE45" s="217">
        <v>20</v>
      </c>
      <c r="AF45" s="216">
        <v>358</v>
      </c>
      <c r="AG45" s="223"/>
      <c r="AH45" s="58" t="s">
        <v>144</v>
      </c>
      <c r="AI45" s="838" t="s">
        <v>691</v>
      </c>
    </row>
    <row r="46" spans="1:60" s="62" customFormat="1" ht="15.95" customHeight="1" x14ac:dyDescent="0.15">
      <c r="A46" s="252"/>
      <c r="B46" s="199"/>
      <c r="C46" s="58" t="s">
        <v>181</v>
      </c>
      <c r="D46" s="838" t="s">
        <v>647</v>
      </c>
      <c r="E46" s="228">
        <v>25727</v>
      </c>
      <c r="F46" s="239">
        <v>5546</v>
      </c>
      <c r="G46" s="239">
        <v>676</v>
      </c>
      <c r="H46" s="239">
        <v>3136</v>
      </c>
      <c r="I46" s="239">
        <v>16369</v>
      </c>
      <c r="J46" s="239">
        <v>4161</v>
      </c>
      <c r="K46" s="239">
        <v>7</v>
      </c>
      <c r="L46" s="1541">
        <v>41</v>
      </c>
      <c r="M46" s="1542"/>
      <c r="N46" s="239">
        <v>33</v>
      </c>
      <c r="O46" s="253">
        <v>41</v>
      </c>
      <c r="P46" s="239">
        <v>21</v>
      </c>
      <c r="Q46" s="254" t="s">
        <v>154</v>
      </c>
      <c r="R46" s="239">
        <v>41</v>
      </c>
      <c r="S46" s="239">
        <v>13</v>
      </c>
      <c r="T46" s="239">
        <v>13</v>
      </c>
      <c r="U46" s="255">
        <v>210</v>
      </c>
      <c r="V46" s="228">
        <v>69637</v>
      </c>
      <c r="W46" s="239">
        <v>54</v>
      </c>
      <c r="X46" s="239">
        <v>35</v>
      </c>
      <c r="Y46" s="239">
        <v>37</v>
      </c>
      <c r="Z46" s="239">
        <v>56</v>
      </c>
      <c r="AA46" s="239">
        <v>67</v>
      </c>
      <c r="AB46" s="239">
        <v>44</v>
      </c>
      <c r="AC46" s="239">
        <v>33</v>
      </c>
      <c r="AD46" s="239">
        <v>12</v>
      </c>
      <c r="AE46" s="255">
        <v>15</v>
      </c>
      <c r="AF46" s="253">
        <v>353</v>
      </c>
      <c r="AG46" s="256"/>
      <c r="AH46" s="58" t="s">
        <v>181</v>
      </c>
      <c r="AI46" s="838" t="s">
        <v>692</v>
      </c>
    </row>
    <row r="47" spans="1:60" s="210" customFormat="1" ht="15.95" customHeight="1" x14ac:dyDescent="0.15">
      <c r="A47" s="99"/>
      <c r="B47" s="100"/>
      <c r="C47" s="58" t="s">
        <v>187</v>
      </c>
      <c r="D47" s="838" t="s">
        <v>648</v>
      </c>
      <c r="E47" s="213">
        <v>25219</v>
      </c>
      <c r="F47" s="214">
        <v>6358</v>
      </c>
      <c r="G47" s="214">
        <v>683</v>
      </c>
      <c r="H47" s="214">
        <v>2672</v>
      </c>
      <c r="I47" s="214">
        <v>15506</v>
      </c>
      <c r="J47" s="214">
        <v>5108</v>
      </c>
      <c r="K47" s="214">
        <v>2</v>
      </c>
      <c r="L47" s="1541">
        <v>39</v>
      </c>
      <c r="M47" s="1567">
        <v>0</v>
      </c>
      <c r="N47" s="214">
        <v>26</v>
      </c>
      <c r="O47" s="215">
        <v>45</v>
      </c>
      <c r="P47" s="214">
        <v>17</v>
      </c>
      <c r="Q47" s="225" t="s">
        <v>154</v>
      </c>
      <c r="R47" s="214">
        <v>36</v>
      </c>
      <c r="S47" s="214">
        <v>28</v>
      </c>
      <c r="T47" s="214">
        <v>22</v>
      </c>
      <c r="U47" s="217">
        <v>215</v>
      </c>
      <c r="V47" s="213">
        <v>68547</v>
      </c>
      <c r="W47" s="214">
        <v>52</v>
      </c>
      <c r="X47" s="214">
        <v>40</v>
      </c>
      <c r="Y47" s="214">
        <v>23</v>
      </c>
      <c r="Z47" s="214">
        <v>55</v>
      </c>
      <c r="AA47" s="214">
        <v>71</v>
      </c>
      <c r="AB47" s="214">
        <v>50</v>
      </c>
      <c r="AC47" s="214">
        <v>27</v>
      </c>
      <c r="AD47" s="214">
        <v>9</v>
      </c>
      <c r="AE47" s="217">
        <v>18</v>
      </c>
      <c r="AF47" s="217">
        <v>345</v>
      </c>
      <c r="AG47" s="223"/>
      <c r="AH47" s="245" t="s">
        <v>187</v>
      </c>
      <c r="AI47" s="838" t="s">
        <v>693</v>
      </c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</row>
    <row r="48" spans="1:60" s="62" customFormat="1" ht="15.95" customHeight="1" x14ac:dyDescent="0.15">
      <c r="A48" s="99"/>
      <c r="B48" s="100"/>
      <c r="C48" s="58" t="s">
        <v>194</v>
      </c>
      <c r="D48" s="838" t="s">
        <v>649</v>
      </c>
      <c r="E48" s="270">
        <v>33551</v>
      </c>
      <c r="F48" s="211">
        <v>9892</v>
      </c>
      <c r="G48" s="211">
        <v>850</v>
      </c>
      <c r="H48" s="211">
        <v>4183</v>
      </c>
      <c r="I48" s="211">
        <v>18626</v>
      </c>
      <c r="J48" s="211">
        <v>8288</v>
      </c>
      <c r="K48" s="211">
        <v>20</v>
      </c>
      <c r="L48" s="1598">
        <v>49</v>
      </c>
      <c r="M48" s="1599">
        <v>0</v>
      </c>
      <c r="N48" s="211">
        <v>32</v>
      </c>
      <c r="O48" s="271">
        <v>53</v>
      </c>
      <c r="P48" s="211">
        <v>22</v>
      </c>
      <c r="Q48" s="279" t="s">
        <v>154</v>
      </c>
      <c r="R48" s="211">
        <v>44</v>
      </c>
      <c r="S48" s="211">
        <v>12</v>
      </c>
      <c r="T48" s="211">
        <v>19</v>
      </c>
      <c r="U48" s="249">
        <v>251</v>
      </c>
      <c r="V48" s="270">
        <v>65588</v>
      </c>
      <c r="W48" s="211">
        <v>28</v>
      </c>
      <c r="X48" s="211">
        <v>20</v>
      </c>
      <c r="Y48" s="211">
        <v>25</v>
      </c>
      <c r="Z48" s="211">
        <v>45</v>
      </c>
      <c r="AA48" s="211">
        <v>61</v>
      </c>
      <c r="AB48" s="211">
        <v>44</v>
      </c>
      <c r="AC48" s="211">
        <v>27</v>
      </c>
      <c r="AD48" s="211">
        <v>11</v>
      </c>
      <c r="AE48" s="249">
        <v>17</v>
      </c>
      <c r="AF48" s="249">
        <v>278</v>
      </c>
      <c r="AG48" s="267"/>
      <c r="AH48" s="245" t="s">
        <v>194</v>
      </c>
      <c r="AI48" s="838" t="s">
        <v>694</v>
      </c>
    </row>
    <row r="49" spans="1:60" s="62" customFormat="1" ht="15.95" customHeight="1" x14ac:dyDescent="0.15">
      <c r="A49" s="99"/>
      <c r="B49" s="100"/>
      <c r="C49" s="58" t="s">
        <v>197</v>
      </c>
      <c r="D49" s="839" t="s">
        <v>650</v>
      </c>
      <c r="E49" s="213">
        <v>28434</v>
      </c>
      <c r="F49" s="214">
        <v>8529</v>
      </c>
      <c r="G49" s="214">
        <v>949</v>
      </c>
      <c r="H49" s="214">
        <v>2678</v>
      </c>
      <c r="I49" s="214">
        <v>16278</v>
      </c>
      <c r="J49" s="214">
        <v>6870</v>
      </c>
      <c r="K49" s="214">
        <v>6</v>
      </c>
      <c r="L49" s="1541">
        <v>44</v>
      </c>
      <c r="M49" s="1542"/>
      <c r="N49" s="214">
        <v>24</v>
      </c>
      <c r="O49" s="215">
        <v>33</v>
      </c>
      <c r="P49" s="214">
        <v>22</v>
      </c>
      <c r="Q49" s="225" t="s">
        <v>154</v>
      </c>
      <c r="R49" s="214">
        <v>28</v>
      </c>
      <c r="S49" s="214">
        <v>20</v>
      </c>
      <c r="T49" s="214">
        <v>21</v>
      </c>
      <c r="U49" s="215">
        <v>198</v>
      </c>
      <c r="V49" s="213">
        <v>65846</v>
      </c>
      <c r="W49" s="214">
        <v>37</v>
      </c>
      <c r="X49" s="214">
        <v>19</v>
      </c>
      <c r="Y49" s="214">
        <v>28</v>
      </c>
      <c r="Z49" s="214">
        <v>46</v>
      </c>
      <c r="AA49" s="214">
        <v>55</v>
      </c>
      <c r="AB49" s="214">
        <v>48</v>
      </c>
      <c r="AC49" s="214">
        <v>22</v>
      </c>
      <c r="AD49" s="214">
        <v>11</v>
      </c>
      <c r="AE49" s="217">
        <v>20</v>
      </c>
      <c r="AF49" s="215">
        <v>286</v>
      </c>
      <c r="AG49" s="223"/>
      <c r="AH49" s="245" t="s">
        <v>305</v>
      </c>
      <c r="AI49" s="838" t="s">
        <v>695</v>
      </c>
    </row>
    <row r="50" spans="1:60" s="62" customFormat="1" ht="15.95" customHeight="1" x14ac:dyDescent="0.15">
      <c r="A50" s="266"/>
      <c r="B50" s="614"/>
      <c r="C50" s="58" t="s">
        <v>398</v>
      </c>
      <c r="D50" s="839" t="s">
        <v>651</v>
      </c>
      <c r="E50" s="246">
        <v>26577</v>
      </c>
      <c r="F50" s="240">
        <v>7828</v>
      </c>
      <c r="G50" s="240">
        <v>824</v>
      </c>
      <c r="H50" s="240">
        <v>2242</v>
      </c>
      <c r="I50" s="240">
        <v>15675</v>
      </c>
      <c r="J50" s="240">
        <v>5756</v>
      </c>
      <c r="K50" s="240">
        <v>10</v>
      </c>
      <c r="L50" s="1569">
        <v>34</v>
      </c>
      <c r="M50" s="1570"/>
      <c r="N50" s="240">
        <v>28</v>
      </c>
      <c r="O50" s="268">
        <v>26</v>
      </c>
      <c r="P50" s="240">
        <v>24</v>
      </c>
      <c r="Q50" s="261" t="s">
        <v>154</v>
      </c>
      <c r="R50" s="240">
        <v>23</v>
      </c>
      <c r="S50" s="240">
        <v>18</v>
      </c>
      <c r="T50" s="240">
        <v>18</v>
      </c>
      <c r="U50" s="268">
        <v>181</v>
      </c>
      <c r="V50" s="246">
        <v>62937</v>
      </c>
      <c r="W50" s="240">
        <v>27</v>
      </c>
      <c r="X50" s="240">
        <v>24</v>
      </c>
      <c r="Y50" s="240">
        <v>22</v>
      </c>
      <c r="Z50" s="240">
        <v>45</v>
      </c>
      <c r="AA50" s="240">
        <v>59</v>
      </c>
      <c r="AB50" s="240">
        <v>46</v>
      </c>
      <c r="AC50" s="240">
        <v>18</v>
      </c>
      <c r="AD50" s="240">
        <v>11</v>
      </c>
      <c r="AE50" s="247">
        <v>18</v>
      </c>
      <c r="AF50" s="268">
        <v>270</v>
      </c>
      <c r="AG50" s="269"/>
      <c r="AH50" s="257" t="s">
        <v>410</v>
      </c>
      <c r="AI50" s="840" t="s">
        <v>696</v>
      </c>
    </row>
    <row r="51" spans="1:60" s="62" customFormat="1" ht="15.95" customHeight="1" x14ac:dyDescent="0.15">
      <c r="A51" s="99"/>
      <c r="B51" s="100"/>
      <c r="C51" s="58" t="s">
        <v>415</v>
      </c>
      <c r="D51" s="838" t="s">
        <v>652</v>
      </c>
      <c r="E51" s="213">
        <v>27382</v>
      </c>
      <c r="F51" s="214">
        <v>8256</v>
      </c>
      <c r="G51" s="214">
        <v>1132</v>
      </c>
      <c r="H51" s="214">
        <v>2379</v>
      </c>
      <c r="I51" s="214">
        <v>15605</v>
      </c>
      <c r="J51" s="214">
        <v>5299</v>
      </c>
      <c r="K51" s="214">
        <v>7</v>
      </c>
      <c r="L51" s="1541">
        <v>38</v>
      </c>
      <c r="M51" s="1542"/>
      <c r="N51" s="214">
        <v>21</v>
      </c>
      <c r="O51" s="215">
        <v>36</v>
      </c>
      <c r="P51" s="214">
        <v>14</v>
      </c>
      <c r="Q51" s="225" t="s">
        <v>154</v>
      </c>
      <c r="R51" s="214">
        <v>23</v>
      </c>
      <c r="S51" s="214">
        <v>19</v>
      </c>
      <c r="T51" s="214">
        <v>21</v>
      </c>
      <c r="U51" s="215">
        <v>179</v>
      </c>
      <c r="V51" s="213">
        <v>56277</v>
      </c>
      <c r="W51" s="214">
        <v>39</v>
      </c>
      <c r="X51" s="214">
        <v>19</v>
      </c>
      <c r="Y51" s="214">
        <v>20</v>
      </c>
      <c r="Z51" s="214">
        <v>38</v>
      </c>
      <c r="AA51" s="214">
        <v>60</v>
      </c>
      <c r="AB51" s="214">
        <v>46</v>
      </c>
      <c r="AC51" s="214">
        <v>16</v>
      </c>
      <c r="AD51" s="214">
        <v>6</v>
      </c>
      <c r="AE51" s="217">
        <v>16</v>
      </c>
      <c r="AF51" s="215">
        <v>260</v>
      </c>
      <c r="AG51" s="223"/>
      <c r="AH51" s="245" t="s">
        <v>402</v>
      </c>
      <c r="AI51" s="838" t="s">
        <v>697</v>
      </c>
    </row>
    <row r="52" spans="1:60" s="62" customFormat="1" ht="15.95" customHeight="1" x14ac:dyDescent="0.15">
      <c r="A52" s="99"/>
      <c r="B52" s="100"/>
      <c r="C52" s="58" t="s">
        <v>495</v>
      </c>
      <c r="D52" s="838" t="s">
        <v>653</v>
      </c>
      <c r="E52" s="213">
        <v>27660</v>
      </c>
      <c r="F52" s="214">
        <v>9197</v>
      </c>
      <c r="G52" s="214">
        <v>973</v>
      </c>
      <c r="H52" s="214">
        <v>2272</v>
      </c>
      <c r="I52" s="214">
        <v>15207</v>
      </c>
      <c r="J52" s="214">
        <v>5831</v>
      </c>
      <c r="K52" s="214">
        <v>0</v>
      </c>
      <c r="L52" s="1541">
        <v>37</v>
      </c>
      <c r="M52" s="1542"/>
      <c r="N52" s="214">
        <v>17</v>
      </c>
      <c r="O52" s="214">
        <v>30</v>
      </c>
      <c r="P52" s="214">
        <v>18</v>
      </c>
      <c r="Q52" s="704" t="s">
        <v>155</v>
      </c>
      <c r="R52" s="214">
        <v>21</v>
      </c>
      <c r="S52" s="214">
        <v>21</v>
      </c>
      <c r="T52" s="214">
        <v>22</v>
      </c>
      <c r="U52" s="216">
        <v>166</v>
      </c>
      <c r="V52" s="213">
        <v>55704</v>
      </c>
      <c r="W52" s="214">
        <v>25</v>
      </c>
      <c r="X52" s="214">
        <v>25</v>
      </c>
      <c r="Y52" s="214">
        <v>16</v>
      </c>
      <c r="Z52" s="214">
        <v>40</v>
      </c>
      <c r="AA52" s="214">
        <v>50</v>
      </c>
      <c r="AB52" s="214">
        <v>46</v>
      </c>
      <c r="AC52" s="214">
        <v>13</v>
      </c>
      <c r="AD52" s="214">
        <v>11</v>
      </c>
      <c r="AE52" s="214">
        <v>17</v>
      </c>
      <c r="AF52" s="216">
        <v>243</v>
      </c>
      <c r="AG52" s="223"/>
      <c r="AH52" s="702" t="s">
        <v>416</v>
      </c>
      <c r="AI52" s="839" t="s">
        <v>698</v>
      </c>
    </row>
    <row r="53" spans="1:60" s="62" customFormat="1" ht="15.95" customHeight="1" x14ac:dyDescent="0.15">
      <c r="A53" s="99"/>
      <c r="B53" s="100"/>
      <c r="C53" s="48" t="s">
        <v>494</v>
      </c>
      <c r="D53" s="837" t="s">
        <v>654</v>
      </c>
      <c r="E53" s="213">
        <v>31536</v>
      </c>
      <c r="F53" s="214">
        <v>9920</v>
      </c>
      <c r="G53" s="214">
        <v>1562</v>
      </c>
      <c r="H53" s="214">
        <v>3325</v>
      </c>
      <c r="I53" s="214">
        <v>16721</v>
      </c>
      <c r="J53" s="214">
        <v>8576</v>
      </c>
      <c r="K53" s="214">
        <v>0</v>
      </c>
      <c r="L53" s="1541">
        <v>32</v>
      </c>
      <c r="M53" s="1542"/>
      <c r="N53" s="214">
        <v>16</v>
      </c>
      <c r="O53" s="214">
        <v>34</v>
      </c>
      <c r="P53" s="214">
        <v>11</v>
      </c>
      <c r="Q53" s="704" t="s">
        <v>154</v>
      </c>
      <c r="R53" s="214">
        <v>32</v>
      </c>
      <c r="S53" s="214">
        <v>22</v>
      </c>
      <c r="T53" s="214">
        <v>22</v>
      </c>
      <c r="U53" s="216">
        <v>169</v>
      </c>
      <c r="V53" s="213">
        <v>53260</v>
      </c>
      <c r="W53" s="214">
        <v>30</v>
      </c>
      <c r="X53" s="214">
        <v>19</v>
      </c>
      <c r="Y53" s="214">
        <v>16</v>
      </c>
      <c r="Z53" s="214">
        <v>29</v>
      </c>
      <c r="AA53" s="214">
        <v>50</v>
      </c>
      <c r="AB53" s="214">
        <v>44</v>
      </c>
      <c r="AC53" s="214">
        <v>15</v>
      </c>
      <c r="AD53" s="214">
        <v>11</v>
      </c>
      <c r="AE53" s="214">
        <v>13</v>
      </c>
      <c r="AF53" s="216">
        <v>227</v>
      </c>
      <c r="AG53" s="223"/>
      <c r="AH53" s="245" t="s">
        <v>494</v>
      </c>
      <c r="AI53" s="837" t="s">
        <v>699</v>
      </c>
    </row>
    <row r="54" spans="1:60" s="62" customFormat="1" ht="15.95" customHeight="1" x14ac:dyDescent="0.15">
      <c r="A54" s="99"/>
      <c r="B54" s="100"/>
      <c r="C54" s="48" t="s">
        <v>497</v>
      </c>
      <c r="D54" s="837" t="s">
        <v>655</v>
      </c>
      <c r="E54" s="213">
        <v>29823</v>
      </c>
      <c r="F54" s="214">
        <v>7626</v>
      </c>
      <c r="G54" s="214">
        <v>726</v>
      </c>
      <c r="H54" s="214">
        <v>3471</v>
      </c>
      <c r="I54" s="214">
        <v>17990</v>
      </c>
      <c r="J54" s="214">
        <v>6047</v>
      </c>
      <c r="K54" s="214">
        <v>0</v>
      </c>
      <c r="L54" s="1541">
        <v>41</v>
      </c>
      <c r="M54" s="1542"/>
      <c r="N54" s="214">
        <v>26</v>
      </c>
      <c r="O54" s="214">
        <v>27</v>
      </c>
      <c r="P54" s="214">
        <v>24</v>
      </c>
      <c r="Q54" s="704" t="s">
        <v>154</v>
      </c>
      <c r="R54" s="214">
        <v>31</v>
      </c>
      <c r="S54" s="214">
        <v>27</v>
      </c>
      <c r="T54" s="214">
        <v>23</v>
      </c>
      <c r="U54" s="216">
        <v>199</v>
      </c>
      <c r="V54" s="213">
        <v>47550</v>
      </c>
      <c r="W54" s="214">
        <v>25</v>
      </c>
      <c r="X54" s="214">
        <v>22</v>
      </c>
      <c r="Y54" s="214">
        <v>13</v>
      </c>
      <c r="Z54" s="214">
        <v>37</v>
      </c>
      <c r="AA54" s="214">
        <v>50</v>
      </c>
      <c r="AB54" s="214">
        <v>34</v>
      </c>
      <c r="AC54" s="214">
        <v>14</v>
      </c>
      <c r="AD54" s="214">
        <v>5</v>
      </c>
      <c r="AE54" s="214">
        <v>15</v>
      </c>
      <c r="AF54" s="216">
        <v>215</v>
      </c>
      <c r="AG54" s="223"/>
      <c r="AH54" s="245" t="s">
        <v>497</v>
      </c>
      <c r="AI54" s="837" t="s">
        <v>700</v>
      </c>
    </row>
    <row r="55" spans="1:60" s="62" customFormat="1" ht="15.95" customHeight="1" x14ac:dyDescent="0.15">
      <c r="A55" s="266"/>
      <c r="B55" s="101"/>
      <c r="C55" s="176" t="s">
        <v>499</v>
      </c>
      <c r="D55" s="841" t="s">
        <v>656</v>
      </c>
      <c r="E55" s="270">
        <v>37305</v>
      </c>
      <c r="F55" s="211">
        <v>10953</v>
      </c>
      <c r="G55" s="211">
        <v>1185</v>
      </c>
      <c r="H55" s="211">
        <v>5029</v>
      </c>
      <c r="I55" s="211">
        <v>20079</v>
      </c>
      <c r="J55" s="211">
        <v>8119</v>
      </c>
      <c r="K55" s="211">
        <v>0</v>
      </c>
      <c r="L55" s="1569">
        <v>36</v>
      </c>
      <c r="M55" s="1570">
        <v>0</v>
      </c>
      <c r="N55" s="211">
        <v>29</v>
      </c>
      <c r="O55" s="211">
        <v>35</v>
      </c>
      <c r="P55" s="211">
        <v>23</v>
      </c>
      <c r="Q55" s="856" t="s">
        <v>154</v>
      </c>
      <c r="R55" s="211">
        <v>22</v>
      </c>
      <c r="S55" s="211">
        <v>26</v>
      </c>
      <c r="T55" s="211">
        <v>31</v>
      </c>
      <c r="U55" s="250">
        <v>202</v>
      </c>
      <c r="V55" s="270">
        <v>45488</v>
      </c>
      <c r="W55" s="211">
        <v>23</v>
      </c>
      <c r="X55" s="211">
        <v>20</v>
      </c>
      <c r="Y55" s="211">
        <v>13</v>
      </c>
      <c r="Z55" s="211">
        <v>30</v>
      </c>
      <c r="AA55" s="211">
        <v>54</v>
      </c>
      <c r="AB55" s="211">
        <v>36</v>
      </c>
      <c r="AC55" s="211">
        <v>15</v>
      </c>
      <c r="AD55" s="211">
        <v>7</v>
      </c>
      <c r="AE55" s="211">
        <v>11</v>
      </c>
      <c r="AF55" s="250">
        <v>209</v>
      </c>
      <c r="AG55" s="267"/>
      <c r="AH55" s="257" t="s">
        <v>499</v>
      </c>
      <c r="AI55" s="841" t="s">
        <v>701</v>
      </c>
    </row>
    <row r="56" spans="1:60" s="64" customFormat="1" ht="15.95" customHeight="1" x14ac:dyDescent="0.15">
      <c r="A56" s="890" t="s">
        <v>741</v>
      </c>
      <c r="B56" s="614"/>
      <c r="C56" s="859" t="s">
        <v>742</v>
      </c>
      <c r="D56" s="860" t="s">
        <v>740</v>
      </c>
      <c r="E56" s="247">
        <v>34964</v>
      </c>
      <c r="F56" s="247">
        <v>9024</v>
      </c>
      <c r="G56" s="247">
        <v>862</v>
      </c>
      <c r="H56" s="247">
        <v>3417</v>
      </c>
      <c r="I56" s="247">
        <v>21651</v>
      </c>
      <c r="J56" s="247">
        <v>6034</v>
      </c>
      <c r="K56" s="247">
        <v>0</v>
      </c>
      <c r="L56" s="1541">
        <v>18</v>
      </c>
      <c r="M56" s="1542"/>
      <c r="N56" s="247">
        <v>28</v>
      </c>
      <c r="O56" s="247">
        <v>24</v>
      </c>
      <c r="P56" s="247">
        <v>31</v>
      </c>
      <c r="Q56" s="704" t="s">
        <v>154</v>
      </c>
      <c r="R56" s="240">
        <v>25</v>
      </c>
      <c r="S56" s="247">
        <v>27</v>
      </c>
      <c r="T56" s="247">
        <v>33</v>
      </c>
      <c r="U56" s="241">
        <v>186</v>
      </c>
      <c r="V56" s="247">
        <v>43952</v>
      </c>
      <c r="W56" s="247">
        <v>21</v>
      </c>
      <c r="X56" s="247">
        <v>19</v>
      </c>
      <c r="Y56" s="247">
        <v>9</v>
      </c>
      <c r="Z56" s="247">
        <v>30</v>
      </c>
      <c r="AA56" s="247">
        <v>45</v>
      </c>
      <c r="AB56" s="247">
        <v>36</v>
      </c>
      <c r="AC56" s="247">
        <v>16</v>
      </c>
      <c r="AD56" s="247">
        <v>10</v>
      </c>
      <c r="AE56" s="247">
        <v>9</v>
      </c>
      <c r="AF56" s="241">
        <v>195</v>
      </c>
      <c r="AG56" s="503"/>
      <c r="AH56" s="702" t="s">
        <v>742</v>
      </c>
      <c r="AI56" s="860" t="s">
        <v>740</v>
      </c>
    </row>
    <row r="57" spans="1:60" s="62" customFormat="1" ht="15.95" customHeight="1" x14ac:dyDescent="0.15">
      <c r="A57" s="890"/>
      <c r="B57" s="614"/>
      <c r="C57" s="859" t="s">
        <v>42</v>
      </c>
      <c r="D57" s="860" t="s">
        <v>748</v>
      </c>
      <c r="E57" s="247">
        <v>39815</v>
      </c>
      <c r="F57" s="247">
        <v>12564</v>
      </c>
      <c r="G57" s="247">
        <v>1584</v>
      </c>
      <c r="H57" s="247">
        <v>5453</v>
      </c>
      <c r="I57" s="247">
        <v>20197</v>
      </c>
      <c r="J57" s="247">
        <v>10445</v>
      </c>
      <c r="K57" s="247">
        <v>0</v>
      </c>
      <c r="L57" s="1541">
        <v>19</v>
      </c>
      <c r="M57" s="1542"/>
      <c r="N57" s="247">
        <v>18</v>
      </c>
      <c r="O57" s="247">
        <v>28</v>
      </c>
      <c r="P57" s="247">
        <v>27</v>
      </c>
      <c r="Q57" s="956" t="s">
        <v>154</v>
      </c>
      <c r="R57" s="240">
        <v>26</v>
      </c>
      <c r="S57" s="247">
        <v>25</v>
      </c>
      <c r="T57" s="247">
        <v>38</v>
      </c>
      <c r="U57" s="241">
        <v>181</v>
      </c>
      <c r="V57" s="247">
        <v>46017</v>
      </c>
      <c r="W57" s="247">
        <v>16</v>
      </c>
      <c r="X57" s="247">
        <v>20</v>
      </c>
      <c r="Y57" s="247">
        <v>17</v>
      </c>
      <c r="Z57" s="247">
        <v>30</v>
      </c>
      <c r="AA57" s="247">
        <v>47</v>
      </c>
      <c r="AB57" s="247">
        <v>32</v>
      </c>
      <c r="AC57" s="247">
        <v>15</v>
      </c>
      <c r="AD57" s="247">
        <v>7</v>
      </c>
      <c r="AE57" s="247">
        <v>11</v>
      </c>
      <c r="AF57" s="241">
        <v>195</v>
      </c>
      <c r="AG57" s="503"/>
      <c r="AH57" s="702" t="s">
        <v>42</v>
      </c>
      <c r="AI57" s="860" t="s">
        <v>748</v>
      </c>
    </row>
    <row r="58" spans="1:60" s="62" customFormat="1" ht="15.95" customHeight="1" x14ac:dyDescent="0.15">
      <c r="A58" s="890"/>
      <c r="B58" s="614"/>
      <c r="C58" s="859" t="s">
        <v>783</v>
      </c>
      <c r="D58" s="860" t="s">
        <v>781</v>
      </c>
      <c r="E58" s="247">
        <v>38619</v>
      </c>
      <c r="F58" s="247">
        <v>12993</v>
      </c>
      <c r="G58" s="247">
        <v>1336</v>
      </c>
      <c r="H58" s="247">
        <v>4486</v>
      </c>
      <c r="I58" s="247">
        <v>19991</v>
      </c>
      <c r="J58" s="247">
        <v>10911</v>
      </c>
      <c r="K58" s="247">
        <v>0</v>
      </c>
      <c r="L58" s="1541">
        <v>13</v>
      </c>
      <c r="M58" s="1542"/>
      <c r="N58" s="247">
        <v>18</v>
      </c>
      <c r="O58" s="247">
        <v>30</v>
      </c>
      <c r="P58" s="247">
        <v>21</v>
      </c>
      <c r="Q58" s="956" t="s">
        <v>154</v>
      </c>
      <c r="R58" s="240">
        <v>22</v>
      </c>
      <c r="S58" s="247">
        <v>28</v>
      </c>
      <c r="T58" s="247">
        <v>41</v>
      </c>
      <c r="U58" s="241">
        <v>173</v>
      </c>
      <c r="V58" s="247">
        <v>44627</v>
      </c>
      <c r="W58" s="247">
        <v>10</v>
      </c>
      <c r="X58" s="247">
        <v>12</v>
      </c>
      <c r="Y58" s="247">
        <v>9</v>
      </c>
      <c r="Z58" s="247">
        <v>23</v>
      </c>
      <c r="AA58" s="247">
        <v>41</v>
      </c>
      <c r="AB58" s="247">
        <v>35</v>
      </c>
      <c r="AC58" s="247">
        <v>14</v>
      </c>
      <c r="AD58" s="247">
        <v>5</v>
      </c>
      <c r="AE58" s="247">
        <v>12</v>
      </c>
      <c r="AF58" s="241">
        <v>161</v>
      </c>
      <c r="AG58" s="503"/>
      <c r="AH58" s="859" t="s">
        <v>784</v>
      </c>
      <c r="AI58" s="860" t="s">
        <v>781</v>
      </c>
    </row>
    <row r="59" spans="1:60" s="62" customFormat="1" ht="15.95" customHeight="1" x14ac:dyDescent="0.15">
      <c r="A59" s="890"/>
      <c r="B59" s="614"/>
      <c r="C59" s="859" t="s">
        <v>798</v>
      </c>
      <c r="D59" s="860" t="s">
        <v>799</v>
      </c>
      <c r="E59" s="247">
        <v>36340</v>
      </c>
      <c r="F59" s="247">
        <v>11885</v>
      </c>
      <c r="G59" s="247">
        <v>1615</v>
      </c>
      <c r="H59" s="247">
        <v>4504</v>
      </c>
      <c r="I59" s="247">
        <v>18182</v>
      </c>
      <c r="J59" s="247">
        <v>10325</v>
      </c>
      <c r="K59" s="247">
        <v>0</v>
      </c>
      <c r="L59" s="1541">
        <v>16</v>
      </c>
      <c r="M59" s="1542"/>
      <c r="N59" s="247">
        <v>15</v>
      </c>
      <c r="O59" s="247">
        <v>31</v>
      </c>
      <c r="P59" s="247">
        <v>21</v>
      </c>
      <c r="Q59" s="956" t="s">
        <v>797</v>
      </c>
      <c r="R59" s="240">
        <v>25</v>
      </c>
      <c r="S59" s="247">
        <v>26</v>
      </c>
      <c r="T59" s="247">
        <v>37</v>
      </c>
      <c r="U59" s="241">
        <v>171</v>
      </c>
      <c r="V59" s="247">
        <v>43949</v>
      </c>
      <c r="W59" s="247">
        <v>19</v>
      </c>
      <c r="X59" s="247">
        <v>14</v>
      </c>
      <c r="Y59" s="247">
        <v>11</v>
      </c>
      <c r="Z59" s="247">
        <v>24</v>
      </c>
      <c r="AA59" s="247">
        <v>48</v>
      </c>
      <c r="AB59" s="247">
        <v>39</v>
      </c>
      <c r="AC59" s="247">
        <v>13</v>
      </c>
      <c r="AD59" s="247">
        <v>6</v>
      </c>
      <c r="AE59" s="247">
        <v>10</v>
      </c>
      <c r="AF59" s="241">
        <v>184</v>
      </c>
      <c r="AG59" s="503"/>
      <c r="AH59" s="859" t="s">
        <v>798</v>
      </c>
      <c r="AI59" s="860" t="s">
        <v>799</v>
      </c>
    </row>
    <row r="60" spans="1:60" s="62" customFormat="1" ht="15.95" customHeight="1" x14ac:dyDescent="0.15">
      <c r="A60" s="46"/>
      <c r="B60" s="47"/>
      <c r="C60" s="48" t="s">
        <v>45</v>
      </c>
      <c r="D60" s="837" t="s">
        <v>796</v>
      </c>
      <c r="E60" s="213">
        <v>40374</v>
      </c>
      <c r="F60" s="217">
        <v>13284</v>
      </c>
      <c r="G60" s="217">
        <v>1137</v>
      </c>
      <c r="H60" s="217">
        <v>6364</v>
      </c>
      <c r="I60" s="217">
        <v>19582</v>
      </c>
      <c r="J60" s="217">
        <v>9256</v>
      </c>
      <c r="K60" s="217">
        <v>8</v>
      </c>
      <c r="L60" s="1541">
        <v>24</v>
      </c>
      <c r="M60" s="1542">
        <f t="shared" ref="F60:P61" si="0">SUM(M61:M71)</f>
        <v>0</v>
      </c>
      <c r="N60" s="217">
        <v>19</v>
      </c>
      <c r="O60" s="217">
        <v>32</v>
      </c>
      <c r="P60" s="217">
        <v>18</v>
      </c>
      <c r="Q60" s="704" t="s">
        <v>154</v>
      </c>
      <c r="R60" s="214">
        <v>33</v>
      </c>
      <c r="S60" s="217">
        <v>27</v>
      </c>
      <c r="T60" s="217">
        <v>41</v>
      </c>
      <c r="U60" s="216">
        <v>191</v>
      </c>
      <c r="V60" s="217">
        <v>40294</v>
      </c>
      <c r="W60" s="217">
        <v>11</v>
      </c>
      <c r="X60" s="217">
        <v>8</v>
      </c>
      <c r="Y60" s="217">
        <v>10</v>
      </c>
      <c r="Z60" s="217">
        <v>25</v>
      </c>
      <c r="AA60" s="217">
        <v>50</v>
      </c>
      <c r="AB60" s="217">
        <v>29</v>
      </c>
      <c r="AC60" s="217">
        <v>10</v>
      </c>
      <c r="AD60" s="217">
        <v>3</v>
      </c>
      <c r="AE60" s="217">
        <v>12</v>
      </c>
      <c r="AF60" s="216">
        <v>158</v>
      </c>
      <c r="AG60" s="212"/>
      <c r="AH60" s="48" t="s">
        <v>45</v>
      </c>
      <c r="AI60" s="837" t="s">
        <v>796</v>
      </c>
    </row>
    <row r="61" spans="1:60" ht="15.95" customHeight="1" thickBot="1" x14ac:dyDescent="0.2">
      <c r="A61" s="957"/>
      <c r="B61" s="194"/>
      <c r="C61" s="895" t="s">
        <v>46</v>
      </c>
      <c r="D61" s="841" t="s">
        <v>809</v>
      </c>
      <c r="E61" s="886">
        <f>SUM(E62:E72)</f>
        <v>46671</v>
      </c>
      <c r="F61" s="886">
        <f t="shared" si="0"/>
        <v>15277</v>
      </c>
      <c r="G61" s="886">
        <f t="shared" si="0"/>
        <v>1564</v>
      </c>
      <c r="H61" s="886">
        <f t="shared" si="0"/>
        <v>5541</v>
      </c>
      <c r="I61" s="886">
        <f t="shared" si="0"/>
        <v>24279</v>
      </c>
      <c r="J61" s="886">
        <f t="shared" si="0"/>
        <v>11562</v>
      </c>
      <c r="K61" s="886">
        <f t="shared" si="0"/>
        <v>1</v>
      </c>
      <c r="L61" s="1552">
        <f t="shared" si="0"/>
        <v>21</v>
      </c>
      <c r="M61" s="1553">
        <f t="shared" si="0"/>
        <v>0</v>
      </c>
      <c r="N61" s="886">
        <f t="shared" si="0"/>
        <v>24</v>
      </c>
      <c r="O61" s="886">
        <f t="shared" si="0"/>
        <v>29</v>
      </c>
      <c r="P61" s="886">
        <f t="shared" si="0"/>
        <v>23</v>
      </c>
      <c r="Q61" s="959" t="s">
        <v>154</v>
      </c>
      <c r="R61" s="888">
        <f t="shared" ref="R61:AF61" si="1">SUM(R62:R72)</f>
        <v>33</v>
      </c>
      <c r="S61" s="886">
        <f t="shared" si="1"/>
        <v>32</v>
      </c>
      <c r="T61" s="886">
        <f t="shared" si="1"/>
        <v>46</v>
      </c>
      <c r="U61" s="250">
        <f t="shared" si="1"/>
        <v>209</v>
      </c>
      <c r="V61" s="886">
        <f t="shared" si="1"/>
        <v>38017</v>
      </c>
      <c r="W61" s="886">
        <f t="shared" si="1"/>
        <v>14</v>
      </c>
      <c r="X61" s="886">
        <f t="shared" si="1"/>
        <v>9</v>
      </c>
      <c r="Y61" s="886">
        <f t="shared" si="1"/>
        <v>18</v>
      </c>
      <c r="Z61" s="886">
        <f t="shared" si="1"/>
        <v>19</v>
      </c>
      <c r="AA61" s="886">
        <f t="shared" si="1"/>
        <v>45</v>
      </c>
      <c r="AB61" s="886">
        <f t="shared" si="1"/>
        <v>30</v>
      </c>
      <c r="AC61" s="886">
        <f t="shared" si="1"/>
        <v>13</v>
      </c>
      <c r="AD61" s="886">
        <f t="shared" si="1"/>
        <v>3</v>
      </c>
      <c r="AE61" s="886">
        <f t="shared" si="1"/>
        <v>11</v>
      </c>
      <c r="AF61" s="887">
        <f t="shared" si="1"/>
        <v>162</v>
      </c>
      <c r="AG61" s="900"/>
      <c r="AH61" s="895" t="s">
        <v>46</v>
      </c>
      <c r="AI61" s="841" t="s">
        <v>809</v>
      </c>
      <c r="AK61" s="62"/>
      <c r="AL61" s="735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</row>
    <row r="62" spans="1:60" ht="15.95" customHeight="1" x14ac:dyDescent="0.15">
      <c r="A62" s="1522" t="s">
        <v>185</v>
      </c>
      <c r="B62" s="1451" t="s">
        <v>60</v>
      </c>
      <c r="C62" s="1452"/>
      <c r="D62" s="1453"/>
      <c r="E62" s="977">
        <v>1132</v>
      </c>
      <c r="F62" s="977">
        <v>289</v>
      </c>
      <c r="G62" s="977">
        <v>36</v>
      </c>
      <c r="H62" s="977">
        <v>166</v>
      </c>
      <c r="I62" s="977">
        <v>640</v>
      </c>
      <c r="J62" s="977">
        <v>201</v>
      </c>
      <c r="K62" s="977">
        <v>0</v>
      </c>
      <c r="L62" s="1613">
        <v>2</v>
      </c>
      <c r="M62" s="1614"/>
      <c r="N62" s="977">
        <v>2</v>
      </c>
      <c r="O62" s="977">
        <v>0</v>
      </c>
      <c r="P62" s="977">
        <v>1</v>
      </c>
      <c r="Q62" s="1004" t="s">
        <v>154</v>
      </c>
      <c r="R62" s="1005">
        <v>3</v>
      </c>
      <c r="S62" s="977">
        <v>0</v>
      </c>
      <c r="T62" s="977">
        <v>1</v>
      </c>
      <c r="U62" s="978">
        <f>SUM(K62:T62)</f>
        <v>9</v>
      </c>
      <c r="V62" s="979">
        <v>777</v>
      </c>
      <c r="W62" s="977">
        <v>4</v>
      </c>
      <c r="X62" s="977">
        <v>0</v>
      </c>
      <c r="Y62" s="977">
        <v>2</v>
      </c>
      <c r="Z62" s="977">
        <v>0</v>
      </c>
      <c r="AA62" s="977">
        <v>2</v>
      </c>
      <c r="AB62" s="977">
        <v>0</v>
      </c>
      <c r="AC62" s="977">
        <v>1</v>
      </c>
      <c r="AD62" s="977">
        <v>0</v>
      </c>
      <c r="AE62" s="977">
        <v>0</v>
      </c>
      <c r="AF62" s="978">
        <f>SUM(W62:AE62)</f>
        <v>9</v>
      </c>
      <c r="AG62" s="1452" t="s">
        <v>60</v>
      </c>
      <c r="AH62" s="1452"/>
      <c r="AI62" s="1453"/>
      <c r="AK62" s="62"/>
      <c r="AL62" s="735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</row>
    <row r="63" spans="1:60" ht="15.95" customHeight="1" x14ac:dyDescent="0.15">
      <c r="A63" s="1523"/>
      <c r="B63" s="1445" t="s">
        <v>61</v>
      </c>
      <c r="C63" s="1446"/>
      <c r="D63" s="1447"/>
      <c r="E63" s="214">
        <v>1237</v>
      </c>
      <c r="F63" s="214">
        <v>164</v>
      </c>
      <c r="G63" s="214">
        <v>10</v>
      </c>
      <c r="H63" s="214">
        <v>381</v>
      </c>
      <c r="I63" s="214">
        <v>682</v>
      </c>
      <c r="J63" s="214">
        <v>122</v>
      </c>
      <c r="K63" s="214">
        <v>0</v>
      </c>
      <c r="L63" s="1611">
        <v>0</v>
      </c>
      <c r="M63" s="1612"/>
      <c r="N63" s="214">
        <v>0</v>
      </c>
      <c r="O63" s="214">
        <v>4</v>
      </c>
      <c r="P63" s="214">
        <v>0</v>
      </c>
      <c r="Q63" s="517" t="s">
        <v>154</v>
      </c>
      <c r="R63" s="821">
        <v>0</v>
      </c>
      <c r="S63" s="214">
        <v>0</v>
      </c>
      <c r="T63" s="214">
        <v>1</v>
      </c>
      <c r="U63" s="216">
        <f t="shared" ref="U63:U72" si="2">SUM(K63:T63)</f>
        <v>5</v>
      </c>
      <c r="V63" s="217">
        <v>1661</v>
      </c>
      <c r="W63" s="214">
        <v>1</v>
      </c>
      <c r="X63" s="214">
        <v>0</v>
      </c>
      <c r="Y63" s="214">
        <v>1</v>
      </c>
      <c r="Z63" s="214">
        <v>1</v>
      </c>
      <c r="AA63" s="214">
        <v>2</v>
      </c>
      <c r="AB63" s="214">
        <v>1</v>
      </c>
      <c r="AC63" s="214">
        <v>0</v>
      </c>
      <c r="AD63" s="214">
        <v>0</v>
      </c>
      <c r="AE63" s="214">
        <v>1</v>
      </c>
      <c r="AF63" s="216">
        <f t="shared" ref="AF63:AF72" si="3">SUM(W63:AE63)</f>
        <v>7</v>
      </c>
      <c r="AG63" s="1445" t="s">
        <v>61</v>
      </c>
      <c r="AH63" s="1446"/>
      <c r="AI63" s="1447"/>
      <c r="AK63" s="62"/>
      <c r="AL63" s="735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</row>
    <row r="64" spans="1:60" ht="15.95" customHeight="1" x14ac:dyDescent="0.15">
      <c r="A64" s="1523"/>
      <c r="B64" s="1445" t="s">
        <v>62</v>
      </c>
      <c r="C64" s="1446"/>
      <c r="D64" s="1447"/>
      <c r="E64" s="214">
        <v>2957</v>
      </c>
      <c r="F64" s="214">
        <v>349</v>
      </c>
      <c r="G64" s="214">
        <v>35</v>
      </c>
      <c r="H64" s="214">
        <v>120</v>
      </c>
      <c r="I64" s="214">
        <v>2449</v>
      </c>
      <c r="J64" s="214">
        <v>151</v>
      </c>
      <c r="K64" s="214">
        <v>0</v>
      </c>
      <c r="L64" s="1609">
        <v>2</v>
      </c>
      <c r="M64" s="1610"/>
      <c r="N64" s="214">
        <v>1</v>
      </c>
      <c r="O64" s="214">
        <v>3</v>
      </c>
      <c r="P64" s="214">
        <v>1</v>
      </c>
      <c r="Q64" s="517" t="s">
        <v>154</v>
      </c>
      <c r="R64" s="821">
        <v>0</v>
      </c>
      <c r="S64" s="214">
        <v>2</v>
      </c>
      <c r="T64" s="214">
        <v>1</v>
      </c>
      <c r="U64" s="216">
        <f t="shared" si="2"/>
        <v>10</v>
      </c>
      <c r="V64" s="217">
        <v>746</v>
      </c>
      <c r="W64" s="214">
        <v>0</v>
      </c>
      <c r="X64" s="214">
        <v>1</v>
      </c>
      <c r="Y64" s="214">
        <v>1</v>
      </c>
      <c r="Z64" s="214">
        <v>2</v>
      </c>
      <c r="AA64" s="214">
        <v>0</v>
      </c>
      <c r="AB64" s="214">
        <v>0</v>
      </c>
      <c r="AC64" s="214">
        <v>0</v>
      </c>
      <c r="AD64" s="214">
        <v>0</v>
      </c>
      <c r="AE64" s="214">
        <v>1</v>
      </c>
      <c r="AF64" s="216">
        <f t="shared" si="3"/>
        <v>5</v>
      </c>
      <c r="AG64" s="1445" t="s">
        <v>62</v>
      </c>
      <c r="AH64" s="1446"/>
      <c r="AI64" s="1447"/>
      <c r="AK64" s="62"/>
      <c r="AL64" s="735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</row>
    <row r="65" spans="1:60" ht="15.95" customHeight="1" x14ac:dyDescent="0.15">
      <c r="A65" s="1523"/>
      <c r="B65" s="1445" t="s">
        <v>63</v>
      </c>
      <c r="C65" s="1446"/>
      <c r="D65" s="1447"/>
      <c r="E65" s="214">
        <v>1703</v>
      </c>
      <c r="F65" s="214">
        <v>575</v>
      </c>
      <c r="G65" s="214">
        <v>91</v>
      </c>
      <c r="H65" s="214">
        <v>117</v>
      </c>
      <c r="I65" s="214">
        <v>920</v>
      </c>
      <c r="J65" s="214">
        <v>435</v>
      </c>
      <c r="K65" s="214">
        <v>0</v>
      </c>
      <c r="L65" s="1609">
        <v>0</v>
      </c>
      <c r="M65" s="1610"/>
      <c r="N65" s="214">
        <v>1</v>
      </c>
      <c r="O65" s="214">
        <v>2</v>
      </c>
      <c r="P65" s="214">
        <v>2</v>
      </c>
      <c r="Q65" s="517" t="s">
        <v>819</v>
      </c>
      <c r="R65" s="821">
        <v>1</v>
      </c>
      <c r="S65" s="214">
        <v>2</v>
      </c>
      <c r="T65" s="561">
        <v>3</v>
      </c>
      <c r="U65" s="216">
        <f t="shared" si="2"/>
        <v>11</v>
      </c>
      <c r="V65" s="217">
        <v>453</v>
      </c>
      <c r="W65" s="214">
        <v>1</v>
      </c>
      <c r="X65" s="214">
        <v>0</v>
      </c>
      <c r="Y65" s="214">
        <v>1</v>
      </c>
      <c r="Z65" s="214">
        <v>3</v>
      </c>
      <c r="AA65" s="214">
        <v>1</v>
      </c>
      <c r="AB65" s="214">
        <v>0</v>
      </c>
      <c r="AC65" s="214">
        <v>0</v>
      </c>
      <c r="AD65" s="214">
        <v>0</v>
      </c>
      <c r="AE65" s="214">
        <v>0</v>
      </c>
      <c r="AF65" s="216">
        <f t="shared" si="3"/>
        <v>6</v>
      </c>
      <c r="AG65" s="1445" t="s">
        <v>63</v>
      </c>
      <c r="AH65" s="1446"/>
      <c r="AI65" s="1447"/>
      <c r="AK65" s="62"/>
      <c r="AL65" s="735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</row>
    <row r="66" spans="1:60" ht="15.95" customHeight="1" x14ac:dyDescent="0.15">
      <c r="A66" s="1523"/>
      <c r="B66" s="1454" t="s">
        <v>64</v>
      </c>
      <c r="C66" s="1455"/>
      <c r="D66" s="1456"/>
      <c r="E66" s="214">
        <v>16528</v>
      </c>
      <c r="F66" s="214">
        <v>4991</v>
      </c>
      <c r="G66" s="214">
        <v>466</v>
      </c>
      <c r="H66" s="214">
        <v>2241</v>
      </c>
      <c r="I66" s="214">
        <v>8828</v>
      </c>
      <c r="J66" s="214">
        <v>3402</v>
      </c>
      <c r="K66" s="214">
        <v>0</v>
      </c>
      <c r="L66" s="1609">
        <v>6</v>
      </c>
      <c r="M66" s="1610"/>
      <c r="N66" s="214">
        <v>7</v>
      </c>
      <c r="O66" s="214">
        <v>7</v>
      </c>
      <c r="P66" s="214">
        <v>8</v>
      </c>
      <c r="Q66" s="517" t="s">
        <v>154</v>
      </c>
      <c r="R66" s="821">
        <v>9</v>
      </c>
      <c r="S66" s="214">
        <v>15</v>
      </c>
      <c r="T66" s="214">
        <v>21</v>
      </c>
      <c r="U66" s="216">
        <f t="shared" si="2"/>
        <v>73</v>
      </c>
      <c r="V66" s="217">
        <v>16493</v>
      </c>
      <c r="W66" s="214">
        <v>3</v>
      </c>
      <c r="X66" s="214">
        <v>4</v>
      </c>
      <c r="Y66" s="214">
        <v>4</v>
      </c>
      <c r="Z66" s="214">
        <v>3</v>
      </c>
      <c r="AA66" s="214">
        <v>19</v>
      </c>
      <c r="AB66" s="214">
        <v>20</v>
      </c>
      <c r="AC66" s="214">
        <v>9</v>
      </c>
      <c r="AD66" s="214">
        <v>1</v>
      </c>
      <c r="AE66" s="214">
        <v>4</v>
      </c>
      <c r="AF66" s="216">
        <f t="shared" si="3"/>
        <v>67</v>
      </c>
      <c r="AG66" s="1454" t="s">
        <v>64</v>
      </c>
      <c r="AH66" s="1455"/>
      <c r="AI66" s="1456"/>
      <c r="AK66" s="62"/>
      <c r="AL66" s="735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</row>
    <row r="67" spans="1:60" ht="15.95" customHeight="1" x14ac:dyDescent="0.15">
      <c r="A67" s="1523"/>
      <c r="B67" s="1445" t="s">
        <v>65</v>
      </c>
      <c r="C67" s="1446"/>
      <c r="D67" s="1447"/>
      <c r="E67" s="214">
        <v>7631</v>
      </c>
      <c r="F67" s="214">
        <v>2033</v>
      </c>
      <c r="G67" s="214">
        <v>231</v>
      </c>
      <c r="H67" s="214">
        <v>920</v>
      </c>
      <c r="I67" s="214">
        <v>4447</v>
      </c>
      <c r="J67" s="214">
        <v>1182</v>
      </c>
      <c r="K67" s="214">
        <v>0</v>
      </c>
      <c r="L67" s="1609">
        <v>3</v>
      </c>
      <c r="M67" s="1610"/>
      <c r="N67" s="214">
        <v>7</v>
      </c>
      <c r="O67" s="214">
        <v>3</v>
      </c>
      <c r="P67" s="214">
        <v>5</v>
      </c>
      <c r="Q67" s="517" t="s">
        <v>154</v>
      </c>
      <c r="R67" s="803">
        <v>9</v>
      </c>
      <c r="S67" s="214">
        <v>5</v>
      </c>
      <c r="T67" s="214">
        <v>8</v>
      </c>
      <c r="U67" s="216">
        <f t="shared" si="2"/>
        <v>40</v>
      </c>
      <c r="V67" s="217">
        <v>3815</v>
      </c>
      <c r="W67" s="214">
        <v>1</v>
      </c>
      <c r="X67" s="214">
        <v>1</v>
      </c>
      <c r="Y67" s="214">
        <v>4</v>
      </c>
      <c r="Z67" s="214">
        <v>2</v>
      </c>
      <c r="AA67" s="214">
        <v>9</v>
      </c>
      <c r="AB67" s="214">
        <v>0</v>
      </c>
      <c r="AC67" s="214">
        <v>0</v>
      </c>
      <c r="AD67" s="214">
        <v>0</v>
      </c>
      <c r="AE67" s="214">
        <v>1</v>
      </c>
      <c r="AF67" s="216">
        <f t="shared" si="3"/>
        <v>18</v>
      </c>
      <c r="AG67" s="1445" t="s">
        <v>65</v>
      </c>
      <c r="AH67" s="1446"/>
      <c r="AI67" s="1447"/>
      <c r="AK67" s="62"/>
      <c r="AL67" s="735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</row>
    <row r="68" spans="1:60" ht="15.95" customHeight="1" x14ac:dyDescent="0.15">
      <c r="A68" s="1523"/>
      <c r="B68" s="1445" t="s">
        <v>66</v>
      </c>
      <c r="C68" s="1446"/>
      <c r="D68" s="1447"/>
      <c r="E68" s="214">
        <v>2266</v>
      </c>
      <c r="F68" s="214">
        <v>989</v>
      </c>
      <c r="G68" s="214">
        <v>63</v>
      </c>
      <c r="H68" s="214">
        <v>457</v>
      </c>
      <c r="I68" s="214">
        <v>757</v>
      </c>
      <c r="J68" s="214">
        <v>345</v>
      </c>
      <c r="K68" s="214">
        <v>0</v>
      </c>
      <c r="L68" s="1611">
        <v>4</v>
      </c>
      <c r="M68" s="1612"/>
      <c r="N68" s="214">
        <v>3</v>
      </c>
      <c r="O68" s="214">
        <v>4</v>
      </c>
      <c r="P68" s="214">
        <v>3</v>
      </c>
      <c r="Q68" s="517" t="s">
        <v>154</v>
      </c>
      <c r="R68" s="821">
        <v>3</v>
      </c>
      <c r="S68" s="214">
        <v>0</v>
      </c>
      <c r="T68" s="214">
        <v>3</v>
      </c>
      <c r="U68" s="216">
        <f t="shared" si="2"/>
        <v>20</v>
      </c>
      <c r="V68" s="217">
        <v>1996</v>
      </c>
      <c r="W68" s="214">
        <v>0</v>
      </c>
      <c r="X68" s="214">
        <v>0</v>
      </c>
      <c r="Y68" s="214">
        <v>0</v>
      </c>
      <c r="Z68" s="214">
        <v>0</v>
      </c>
      <c r="AA68" s="214">
        <v>0</v>
      </c>
      <c r="AB68" s="214">
        <v>3</v>
      </c>
      <c r="AC68" s="214">
        <v>1</v>
      </c>
      <c r="AD68" s="214">
        <v>2</v>
      </c>
      <c r="AE68" s="214">
        <v>0</v>
      </c>
      <c r="AF68" s="216">
        <f t="shared" si="3"/>
        <v>6</v>
      </c>
      <c r="AG68" s="1445" t="s">
        <v>66</v>
      </c>
      <c r="AH68" s="1446"/>
      <c r="AI68" s="1447"/>
      <c r="AK68" s="62"/>
      <c r="AL68" s="735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</row>
    <row r="69" spans="1:60" ht="15.95" customHeight="1" x14ac:dyDescent="0.15">
      <c r="A69" s="1523"/>
      <c r="B69" s="1445" t="s">
        <v>67</v>
      </c>
      <c r="C69" s="1446"/>
      <c r="D69" s="1447"/>
      <c r="E69" s="214">
        <v>0</v>
      </c>
      <c r="F69" s="214">
        <v>0</v>
      </c>
      <c r="G69" s="214">
        <v>0</v>
      </c>
      <c r="H69" s="214">
        <v>0</v>
      </c>
      <c r="I69" s="214">
        <v>0</v>
      </c>
      <c r="J69" s="214">
        <v>0</v>
      </c>
      <c r="K69" s="214">
        <v>0</v>
      </c>
      <c r="L69" s="1606">
        <v>0</v>
      </c>
      <c r="M69" s="1591"/>
      <c r="N69" s="214">
        <v>0</v>
      </c>
      <c r="O69" s="214">
        <v>0</v>
      </c>
      <c r="P69" s="214">
        <v>0</v>
      </c>
      <c r="Q69" s="517" t="s">
        <v>154</v>
      </c>
      <c r="R69" s="821">
        <v>0</v>
      </c>
      <c r="S69" s="214">
        <v>0</v>
      </c>
      <c r="T69" s="214">
        <v>0</v>
      </c>
      <c r="U69" s="216">
        <f t="shared" si="2"/>
        <v>0</v>
      </c>
      <c r="V69" s="217">
        <v>59</v>
      </c>
      <c r="W69" s="214">
        <v>0</v>
      </c>
      <c r="X69" s="214">
        <v>0</v>
      </c>
      <c r="Y69" s="214">
        <v>0</v>
      </c>
      <c r="Z69" s="214">
        <v>1</v>
      </c>
      <c r="AA69" s="214">
        <v>0</v>
      </c>
      <c r="AB69" s="214">
        <v>0</v>
      </c>
      <c r="AC69" s="214">
        <v>0</v>
      </c>
      <c r="AD69" s="214">
        <v>0</v>
      </c>
      <c r="AE69" s="214">
        <v>0</v>
      </c>
      <c r="AF69" s="216">
        <f t="shared" si="3"/>
        <v>1</v>
      </c>
      <c r="AG69" s="1445" t="s">
        <v>67</v>
      </c>
      <c r="AH69" s="1446"/>
      <c r="AI69" s="1447"/>
      <c r="AK69" s="62"/>
      <c r="AL69" s="735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</row>
    <row r="70" spans="1:60" ht="15.95" customHeight="1" x14ac:dyDescent="0.15">
      <c r="A70" s="1523"/>
      <c r="B70" s="1445" t="s">
        <v>68</v>
      </c>
      <c r="C70" s="1446"/>
      <c r="D70" s="1447"/>
      <c r="E70" s="214">
        <v>835</v>
      </c>
      <c r="F70" s="214">
        <v>205</v>
      </c>
      <c r="G70" s="214">
        <v>12</v>
      </c>
      <c r="H70" s="214">
        <v>120</v>
      </c>
      <c r="I70" s="214">
        <v>498</v>
      </c>
      <c r="J70" s="214">
        <v>159</v>
      </c>
      <c r="K70" s="214">
        <v>0</v>
      </c>
      <c r="L70" s="1606">
        <v>0</v>
      </c>
      <c r="M70" s="1591"/>
      <c r="N70" s="214">
        <v>0</v>
      </c>
      <c r="O70" s="214">
        <v>0</v>
      </c>
      <c r="P70" s="214">
        <v>1</v>
      </c>
      <c r="Q70" s="517" t="s">
        <v>154</v>
      </c>
      <c r="R70" s="821">
        <v>0</v>
      </c>
      <c r="S70" s="214">
        <v>3</v>
      </c>
      <c r="T70" s="214">
        <v>0</v>
      </c>
      <c r="U70" s="216">
        <f t="shared" si="2"/>
        <v>4</v>
      </c>
      <c r="V70" s="217">
        <v>787</v>
      </c>
      <c r="W70" s="214">
        <v>1</v>
      </c>
      <c r="X70" s="214">
        <v>2</v>
      </c>
      <c r="Y70" s="214">
        <v>1</v>
      </c>
      <c r="Z70" s="214">
        <v>3</v>
      </c>
      <c r="AA70" s="214">
        <v>1</v>
      </c>
      <c r="AB70" s="214">
        <v>0</v>
      </c>
      <c r="AC70" s="214">
        <v>1</v>
      </c>
      <c r="AD70" s="214">
        <v>0</v>
      </c>
      <c r="AE70" s="214">
        <v>0</v>
      </c>
      <c r="AF70" s="216">
        <f t="shared" si="3"/>
        <v>9</v>
      </c>
      <c r="AG70" s="1445" t="s">
        <v>68</v>
      </c>
      <c r="AH70" s="1446"/>
      <c r="AI70" s="1447"/>
      <c r="AK70" s="62"/>
      <c r="AL70" s="735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</row>
    <row r="71" spans="1:60" ht="15.95" customHeight="1" x14ac:dyDescent="0.15">
      <c r="A71" s="1523"/>
      <c r="B71" s="1445" t="s">
        <v>69</v>
      </c>
      <c r="C71" s="1446"/>
      <c r="D71" s="1447"/>
      <c r="E71" s="214">
        <v>10690</v>
      </c>
      <c r="F71" s="214">
        <v>5165</v>
      </c>
      <c r="G71" s="214">
        <v>541</v>
      </c>
      <c r="H71" s="214">
        <v>681</v>
      </c>
      <c r="I71" s="214">
        <v>4300</v>
      </c>
      <c r="J71" s="214">
        <v>5097</v>
      </c>
      <c r="K71" s="214">
        <v>1</v>
      </c>
      <c r="L71" s="1606">
        <v>2</v>
      </c>
      <c r="M71" s="1591"/>
      <c r="N71" s="214">
        <v>3</v>
      </c>
      <c r="O71" s="214">
        <v>5</v>
      </c>
      <c r="P71" s="214">
        <v>2</v>
      </c>
      <c r="Q71" s="517" t="s">
        <v>154</v>
      </c>
      <c r="R71" s="803">
        <v>7</v>
      </c>
      <c r="S71" s="214">
        <v>4</v>
      </c>
      <c r="T71" s="214">
        <v>5</v>
      </c>
      <c r="U71" s="216">
        <f t="shared" si="2"/>
        <v>29</v>
      </c>
      <c r="V71" s="217">
        <v>11123</v>
      </c>
      <c r="W71" s="214">
        <v>2</v>
      </c>
      <c r="X71" s="214">
        <v>1</v>
      </c>
      <c r="Y71" s="214">
        <v>3</v>
      </c>
      <c r="Z71" s="214">
        <v>3</v>
      </c>
      <c r="AA71" s="214">
        <v>11</v>
      </c>
      <c r="AB71" s="214">
        <v>6</v>
      </c>
      <c r="AC71" s="214">
        <v>1</v>
      </c>
      <c r="AD71" s="214">
        <v>0</v>
      </c>
      <c r="AE71" s="214">
        <v>4</v>
      </c>
      <c r="AF71" s="216">
        <f t="shared" si="3"/>
        <v>31</v>
      </c>
      <c r="AG71" s="1445" t="s">
        <v>69</v>
      </c>
      <c r="AH71" s="1446"/>
      <c r="AI71" s="1447"/>
      <c r="AK71" s="62"/>
      <c r="AL71" s="735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</row>
    <row r="72" spans="1:60" ht="14.25" thickBot="1" x14ac:dyDescent="0.2">
      <c r="A72" s="1524"/>
      <c r="B72" s="1448" t="s">
        <v>70</v>
      </c>
      <c r="C72" s="1449"/>
      <c r="D72" s="1450"/>
      <c r="E72" s="233">
        <v>1692</v>
      </c>
      <c r="F72" s="224">
        <v>517</v>
      </c>
      <c r="G72" s="224">
        <v>79</v>
      </c>
      <c r="H72" s="224">
        <v>338</v>
      </c>
      <c r="I72" s="224">
        <v>758</v>
      </c>
      <c r="J72" s="224">
        <v>468</v>
      </c>
      <c r="K72" s="224">
        <v>0</v>
      </c>
      <c r="L72" s="1607">
        <v>2</v>
      </c>
      <c r="M72" s="1608"/>
      <c r="N72" s="224">
        <v>0</v>
      </c>
      <c r="O72" s="224">
        <v>1</v>
      </c>
      <c r="P72" s="224">
        <v>0</v>
      </c>
      <c r="Q72" s="516" t="s">
        <v>154</v>
      </c>
      <c r="R72" s="822">
        <v>1</v>
      </c>
      <c r="S72" s="224">
        <v>1</v>
      </c>
      <c r="T72" s="224">
        <v>3</v>
      </c>
      <c r="U72" s="808">
        <f t="shared" si="2"/>
        <v>8</v>
      </c>
      <c r="V72" s="716">
        <v>107</v>
      </c>
      <c r="W72" s="224">
        <v>1</v>
      </c>
      <c r="X72" s="224">
        <v>0</v>
      </c>
      <c r="Y72" s="224">
        <v>1</v>
      </c>
      <c r="Z72" s="224">
        <v>1</v>
      </c>
      <c r="AA72" s="224">
        <v>0</v>
      </c>
      <c r="AB72" s="224">
        <v>0</v>
      </c>
      <c r="AC72" s="224">
        <v>0</v>
      </c>
      <c r="AD72" s="224">
        <v>0</v>
      </c>
      <c r="AE72" s="224">
        <v>0</v>
      </c>
      <c r="AF72" s="234">
        <f t="shared" si="3"/>
        <v>3</v>
      </c>
      <c r="AG72" s="1448" t="s">
        <v>70</v>
      </c>
      <c r="AH72" s="1449"/>
      <c r="AI72" s="1450"/>
    </row>
    <row r="73" spans="1:60" x14ac:dyDescent="0.15">
      <c r="E73" s="797"/>
      <c r="F73" s="797"/>
      <c r="G73" s="797"/>
      <c r="H73" s="797"/>
      <c r="I73" s="797"/>
      <c r="J73" s="797"/>
      <c r="K73" s="797"/>
      <c r="L73" s="797"/>
      <c r="M73" s="797"/>
      <c r="N73" s="797"/>
      <c r="O73" s="797"/>
      <c r="P73" s="797"/>
      <c r="Q73" s="797"/>
      <c r="R73" s="797"/>
      <c r="S73" s="797"/>
      <c r="T73" s="797"/>
      <c r="U73" s="797"/>
      <c r="V73" s="797"/>
      <c r="W73" s="797"/>
      <c r="X73" s="797"/>
      <c r="Y73" s="797"/>
      <c r="Z73" s="797"/>
      <c r="AA73" s="797"/>
      <c r="AB73" s="797"/>
      <c r="AC73" s="797"/>
      <c r="AD73" s="797"/>
      <c r="AE73" s="797"/>
      <c r="AF73" s="797"/>
    </row>
    <row r="74" spans="1:60" x14ac:dyDescent="0.15">
      <c r="E74" s="796"/>
      <c r="F74" s="796"/>
      <c r="G74" s="796"/>
      <c r="H74" s="796"/>
      <c r="I74" s="796"/>
      <c r="J74" s="796"/>
      <c r="K74" s="796"/>
      <c r="L74" s="796"/>
      <c r="M74" s="2"/>
      <c r="N74" s="2"/>
      <c r="O74" s="796"/>
      <c r="P74" s="796"/>
      <c r="Q74" s="2"/>
      <c r="R74" s="796"/>
      <c r="S74" s="2"/>
      <c r="T74" s="796"/>
      <c r="U74" s="796"/>
      <c r="V74" s="796"/>
      <c r="W74" s="796"/>
      <c r="X74" s="796"/>
      <c r="Y74" s="796"/>
      <c r="Z74" s="796"/>
      <c r="AA74" s="796"/>
      <c r="AB74" s="796"/>
      <c r="AC74" s="796"/>
      <c r="AD74" s="796"/>
      <c r="AE74" s="796"/>
      <c r="AF74" s="796"/>
    </row>
    <row r="75" spans="1:60" x14ac:dyDescent="0.15">
      <c r="E75" s="796"/>
      <c r="F75" s="796"/>
      <c r="G75" s="796"/>
      <c r="H75" s="796"/>
      <c r="I75" s="796"/>
      <c r="J75" s="796"/>
      <c r="K75" s="796"/>
      <c r="L75" s="796"/>
      <c r="M75" s="2"/>
      <c r="N75" s="2"/>
      <c r="O75" s="796"/>
      <c r="P75" s="796"/>
      <c r="Q75" s="2"/>
      <c r="R75" s="796"/>
      <c r="S75" s="2"/>
      <c r="T75" s="796"/>
      <c r="U75" s="796"/>
      <c r="V75" s="796"/>
      <c r="W75" s="796"/>
      <c r="X75" s="796"/>
      <c r="Y75" s="796"/>
      <c r="Z75" s="796"/>
      <c r="AA75" s="796"/>
      <c r="AB75" s="796"/>
      <c r="AC75" s="796"/>
      <c r="AD75" s="796"/>
      <c r="AE75" s="796"/>
      <c r="AF75" s="796"/>
    </row>
    <row r="76" spans="1:60" x14ac:dyDescent="0.15">
      <c r="E76" s="796"/>
      <c r="F76" s="796"/>
      <c r="G76" s="796"/>
      <c r="H76" s="796"/>
      <c r="I76" s="796"/>
      <c r="J76" s="796"/>
      <c r="K76" s="796"/>
      <c r="L76" s="796"/>
      <c r="M76" s="2"/>
      <c r="N76" s="2"/>
      <c r="O76" s="796"/>
      <c r="P76" s="796"/>
      <c r="Q76" s="2"/>
      <c r="R76" s="796"/>
      <c r="S76" s="2"/>
      <c r="T76" s="796"/>
      <c r="U76" s="796"/>
      <c r="V76" s="796"/>
      <c r="W76" s="796"/>
      <c r="X76" s="796"/>
      <c r="Y76" s="796"/>
      <c r="Z76" s="796"/>
      <c r="AA76" s="796"/>
      <c r="AB76" s="796"/>
      <c r="AC76" s="796"/>
      <c r="AD76" s="796"/>
      <c r="AE76" s="796"/>
      <c r="AF76" s="796"/>
    </row>
    <row r="77" spans="1:60" x14ac:dyDescent="0.15">
      <c r="E77" s="796"/>
      <c r="F77" s="796"/>
      <c r="G77" s="796"/>
      <c r="H77" s="796"/>
      <c r="I77" s="796"/>
      <c r="J77" s="796"/>
      <c r="K77" s="796"/>
      <c r="L77" s="796"/>
      <c r="M77" s="2"/>
      <c r="N77" s="2"/>
      <c r="O77" s="796"/>
      <c r="P77" s="796"/>
      <c r="Q77" s="2"/>
      <c r="R77" s="796"/>
      <c r="S77" s="2"/>
      <c r="T77" s="796"/>
      <c r="U77" s="796"/>
      <c r="V77" s="796"/>
      <c r="W77" s="796"/>
      <c r="X77" s="796"/>
      <c r="Y77" s="796"/>
      <c r="Z77" s="796"/>
      <c r="AA77" s="796"/>
      <c r="AB77" s="796"/>
      <c r="AC77" s="796"/>
      <c r="AD77" s="796"/>
      <c r="AE77" s="796"/>
      <c r="AF77" s="796"/>
    </row>
    <row r="78" spans="1:60" x14ac:dyDescent="0.15">
      <c r="E78" s="796"/>
      <c r="F78" s="796"/>
      <c r="G78" s="796"/>
      <c r="H78" s="796"/>
      <c r="I78" s="796"/>
      <c r="J78" s="796"/>
      <c r="K78" s="796"/>
      <c r="L78" s="796"/>
      <c r="M78" s="2"/>
      <c r="N78" s="2"/>
      <c r="O78" s="796"/>
      <c r="P78" s="796"/>
      <c r="Q78" s="2"/>
      <c r="R78" s="796"/>
      <c r="S78" s="2"/>
      <c r="T78" s="796"/>
      <c r="U78" s="796"/>
      <c r="V78" s="796"/>
      <c r="W78" s="796"/>
      <c r="X78" s="796"/>
      <c r="Y78" s="796"/>
      <c r="Z78" s="796"/>
      <c r="AA78" s="796"/>
      <c r="AB78" s="796"/>
      <c r="AC78" s="796"/>
      <c r="AD78" s="796"/>
      <c r="AE78" s="796"/>
      <c r="AF78" s="796"/>
    </row>
    <row r="79" spans="1:60" x14ac:dyDescent="0.15">
      <c r="E79" s="796"/>
      <c r="F79" s="796"/>
      <c r="G79" s="796"/>
      <c r="H79" s="796"/>
      <c r="I79" s="796"/>
      <c r="J79" s="796"/>
      <c r="K79" s="796"/>
      <c r="L79" s="796"/>
      <c r="M79" s="2"/>
      <c r="N79" s="2"/>
      <c r="O79" s="796"/>
      <c r="P79" s="796"/>
      <c r="Q79" s="2"/>
      <c r="R79" s="796"/>
      <c r="S79" s="2"/>
      <c r="T79" s="796"/>
      <c r="U79" s="796"/>
      <c r="V79" s="796"/>
      <c r="W79" s="796"/>
      <c r="X79" s="796"/>
      <c r="Y79" s="796"/>
      <c r="Z79" s="796"/>
      <c r="AA79" s="796"/>
      <c r="AB79" s="796"/>
      <c r="AC79" s="796"/>
      <c r="AD79" s="796"/>
      <c r="AE79" s="796"/>
      <c r="AF79" s="796"/>
    </row>
    <row r="80" spans="1:60" x14ac:dyDescent="0.15">
      <c r="E80" s="796"/>
      <c r="F80" s="796"/>
      <c r="G80" s="796"/>
      <c r="H80" s="796"/>
      <c r="I80" s="796"/>
      <c r="J80" s="796"/>
      <c r="K80" s="796"/>
      <c r="L80" s="796"/>
      <c r="M80" s="2"/>
      <c r="N80" s="2"/>
      <c r="O80" s="796"/>
      <c r="P80" s="796"/>
      <c r="Q80" s="2"/>
      <c r="R80" s="796"/>
      <c r="S80" s="2"/>
      <c r="T80" s="796"/>
      <c r="U80" s="796"/>
      <c r="V80" s="796"/>
      <c r="W80" s="796"/>
      <c r="X80" s="796"/>
      <c r="Y80" s="796"/>
      <c r="Z80" s="796"/>
      <c r="AA80" s="796"/>
      <c r="AB80" s="796"/>
      <c r="AC80" s="796"/>
      <c r="AD80" s="796"/>
      <c r="AE80" s="796"/>
      <c r="AF80" s="796"/>
    </row>
    <row r="81" spans="5:32" x14ac:dyDescent="0.15">
      <c r="E81" s="796"/>
      <c r="F81" s="796"/>
      <c r="G81" s="796"/>
      <c r="H81" s="796"/>
      <c r="I81" s="796"/>
      <c r="J81" s="796"/>
      <c r="K81" s="796"/>
      <c r="L81" s="796"/>
      <c r="M81" s="2"/>
      <c r="N81" s="2"/>
      <c r="O81" s="796"/>
      <c r="P81" s="796"/>
      <c r="Q81" s="2"/>
      <c r="R81" s="796"/>
      <c r="S81" s="2"/>
      <c r="T81" s="796"/>
      <c r="U81" s="796"/>
      <c r="V81" s="796"/>
      <c r="W81" s="796"/>
      <c r="X81" s="796"/>
      <c r="Y81" s="796"/>
      <c r="Z81" s="796"/>
      <c r="AA81" s="796"/>
      <c r="AB81" s="796"/>
      <c r="AC81" s="796"/>
      <c r="AD81" s="796"/>
      <c r="AE81" s="796"/>
      <c r="AF81" s="796"/>
    </row>
    <row r="98" spans="12:13" x14ac:dyDescent="0.15">
      <c r="L98" s="1615"/>
      <c r="M98" s="1615"/>
    </row>
    <row r="99" spans="12:13" x14ac:dyDescent="0.15">
      <c r="L99" s="1615"/>
      <c r="M99" s="1615"/>
    </row>
    <row r="100" spans="12:13" x14ac:dyDescent="0.15">
      <c r="L100" s="1615"/>
      <c r="M100" s="1615"/>
    </row>
    <row r="101" spans="12:13" x14ac:dyDescent="0.15">
      <c r="L101" s="1615"/>
      <c r="M101" s="1615"/>
    </row>
    <row r="102" spans="12:13" x14ac:dyDescent="0.15">
      <c r="L102" s="1615"/>
      <c r="M102" s="1615"/>
    </row>
    <row r="103" spans="12:13" x14ac:dyDescent="0.15">
      <c r="L103" s="1615"/>
      <c r="M103" s="1615"/>
    </row>
    <row r="104" spans="12:13" x14ac:dyDescent="0.15">
      <c r="L104" s="1615"/>
      <c r="M104" s="1615"/>
    </row>
    <row r="105" spans="12:13" x14ac:dyDescent="0.15">
      <c r="L105" s="1615"/>
      <c r="M105" s="1615"/>
    </row>
    <row r="106" spans="12:13" x14ac:dyDescent="0.15">
      <c r="L106" s="1615"/>
      <c r="M106" s="1615"/>
    </row>
    <row r="107" spans="12:13" x14ac:dyDescent="0.15">
      <c r="L107" s="1615"/>
      <c r="M107" s="1615"/>
    </row>
    <row r="108" spans="12:13" x14ac:dyDescent="0.15">
      <c r="L108" s="1615"/>
      <c r="M108" s="1615"/>
    </row>
  </sheetData>
  <mergeCells count="110">
    <mergeCell ref="L98:M98"/>
    <mergeCell ref="L108:M108"/>
    <mergeCell ref="L107:M107"/>
    <mergeCell ref="L106:M106"/>
    <mergeCell ref="L105:M105"/>
    <mergeCell ref="L104:M104"/>
    <mergeCell ref="L103:M103"/>
    <mergeCell ref="L102:M102"/>
    <mergeCell ref="L101:M101"/>
    <mergeCell ref="L100:M100"/>
    <mergeCell ref="L99:M99"/>
    <mergeCell ref="L54:M54"/>
    <mergeCell ref="L67:M67"/>
    <mergeCell ref="L68:M68"/>
    <mergeCell ref="L69:M69"/>
    <mergeCell ref="L70:M70"/>
    <mergeCell ref="L62:M62"/>
    <mergeCell ref="L63:M63"/>
    <mergeCell ref="L64:M64"/>
    <mergeCell ref="L65:M65"/>
    <mergeCell ref="L66:M66"/>
    <mergeCell ref="L61:M61"/>
    <mergeCell ref="L55:M55"/>
    <mergeCell ref="L56:M56"/>
    <mergeCell ref="L57:M57"/>
    <mergeCell ref="L58:M58"/>
    <mergeCell ref="L59:M59"/>
    <mergeCell ref="L60:M60"/>
    <mergeCell ref="B69:D69"/>
    <mergeCell ref="L71:M71"/>
    <mergeCell ref="L72:M72"/>
    <mergeCell ref="AG72:AI72"/>
    <mergeCell ref="AG69:AI69"/>
    <mergeCell ref="AG70:AI70"/>
    <mergeCell ref="AG71:AI71"/>
    <mergeCell ref="AG67:AI67"/>
    <mergeCell ref="AG65:AI65"/>
    <mergeCell ref="AG66:AI66"/>
    <mergeCell ref="L51:M51"/>
    <mergeCell ref="AG3:AI9"/>
    <mergeCell ref="V3:AF3"/>
    <mergeCell ref="AF5:AF9"/>
    <mergeCell ref="W4:AF4"/>
    <mergeCell ref="V4:V9"/>
    <mergeCell ref="AG68:AI68"/>
    <mergeCell ref="B68:D68"/>
    <mergeCell ref="B62:D62"/>
    <mergeCell ref="B63:D63"/>
    <mergeCell ref="B64:D64"/>
    <mergeCell ref="B65:D65"/>
    <mergeCell ref="B66:D66"/>
    <mergeCell ref="B67:D67"/>
    <mergeCell ref="A3:D9"/>
    <mergeCell ref="A11:B11"/>
    <mergeCell ref="L45:M45"/>
    <mergeCell ref="L40:M40"/>
    <mergeCell ref="L41:M41"/>
    <mergeCell ref="L42:M42"/>
    <mergeCell ref="AG62:AI62"/>
    <mergeCell ref="AG63:AI63"/>
    <mergeCell ref="AG64:AI64"/>
    <mergeCell ref="A62:A72"/>
    <mergeCell ref="P17:Q17"/>
    <mergeCell ref="P15:Q15"/>
    <mergeCell ref="P16:Q16"/>
    <mergeCell ref="P22:Q22"/>
    <mergeCell ref="B70:D70"/>
    <mergeCell ref="B71:D71"/>
    <mergeCell ref="B72:D72"/>
    <mergeCell ref="A26:B26"/>
    <mergeCell ref="L46:M46"/>
    <mergeCell ref="L50:M50"/>
    <mergeCell ref="P25:Q25"/>
    <mergeCell ref="P26:Q26"/>
    <mergeCell ref="P23:Q23"/>
    <mergeCell ref="L52:M52"/>
    <mergeCell ref="L48:M48"/>
    <mergeCell ref="L53:M53"/>
    <mergeCell ref="P28:Q28"/>
    <mergeCell ref="P27:Q27"/>
    <mergeCell ref="P34:Q34"/>
    <mergeCell ref="P29:Q29"/>
    <mergeCell ref="P30:Q30"/>
    <mergeCell ref="P32:Q32"/>
    <mergeCell ref="P31:Q31"/>
    <mergeCell ref="P33:Q33"/>
    <mergeCell ref="E4:E9"/>
    <mergeCell ref="L43:M43"/>
    <mergeCell ref="L44:M44"/>
    <mergeCell ref="L47:M47"/>
    <mergeCell ref="L49:M49"/>
    <mergeCell ref="E3:U3"/>
    <mergeCell ref="G5:G8"/>
    <mergeCell ref="K4:U4"/>
    <mergeCell ref="U5:U9"/>
    <mergeCell ref="P11:Q11"/>
    <mergeCell ref="F4:I4"/>
    <mergeCell ref="H5:H8"/>
    <mergeCell ref="I5:I8"/>
    <mergeCell ref="J4:J9"/>
    <mergeCell ref="K5:K9"/>
    <mergeCell ref="F5:F8"/>
    <mergeCell ref="P21:Q21"/>
    <mergeCell ref="P24:Q24"/>
    <mergeCell ref="P12:Q12"/>
    <mergeCell ref="P20:Q20"/>
    <mergeCell ref="P13:Q13"/>
    <mergeCell ref="P18:Q18"/>
    <mergeCell ref="P19:Q19"/>
    <mergeCell ref="P14:Q14"/>
  </mergeCells>
  <phoneticPr fontId="20"/>
  <printOptions horizontalCentered="1"/>
  <pageMargins left="0.35433070866141736" right="0.39370078740157483" top="0.31496062992125984" bottom="0.35433070866141736" header="0.43307086614173229" footer="0.39370078740157483"/>
  <pageSetup paperSize="8" scale="77" orientation="landscape" r:id="rId1"/>
  <headerFooter alignWithMargins="0"/>
  <colBreaks count="1" manualBreakCount="1">
    <brk id="1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AF73"/>
  <sheetViews>
    <sheetView view="pageBreakPreview" zoomScale="90" zoomScaleNormal="75" zoomScaleSheetLayoutView="90" workbookViewId="0">
      <pane xSplit="4" ySplit="9" topLeftCell="N52" activePane="bottomRight" state="frozen"/>
      <selection sqref="A1:S22"/>
      <selection pane="topRight" sqref="A1:S22"/>
      <selection pane="bottomLeft" sqref="A1:S22"/>
      <selection pane="bottomRight" activeCell="O62" sqref="O62:O72"/>
    </sheetView>
  </sheetViews>
  <sheetFormatPr defaultColWidth="9" defaultRowHeight="13.5" x14ac:dyDescent="0.15"/>
  <cols>
    <col min="1" max="1" width="3.375" style="2" customWidth="1"/>
    <col min="2" max="2" width="1.25" style="2" customWidth="1"/>
    <col min="3" max="3" width="4.75" style="2" customWidth="1"/>
    <col min="4" max="4" width="8.25" style="2" customWidth="1"/>
    <col min="5" max="6" width="9.375" style="3" customWidth="1"/>
    <col min="7" max="8" width="10.125" style="3" customWidth="1"/>
    <col min="9" max="13" width="9.375" style="3" customWidth="1"/>
    <col min="14" max="14" width="10.125" style="3" customWidth="1"/>
    <col min="15" max="16" width="9.375" style="3" customWidth="1"/>
    <col min="17" max="25" width="7.125" style="3" customWidth="1"/>
    <col min="26" max="27" width="7.125" style="2" customWidth="1"/>
    <col min="28" max="28" width="0.5" style="2" customWidth="1"/>
    <col min="29" max="29" width="4.75" style="2" customWidth="1"/>
    <col min="30" max="30" width="8.125" style="2" customWidth="1"/>
    <col min="31" max="16384" width="9" style="2"/>
  </cols>
  <sheetData>
    <row r="1" spans="1:30" ht="16.5" customHeight="1" x14ac:dyDescent="0.15">
      <c r="A1" s="4" t="s">
        <v>731</v>
      </c>
    </row>
    <row r="2" spans="1:30" ht="9" customHeight="1" thickBot="1" x14ac:dyDescent="0.2">
      <c r="B2" s="5"/>
      <c r="C2" s="5"/>
    </row>
    <row r="3" spans="1:30" ht="15" customHeight="1" thickBot="1" x14ac:dyDescent="0.2">
      <c r="A3" s="1380" t="s">
        <v>130</v>
      </c>
      <c r="B3" s="1381"/>
      <c r="C3" s="1381"/>
      <c r="D3" s="1382"/>
      <c r="E3" s="105"/>
      <c r="F3" s="106"/>
      <c r="G3" s="106"/>
      <c r="H3" s="106"/>
      <c r="I3" s="106"/>
      <c r="J3" s="1631" t="s">
        <v>72</v>
      </c>
      <c r="K3" s="1631"/>
      <c r="L3" s="1631"/>
      <c r="M3" s="107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8"/>
      <c r="AB3" s="1335" t="s">
        <v>11</v>
      </c>
      <c r="AC3" s="1336"/>
      <c r="AD3" s="1337"/>
    </row>
    <row r="4" spans="1:30" ht="15" customHeight="1" x14ac:dyDescent="0.15">
      <c r="A4" s="1383"/>
      <c r="B4" s="1384"/>
      <c r="C4" s="1384"/>
      <c r="D4" s="1385"/>
      <c r="E4" s="1509" t="s">
        <v>131</v>
      </c>
      <c r="F4" s="1622"/>
      <c r="G4" s="1622"/>
      <c r="H4" s="1622"/>
      <c r="I4" s="1622"/>
      <c r="J4" s="1623"/>
      <c r="K4" s="8"/>
      <c r="L4" s="109"/>
      <c r="M4" s="110" t="s">
        <v>132</v>
      </c>
      <c r="N4" s="109"/>
      <c r="O4" s="109"/>
      <c r="P4" s="7"/>
      <c r="Q4" s="1632" t="s">
        <v>133</v>
      </c>
      <c r="R4" s="1633"/>
      <c r="S4" s="1634" t="s">
        <v>134</v>
      </c>
      <c r="T4" s="1630"/>
      <c r="U4" s="1622" t="s">
        <v>135</v>
      </c>
      <c r="V4" s="1629"/>
      <c r="W4" s="1630"/>
      <c r="X4" s="1622" t="s">
        <v>136</v>
      </c>
      <c r="Y4" s="1623"/>
      <c r="Z4" s="1622" t="s">
        <v>7</v>
      </c>
      <c r="AA4" s="1623"/>
      <c r="AB4" s="1338"/>
      <c r="AC4" s="1339"/>
      <c r="AD4" s="1340"/>
    </row>
    <row r="5" spans="1:30" ht="15" customHeight="1" x14ac:dyDescent="0.15">
      <c r="A5" s="1383"/>
      <c r="B5" s="1384"/>
      <c r="C5" s="1384"/>
      <c r="D5" s="1385"/>
      <c r="E5" s="1624" t="s">
        <v>412</v>
      </c>
      <c r="F5" s="1590"/>
      <c r="G5" s="1590"/>
      <c r="H5" s="1591"/>
      <c r="I5" s="1560" t="s">
        <v>411</v>
      </c>
      <c r="J5" s="1516"/>
      <c r="K5" s="1624" t="s">
        <v>412</v>
      </c>
      <c r="L5" s="1590"/>
      <c r="M5" s="1590"/>
      <c r="N5" s="1591"/>
      <c r="O5" s="1560" t="s">
        <v>411</v>
      </c>
      <c r="P5" s="1516"/>
      <c r="Q5" s="1520" t="s">
        <v>107</v>
      </c>
      <c r="R5" s="1521"/>
      <c r="S5" s="1514" t="s">
        <v>107</v>
      </c>
      <c r="T5" s="1516"/>
      <c r="U5" s="1515" t="s">
        <v>138</v>
      </c>
      <c r="V5" s="1515"/>
      <c r="W5" s="1516"/>
      <c r="X5" s="1515" t="s">
        <v>107</v>
      </c>
      <c r="Y5" s="1516"/>
      <c r="Z5" s="1515" t="s">
        <v>107</v>
      </c>
      <c r="AA5" s="1516"/>
      <c r="AB5" s="1338"/>
      <c r="AC5" s="1339"/>
      <c r="AD5" s="1340"/>
    </row>
    <row r="6" spans="1:30" ht="15" customHeight="1" x14ac:dyDescent="0.15">
      <c r="A6" s="1383"/>
      <c r="B6" s="1384"/>
      <c r="C6" s="1384"/>
      <c r="D6" s="1385"/>
      <c r="E6" s="560"/>
      <c r="F6" s="77"/>
      <c r="G6" s="1635"/>
      <c r="H6" s="1521"/>
      <c r="I6" s="22"/>
      <c r="J6" s="102"/>
      <c r="K6" s="560"/>
      <c r="L6" s="77"/>
      <c r="M6" s="1635"/>
      <c r="N6" s="1521"/>
      <c r="O6" s="22"/>
      <c r="P6" s="102"/>
      <c r="Q6" s="114"/>
      <c r="R6" s="115"/>
      <c r="S6" s="115"/>
      <c r="T6" s="116"/>
      <c r="U6" s="201"/>
      <c r="V6" s="115" t="s">
        <v>182</v>
      </c>
      <c r="W6" s="116" t="s">
        <v>139</v>
      </c>
      <c r="X6" s="201"/>
      <c r="Y6" s="116"/>
      <c r="Z6" s="201"/>
      <c r="AA6" s="116"/>
      <c r="AB6" s="1338"/>
      <c r="AC6" s="1339"/>
      <c r="AD6" s="1340"/>
    </row>
    <row r="7" spans="1:30" ht="15" customHeight="1" x14ac:dyDescent="0.15">
      <c r="A7" s="1383"/>
      <c r="B7" s="1384"/>
      <c r="C7" s="1384"/>
      <c r="D7" s="1385"/>
      <c r="E7" s="88" t="s">
        <v>22</v>
      </c>
      <c r="F7" s="117" t="s">
        <v>73</v>
      </c>
      <c r="G7" s="1625" t="s">
        <v>703</v>
      </c>
      <c r="H7" s="1625" t="s">
        <v>717</v>
      </c>
      <c r="I7" s="23" t="s">
        <v>22</v>
      </c>
      <c r="J7" s="103" t="s">
        <v>21</v>
      </c>
      <c r="K7" s="118" t="s">
        <v>22</v>
      </c>
      <c r="L7" s="117" t="s">
        <v>73</v>
      </c>
      <c r="M7" s="1625" t="s">
        <v>703</v>
      </c>
      <c r="N7" s="1625" t="s">
        <v>717</v>
      </c>
      <c r="O7" s="23" t="s">
        <v>74</v>
      </c>
      <c r="P7" s="103" t="s">
        <v>73</v>
      </c>
      <c r="Q7" s="119" t="s">
        <v>74</v>
      </c>
      <c r="R7" s="120" t="s">
        <v>73</v>
      </c>
      <c r="S7" s="120" t="s">
        <v>74</v>
      </c>
      <c r="T7" s="121" t="s">
        <v>73</v>
      </c>
      <c r="U7" s="202" t="s">
        <v>22</v>
      </c>
      <c r="V7" s="120" t="s">
        <v>183</v>
      </c>
      <c r="W7" s="121" t="s">
        <v>140</v>
      </c>
      <c r="X7" s="202" t="s">
        <v>74</v>
      </c>
      <c r="Y7" s="121" t="s">
        <v>73</v>
      </c>
      <c r="Z7" s="202" t="s">
        <v>74</v>
      </c>
      <c r="AA7" s="121" t="s">
        <v>73</v>
      </c>
      <c r="AB7" s="1338"/>
      <c r="AC7" s="1339"/>
      <c r="AD7" s="1340"/>
    </row>
    <row r="8" spans="1:30" ht="15" customHeight="1" x14ac:dyDescent="0.15">
      <c r="A8" s="1383"/>
      <c r="B8" s="1384"/>
      <c r="C8" s="1384"/>
      <c r="D8" s="1385"/>
      <c r="E8" s="88" t="s">
        <v>141</v>
      </c>
      <c r="F8" s="117" t="s">
        <v>75</v>
      </c>
      <c r="G8" s="1627"/>
      <c r="H8" s="1593"/>
      <c r="I8" s="23" t="s">
        <v>141</v>
      </c>
      <c r="J8" s="103" t="s">
        <v>141</v>
      </c>
      <c r="K8" s="118" t="s">
        <v>141</v>
      </c>
      <c r="L8" s="117" t="s">
        <v>75</v>
      </c>
      <c r="M8" s="1627"/>
      <c r="N8" s="1593"/>
      <c r="O8" s="23" t="s">
        <v>75</v>
      </c>
      <c r="P8" s="103" t="s">
        <v>75</v>
      </c>
      <c r="Q8" s="119" t="s">
        <v>75</v>
      </c>
      <c r="R8" s="120" t="s">
        <v>75</v>
      </c>
      <c r="S8" s="120" t="s">
        <v>75</v>
      </c>
      <c r="T8" s="121" t="s">
        <v>75</v>
      </c>
      <c r="U8" s="202" t="s">
        <v>141</v>
      </c>
      <c r="V8" s="120" t="s">
        <v>21</v>
      </c>
      <c r="W8" s="121" t="s">
        <v>21</v>
      </c>
      <c r="X8" s="202" t="s">
        <v>75</v>
      </c>
      <c r="Y8" s="121" t="s">
        <v>75</v>
      </c>
      <c r="Z8" s="202" t="s">
        <v>75</v>
      </c>
      <c r="AA8" s="121" t="s">
        <v>75</v>
      </c>
      <c r="AB8" s="1338"/>
      <c r="AC8" s="1339"/>
      <c r="AD8" s="1340"/>
    </row>
    <row r="9" spans="1:30" ht="15" customHeight="1" x14ac:dyDescent="0.15">
      <c r="A9" s="1386"/>
      <c r="B9" s="1387"/>
      <c r="C9" s="1387"/>
      <c r="D9" s="1388"/>
      <c r="E9" s="122"/>
      <c r="F9" s="123"/>
      <c r="G9" s="1628"/>
      <c r="H9" s="1626"/>
      <c r="I9" s="27"/>
      <c r="J9" s="124"/>
      <c r="K9" s="125"/>
      <c r="L9" s="123"/>
      <c r="M9" s="1628"/>
      <c r="N9" s="1626"/>
      <c r="O9" s="27"/>
      <c r="P9" s="124"/>
      <c r="Q9" s="126"/>
      <c r="R9" s="31"/>
      <c r="S9" s="31"/>
      <c r="T9" s="104"/>
      <c r="U9" s="203"/>
      <c r="V9" s="535" t="s">
        <v>141</v>
      </c>
      <c r="W9" s="534" t="s">
        <v>141</v>
      </c>
      <c r="X9" s="203"/>
      <c r="Y9" s="104"/>
      <c r="Z9" s="203"/>
      <c r="AA9" s="104"/>
      <c r="AB9" s="1341"/>
      <c r="AC9" s="1342"/>
      <c r="AD9" s="1343"/>
    </row>
    <row r="10" spans="1:30" ht="15.95" customHeight="1" x14ac:dyDescent="0.15">
      <c r="A10" s="63"/>
      <c r="B10" s="64"/>
      <c r="C10" s="64"/>
      <c r="D10" s="137"/>
      <c r="E10" s="251" t="s">
        <v>22</v>
      </c>
      <c r="F10" s="243" t="s">
        <v>21</v>
      </c>
      <c r="G10" s="243" t="s">
        <v>21</v>
      </c>
      <c r="H10" s="243" t="s">
        <v>21</v>
      </c>
      <c r="I10" s="243" t="s">
        <v>22</v>
      </c>
      <c r="J10" s="244" t="s">
        <v>21</v>
      </c>
      <c r="K10" s="242" t="s">
        <v>22</v>
      </c>
      <c r="L10" s="243" t="s">
        <v>21</v>
      </c>
      <c r="M10" s="243" t="s">
        <v>21</v>
      </c>
      <c r="N10" s="243" t="s">
        <v>21</v>
      </c>
      <c r="O10" s="243" t="s">
        <v>74</v>
      </c>
      <c r="P10" s="263" t="s">
        <v>73</v>
      </c>
      <c r="Q10" s="242" t="s">
        <v>74</v>
      </c>
      <c r="R10" s="243" t="s">
        <v>191</v>
      </c>
      <c r="S10" s="243" t="s">
        <v>74</v>
      </c>
      <c r="T10" s="244" t="s">
        <v>73</v>
      </c>
      <c r="U10" s="251" t="s">
        <v>22</v>
      </c>
      <c r="V10" s="243" t="s">
        <v>21</v>
      </c>
      <c r="W10" s="244" t="s">
        <v>21</v>
      </c>
      <c r="X10" s="251" t="s">
        <v>74</v>
      </c>
      <c r="Y10" s="244" t="s">
        <v>73</v>
      </c>
      <c r="Z10" s="264" t="s">
        <v>74</v>
      </c>
      <c r="AA10" s="244" t="s">
        <v>73</v>
      </c>
      <c r="AB10" s="63"/>
      <c r="AC10" s="64"/>
      <c r="AD10" s="137"/>
    </row>
    <row r="11" spans="1:30" ht="15.95" customHeight="1" x14ac:dyDescent="0.15">
      <c r="A11" s="1532" t="s">
        <v>23</v>
      </c>
      <c r="B11" s="1533"/>
      <c r="C11" s="518" t="s">
        <v>25</v>
      </c>
      <c r="D11" s="836" t="s">
        <v>612</v>
      </c>
      <c r="E11" s="164">
        <v>22446</v>
      </c>
      <c r="F11" s="146">
        <v>55385</v>
      </c>
      <c r="G11" s="146">
        <v>46693</v>
      </c>
      <c r="H11" s="146">
        <v>8692</v>
      </c>
      <c r="I11" s="146">
        <v>1423</v>
      </c>
      <c r="J11" s="165">
        <v>13142</v>
      </c>
      <c r="K11" s="145">
        <v>2735</v>
      </c>
      <c r="L11" s="146">
        <v>4423</v>
      </c>
      <c r="M11" s="146">
        <v>3861</v>
      </c>
      <c r="N11" s="146">
        <v>562</v>
      </c>
      <c r="O11" s="146">
        <v>246</v>
      </c>
      <c r="P11" s="165">
        <v>1458</v>
      </c>
      <c r="Q11" s="145">
        <v>715</v>
      </c>
      <c r="R11" s="146">
        <v>16870</v>
      </c>
      <c r="S11" s="146"/>
      <c r="T11" s="165"/>
      <c r="U11" s="164"/>
      <c r="V11" s="146"/>
      <c r="W11" s="165"/>
      <c r="X11" s="164"/>
      <c r="Y11" s="165"/>
      <c r="Z11" s="164">
        <v>94</v>
      </c>
      <c r="AA11" s="165">
        <v>515</v>
      </c>
      <c r="AB11" s="143"/>
      <c r="AC11" s="518" t="s">
        <v>25</v>
      </c>
      <c r="AD11" s="836" t="s">
        <v>657</v>
      </c>
    </row>
    <row r="12" spans="1:30" ht="15.95" customHeight="1" x14ac:dyDescent="0.15">
      <c r="A12" s="56"/>
      <c r="B12" s="57"/>
      <c r="C12" s="48" t="s">
        <v>26</v>
      </c>
      <c r="D12" s="837" t="s">
        <v>613</v>
      </c>
      <c r="E12" s="164">
        <v>21163</v>
      </c>
      <c r="F12" s="147">
        <v>73743</v>
      </c>
      <c r="G12" s="147">
        <v>45547</v>
      </c>
      <c r="H12" s="147">
        <v>8370</v>
      </c>
      <c r="I12" s="147">
        <v>1169</v>
      </c>
      <c r="J12" s="153">
        <v>14378</v>
      </c>
      <c r="K12" s="145">
        <v>2664</v>
      </c>
      <c r="L12" s="147">
        <v>6319</v>
      </c>
      <c r="M12" s="147">
        <v>4205</v>
      </c>
      <c r="N12" s="147">
        <v>482</v>
      </c>
      <c r="O12" s="147">
        <v>224</v>
      </c>
      <c r="P12" s="153">
        <v>2031</v>
      </c>
      <c r="Q12" s="150">
        <v>631</v>
      </c>
      <c r="R12" s="147">
        <v>16790</v>
      </c>
      <c r="S12" s="147"/>
      <c r="T12" s="153"/>
      <c r="U12" s="152"/>
      <c r="V12" s="147"/>
      <c r="W12" s="153"/>
      <c r="X12" s="152"/>
      <c r="Y12" s="153"/>
      <c r="Z12" s="152">
        <v>29</v>
      </c>
      <c r="AA12" s="153">
        <v>152</v>
      </c>
      <c r="AB12" s="56"/>
      <c r="AC12" s="48" t="s">
        <v>26</v>
      </c>
      <c r="AD12" s="837" t="s">
        <v>658</v>
      </c>
    </row>
    <row r="13" spans="1:30" ht="15.95" customHeight="1" x14ac:dyDescent="0.15">
      <c r="A13" s="56"/>
      <c r="B13" s="57"/>
      <c r="C13" s="48" t="s">
        <v>27</v>
      </c>
      <c r="D13" s="837" t="s">
        <v>614</v>
      </c>
      <c r="E13" s="164">
        <v>19777</v>
      </c>
      <c r="F13" s="147">
        <v>68927</v>
      </c>
      <c r="G13" s="147">
        <v>54539</v>
      </c>
      <c r="H13" s="147">
        <v>4911</v>
      </c>
      <c r="I13" s="147">
        <v>1248</v>
      </c>
      <c r="J13" s="153">
        <v>15207</v>
      </c>
      <c r="K13" s="145">
        <v>2928</v>
      </c>
      <c r="L13" s="147">
        <v>6692</v>
      </c>
      <c r="M13" s="147">
        <v>4487</v>
      </c>
      <c r="N13" s="147">
        <v>519</v>
      </c>
      <c r="O13" s="147">
        <v>246</v>
      </c>
      <c r="P13" s="153">
        <v>2637</v>
      </c>
      <c r="Q13" s="150">
        <v>540</v>
      </c>
      <c r="R13" s="147">
        <v>18520</v>
      </c>
      <c r="S13" s="147"/>
      <c r="T13" s="153"/>
      <c r="U13" s="152"/>
      <c r="V13" s="147"/>
      <c r="W13" s="153"/>
      <c r="X13" s="152"/>
      <c r="Y13" s="153"/>
      <c r="Z13" s="152">
        <v>34</v>
      </c>
      <c r="AA13" s="153">
        <v>205</v>
      </c>
      <c r="AB13" s="56"/>
      <c r="AC13" s="48" t="s">
        <v>27</v>
      </c>
      <c r="AD13" s="837" t="s">
        <v>659</v>
      </c>
    </row>
    <row r="14" spans="1:30" ht="15.95" customHeight="1" x14ac:dyDescent="0.15">
      <c r="A14" s="56"/>
      <c r="B14" s="57"/>
      <c r="C14" s="48" t="s">
        <v>28</v>
      </c>
      <c r="D14" s="837" t="s">
        <v>615</v>
      </c>
      <c r="E14" s="164">
        <v>18624</v>
      </c>
      <c r="F14" s="147">
        <v>63746</v>
      </c>
      <c r="G14" s="147">
        <v>38114</v>
      </c>
      <c r="H14" s="147">
        <v>4329</v>
      </c>
      <c r="I14" s="147">
        <v>1192</v>
      </c>
      <c r="J14" s="153">
        <v>15433</v>
      </c>
      <c r="K14" s="145">
        <v>2826</v>
      </c>
      <c r="L14" s="147">
        <v>7092</v>
      </c>
      <c r="M14" s="147">
        <v>4550</v>
      </c>
      <c r="N14" s="147">
        <v>501</v>
      </c>
      <c r="O14" s="147">
        <v>289</v>
      </c>
      <c r="P14" s="153">
        <v>3194</v>
      </c>
      <c r="Q14" s="150">
        <v>609</v>
      </c>
      <c r="R14" s="147">
        <v>20200</v>
      </c>
      <c r="S14" s="147"/>
      <c r="T14" s="153"/>
      <c r="U14" s="152"/>
      <c r="V14" s="147"/>
      <c r="W14" s="153"/>
      <c r="X14" s="152"/>
      <c r="Y14" s="153"/>
      <c r="Z14" s="152">
        <v>34</v>
      </c>
      <c r="AA14" s="153">
        <v>223</v>
      </c>
      <c r="AB14" s="56"/>
      <c r="AC14" s="48" t="s">
        <v>28</v>
      </c>
      <c r="AD14" s="837" t="s">
        <v>660</v>
      </c>
    </row>
    <row r="15" spans="1:30" ht="15.95" customHeight="1" x14ac:dyDescent="0.15">
      <c r="A15" s="56"/>
      <c r="B15" s="57"/>
      <c r="C15" s="48" t="s">
        <v>29</v>
      </c>
      <c r="D15" s="837" t="s">
        <v>616</v>
      </c>
      <c r="E15" s="164">
        <v>17251</v>
      </c>
      <c r="F15" s="147">
        <v>59917</v>
      </c>
      <c r="G15" s="147">
        <v>35639</v>
      </c>
      <c r="H15" s="147">
        <v>3923</v>
      </c>
      <c r="I15" s="147">
        <v>1079</v>
      </c>
      <c r="J15" s="153">
        <v>13823</v>
      </c>
      <c r="K15" s="145">
        <v>2791</v>
      </c>
      <c r="L15" s="147">
        <v>7416</v>
      </c>
      <c r="M15" s="147">
        <v>4774</v>
      </c>
      <c r="N15" s="147">
        <v>660</v>
      </c>
      <c r="O15" s="147">
        <v>303</v>
      </c>
      <c r="P15" s="153">
        <v>2845</v>
      </c>
      <c r="Q15" s="150">
        <v>640</v>
      </c>
      <c r="R15" s="147">
        <v>22186</v>
      </c>
      <c r="S15" s="147"/>
      <c r="T15" s="153"/>
      <c r="U15" s="152"/>
      <c r="V15" s="147"/>
      <c r="W15" s="153"/>
      <c r="X15" s="152"/>
      <c r="Y15" s="153"/>
      <c r="Z15" s="152">
        <v>25</v>
      </c>
      <c r="AA15" s="153">
        <v>90</v>
      </c>
      <c r="AB15" s="56"/>
      <c r="AC15" s="48" t="s">
        <v>29</v>
      </c>
      <c r="AD15" s="837" t="s">
        <v>661</v>
      </c>
    </row>
    <row r="16" spans="1:30" ht="15.95" customHeight="1" x14ac:dyDescent="0.15">
      <c r="A16" s="56"/>
      <c r="B16" s="57"/>
      <c r="C16" s="48" t="s">
        <v>30</v>
      </c>
      <c r="D16" s="837" t="s">
        <v>617</v>
      </c>
      <c r="E16" s="164">
        <v>16679</v>
      </c>
      <c r="F16" s="147">
        <v>60859</v>
      </c>
      <c r="G16" s="147">
        <v>35782</v>
      </c>
      <c r="H16" s="147">
        <v>4314</v>
      </c>
      <c r="I16" s="147">
        <v>946</v>
      </c>
      <c r="J16" s="153">
        <v>11312</v>
      </c>
      <c r="K16" s="145">
        <v>2749</v>
      </c>
      <c r="L16" s="147">
        <v>7811</v>
      </c>
      <c r="M16" s="147">
        <v>5007</v>
      </c>
      <c r="N16" s="147">
        <v>676</v>
      </c>
      <c r="O16" s="147">
        <v>243</v>
      </c>
      <c r="P16" s="153">
        <v>2978</v>
      </c>
      <c r="Q16" s="150">
        <v>717</v>
      </c>
      <c r="R16" s="147">
        <v>25336</v>
      </c>
      <c r="S16" s="147"/>
      <c r="T16" s="153"/>
      <c r="U16" s="152"/>
      <c r="V16" s="147"/>
      <c r="W16" s="153"/>
      <c r="X16" s="152"/>
      <c r="Y16" s="153"/>
      <c r="Z16" s="152">
        <v>35</v>
      </c>
      <c r="AA16" s="153">
        <v>472</v>
      </c>
      <c r="AB16" s="56"/>
      <c r="AC16" s="48" t="s">
        <v>30</v>
      </c>
      <c r="AD16" s="837" t="s">
        <v>662</v>
      </c>
    </row>
    <row r="17" spans="1:30" ht="15.95" customHeight="1" x14ac:dyDescent="0.15">
      <c r="A17" s="56"/>
      <c r="B17" s="57"/>
      <c r="C17" s="48" t="s">
        <v>31</v>
      </c>
      <c r="D17" s="837" t="s">
        <v>618</v>
      </c>
      <c r="E17" s="164">
        <v>16371</v>
      </c>
      <c r="F17" s="147">
        <v>63450</v>
      </c>
      <c r="G17" s="147">
        <v>37445</v>
      </c>
      <c r="H17" s="147">
        <v>4766</v>
      </c>
      <c r="I17" s="147">
        <v>821</v>
      </c>
      <c r="J17" s="153">
        <v>11924</v>
      </c>
      <c r="K17" s="145">
        <v>2686</v>
      </c>
      <c r="L17" s="147">
        <v>8935</v>
      </c>
      <c r="M17" s="147">
        <v>5411</v>
      </c>
      <c r="N17" s="147">
        <v>912</v>
      </c>
      <c r="O17" s="147">
        <v>168</v>
      </c>
      <c r="P17" s="153">
        <v>2511</v>
      </c>
      <c r="Q17" s="150">
        <v>725</v>
      </c>
      <c r="R17" s="147">
        <v>29253</v>
      </c>
      <c r="S17" s="147"/>
      <c r="T17" s="153"/>
      <c r="U17" s="152"/>
      <c r="V17" s="147"/>
      <c r="W17" s="153"/>
      <c r="X17" s="152"/>
      <c r="Y17" s="153"/>
      <c r="Z17" s="152">
        <v>22</v>
      </c>
      <c r="AA17" s="153">
        <v>269</v>
      </c>
      <c r="AB17" s="56"/>
      <c r="AC17" s="48" t="s">
        <v>31</v>
      </c>
      <c r="AD17" s="837" t="s">
        <v>663</v>
      </c>
    </row>
    <row r="18" spans="1:30" ht="15.95" customHeight="1" x14ac:dyDescent="0.15">
      <c r="A18" s="56"/>
      <c r="B18" s="57"/>
      <c r="C18" s="48" t="s">
        <v>32</v>
      </c>
      <c r="D18" s="837" t="s">
        <v>619</v>
      </c>
      <c r="E18" s="164">
        <v>16004</v>
      </c>
      <c r="F18" s="147">
        <v>67232</v>
      </c>
      <c r="G18" s="147">
        <v>39021</v>
      </c>
      <c r="H18" s="147">
        <v>5199</v>
      </c>
      <c r="I18" s="147">
        <v>728</v>
      </c>
      <c r="J18" s="153">
        <v>11786</v>
      </c>
      <c r="K18" s="145">
        <v>2676</v>
      </c>
      <c r="L18" s="147">
        <v>9436</v>
      </c>
      <c r="M18" s="147">
        <v>5717</v>
      </c>
      <c r="N18" s="147">
        <v>751</v>
      </c>
      <c r="O18" s="147">
        <v>158</v>
      </c>
      <c r="P18" s="153">
        <v>2744</v>
      </c>
      <c r="Q18" s="150">
        <v>606</v>
      </c>
      <c r="R18" s="147">
        <v>30148</v>
      </c>
      <c r="S18" s="147"/>
      <c r="T18" s="153"/>
      <c r="U18" s="152"/>
      <c r="V18" s="147"/>
      <c r="W18" s="153"/>
      <c r="X18" s="152"/>
      <c r="Y18" s="153"/>
      <c r="Z18" s="152">
        <v>43</v>
      </c>
      <c r="AA18" s="153">
        <v>791</v>
      </c>
      <c r="AB18" s="56"/>
      <c r="AC18" s="48" t="s">
        <v>32</v>
      </c>
      <c r="AD18" s="837" t="s">
        <v>664</v>
      </c>
    </row>
    <row r="19" spans="1:30" ht="15.95" customHeight="1" x14ac:dyDescent="0.15">
      <c r="A19" s="56"/>
      <c r="B19" s="57"/>
      <c r="C19" s="48" t="s">
        <v>33</v>
      </c>
      <c r="D19" s="837" t="s">
        <v>620</v>
      </c>
      <c r="E19" s="164">
        <v>15478</v>
      </c>
      <c r="F19" s="147">
        <v>70057</v>
      </c>
      <c r="G19" s="147">
        <v>40310</v>
      </c>
      <c r="H19" s="147">
        <v>5194</v>
      </c>
      <c r="I19" s="147">
        <v>675</v>
      </c>
      <c r="J19" s="153">
        <v>13553</v>
      </c>
      <c r="K19" s="145">
        <v>2482</v>
      </c>
      <c r="L19" s="147">
        <v>10154</v>
      </c>
      <c r="M19" s="147">
        <v>5962</v>
      </c>
      <c r="N19" s="147">
        <v>623</v>
      </c>
      <c r="O19" s="147">
        <v>194</v>
      </c>
      <c r="P19" s="153">
        <v>3134</v>
      </c>
      <c r="Q19" s="150">
        <v>521</v>
      </c>
      <c r="R19" s="147">
        <v>28179</v>
      </c>
      <c r="S19" s="147">
        <v>137</v>
      </c>
      <c r="T19" s="153">
        <v>3019</v>
      </c>
      <c r="U19" s="152"/>
      <c r="V19" s="147"/>
      <c r="W19" s="153"/>
      <c r="X19" s="152"/>
      <c r="Y19" s="153"/>
      <c r="Z19" s="152">
        <v>41</v>
      </c>
      <c r="AA19" s="153">
        <v>585</v>
      </c>
      <c r="AB19" s="56"/>
      <c r="AC19" s="48" t="s">
        <v>33</v>
      </c>
      <c r="AD19" s="837" t="s">
        <v>665</v>
      </c>
    </row>
    <row r="20" spans="1:30" ht="15.95" customHeight="1" x14ac:dyDescent="0.15">
      <c r="A20" s="56"/>
      <c r="B20" s="57"/>
      <c r="C20" s="48" t="s">
        <v>34</v>
      </c>
      <c r="D20" s="837" t="s">
        <v>621</v>
      </c>
      <c r="E20" s="164">
        <v>14859</v>
      </c>
      <c r="F20" s="147">
        <v>69026</v>
      </c>
      <c r="G20" s="147">
        <v>39731</v>
      </c>
      <c r="H20" s="147">
        <v>5583</v>
      </c>
      <c r="I20" s="147">
        <v>630</v>
      </c>
      <c r="J20" s="153">
        <v>16051</v>
      </c>
      <c r="K20" s="145">
        <v>2414</v>
      </c>
      <c r="L20" s="147">
        <v>10013</v>
      </c>
      <c r="M20" s="147">
        <v>5913</v>
      </c>
      <c r="N20" s="147">
        <v>454</v>
      </c>
      <c r="O20" s="147">
        <v>232</v>
      </c>
      <c r="P20" s="153">
        <v>4098</v>
      </c>
      <c r="Q20" s="150">
        <v>472</v>
      </c>
      <c r="R20" s="147">
        <v>31551</v>
      </c>
      <c r="S20" s="147">
        <v>117</v>
      </c>
      <c r="T20" s="153">
        <v>3367</v>
      </c>
      <c r="U20" s="152"/>
      <c r="V20" s="147"/>
      <c r="W20" s="153"/>
      <c r="X20" s="152"/>
      <c r="Y20" s="153"/>
      <c r="Z20" s="152">
        <v>22</v>
      </c>
      <c r="AA20" s="153">
        <v>462</v>
      </c>
      <c r="AB20" s="56"/>
      <c r="AC20" s="48" t="s">
        <v>34</v>
      </c>
      <c r="AD20" s="837" t="s">
        <v>666</v>
      </c>
    </row>
    <row r="21" spans="1:30" ht="15.95" customHeight="1" x14ac:dyDescent="0.15">
      <c r="A21" s="56"/>
      <c r="B21" s="57"/>
      <c r="C21" s="48" t="s">
        <v>35</v>
      </c>
      <c r="D21" s="837" t="s">
        <v>622</v>
      </c>
      <c r="E21" s="164">
        <v>13945</v>
      </c>
      <c r="F21" s="147">
        <v>65104</v>
      </c>
      <c r="G21" s="147">
        <v>37290</v>
      </c>
      <c r="H21" s="147">
        <v>3712</v>
      </c>
      <c r="I21" s="147">
        <v>638</v>
      </c>
      <c r="J21" s="153">
        <v>16517</v>
      </c>
      <c r="K21" s="145">
        <v>2301</v>
      </c>
      <c r="L21" s="147">
        <v>9059</v>
      </c>
      <c r="M21" s="147">
        <v>5429</v>
      </c>
      <c r="N21" s="147">
        <v>412</v>
      </c>
      <c r="O21" s="147">
        <v>338</v>
      </c>
      <c r="P21" s="153">
        <v>5676</v>
      </c>
      <c r="Q21" s="150">
        <v>415</v>
      </c>
      <c r="R21" s="147">
        <v>35490</v>
      </c>
      <c r="S21" s="147">
        <v>109</v>
      </c>
      <c r="T21" s="153">
        <v>2129</v>
      </c>
      <c r="U21" s="152"/>
      <c r="V21" s="147"/>
      <c r="W21" s="153"/>
      <c r="X21" s="152"/>
      <c r="Y21" s="153"/>
      <c r="Z21" s="152">
        <v>83</v>
      </c>
      <c r="AA21" s="153">
        <v>1268</v>
      </c>
      <c r="AB21" s="56"/>
      <c r="AC21" s="48" t="s">
        <v>35</v>
      </c>
      <c r="AD21" s="837" t="s">
        <v>667</v>
      </c>
    </row>
    <row r="22" spans="1:30" ht="15.95" customHeight="1" x14ac:dyDescent="0.15">
      <c r="A22" s="56"/>
      <c r="B22" s="57"/>
      <c r="C22" s="48" t="s">
        <v>36</v>
      </c>
      <c r="D22" s="837" t="s">
        <v>623</v>
      </c>
      <c r="E22" s="164">
        <v>13273</v>
      </c>
      <c r="F22" s="147">
        <v>62296</v>
      </c>
      <c r="G22" s="147">
        <v>35335</v>
      </c>
      <c r="H22" s="147">
        <v>3423</v>
      </c>
      <c r="I22" s="561">
        <v>606</v>
      </c>
      <c r="J22" s="153">
        <v>15068</v>
      </c>
      <c r="K22" s="145">
        <v>2178</v>
      </c>
      <c r="L22" s="147">
        <v>8809</v>
      </c>
      <c r="M22" s="147">
        <v>5176</v>
      </c>
      <c r="N22" s="147">
        <v>385</v>
      </c>
      <c r="O22" s="147">
        <v>342</v>
      </c>
      <c r="P22" s="153">
        <v>7671</v>
      </c>
      <c r="Q22" s="150">
        <v>448</v>
      </c>
      <c r="R22" s="147">
        <v>37626</v>
      </c>
      <c r="S22" s="147">
        <v>143</v>
      </c>
      <c r="T22" s="153">
        <v>2915</v>
      </c>
      <c r="U22" s="152"/>
      <c r="V22" s="147"/>
      <c r="W22" s="153"/>
      <c r="X22" s="152"/>
      <c r="Y22" s="153"/>
      <c r="Z22" s="152">
        <v>14</v>
      </c>
      <c r="AA22" s="153">
        <v>1289</v>
      </c>
      <c r="AB22" s="56"/>
      <c r="AC22" s="48" t="s">
        <v>36</v>
      </c>
      <c r="AD22" s="837" t="s">
        <v>668</v>
      </c>
    </row>
    <row r="23" spans="1:30" ht="15.95" customHeight="1" x14ac:dyDescent="0.15">
      <c r="A23" s="56"/>
      <c r="B23" s="57"/>
      <c r="C23" s="48" t="s">
        <v>37</v>
      </c>
      <c r="D23" s="837" t="s">
        <v>624</v>
      </c>
      <c r="E23" s="164">
        <v>12459</v>
      </c>
      <c r="F23" s="147">
        <v>59319</v>
      </c>
      <c r="G23" s="147">
        <v>33862</v>
      </c>
      <c r="H23" s="147">
        <v>3133</v>
      </c>
      <c r="I23" s="147">
        <v>536</v>
      </c>
      <c r="J23" s="153">
        <v>15540</v>
      </c>
      <c r="K23" s="145">
        <v>2003</v>
      </c>
      <c r="L23" s="147">
        <v>8187</v>
      </c>
      <c r="M23" s="147">
        <v>4748</v>
      </c>
      <c r="N23" s="147">
        <v>409</v>
      </c>
      <c r="O23" s="147">
        <v>278</v>
      </c>
      <c r="P23" s="153">
        <v>7443</v>
      </c>
      <c r="Q23" s="150">
        <v>416</v>
      </c>
      <c r="R23" s="147">
        <v>35943</v>
      </c>
      <c r="S23" s="147">
        <v>150</v>
      </c>
      <c r="T23" s="153">
        <v>5327</v>
      </c>
      <c r="U23" s="152"/>
      <c r="V23" s="147"/>
      <c r="W23" s="153"/>
      <c r="X23" s="152"/>
      <c r="Y23" s="153"/>
      <c r="Z23" s="152">
        <v>15</v>
      </c>
      <c r="AA23" s="153">
        <v>2595</v>
      </c>
      <c r="AB23" s="56"/>
      <c r="AC23" s="48" t="s">
        <v>37</v>
      </c>
      <c r="AD23" s="837" t="s">
        <v>669</v>
      </c>
    </row>
    <row r="24" spans="1:30" ht="15.95" customHeight="1" x14ac:dyDescent="0.15">
      <c r="A24" s="56"/>
      <c r="B24" s="57"/>
      <c r="C24" s="48" t="s">
        <v>38</v>
      </c>
      <c r="D24" s="837" t="s">
        <v>625</v>
      </c>
      <c r="E24" s="164">
        <v>11890</v>
      </c>
      <c r="F24" s="147">
        <v>58542</v>
      </c>
      <c r="G24" s="147">
        <v>33563</v>
      </c>
      <c r="H24" s="147">
        <v>3379</v>
      </c>
      <c r="I24" s="147">
        <v>490</v>
      </c>
      <c r="J24" s="153">
        <v>16087</v>
      </c>
      <c r="K24" s="145">
        <v>1939</v>
      </c>
      <c r="L24" s="147">
        <v>8103</v>
      </c>
      <c r="M24" s="147">
        <v>4753</v>
      </c>
      <c r="N24" s="147">
        <v>377</v>
      </c>
      <c r="O24" s="147">
        <v>293</v>
      </c>
      <c r="P24" s="153">
        <v>8159</v>
      </c>
      <c r="Q24" s="150">
        <v>378</v>
      </c>
      <c r="R24" s="147">
        <v>36093</v>
      </c>
      <c r="S24" s="147">
        <v>159</v>
      </c>
      <c r="T24" s="153">
        <v>5088</v>
      </c>
      <c r="U24" s="152"/>
      <c r="V24" s="147"/>
      <c r="W24" s="153"/>
      <c r="X24" s="152"/>
      <c r="Y24" s="153"/>
      <c r="Z24" s="152">
        <v>32</v>
      </c>
      <c r="AA24" s="153">
        <v>3043</v>
      </c>
      <c r="AB24" s="56"/>
      <c r="AC24" s="48" t="s">
        <v>38</v>
      </c>
      <c r="AD24" s="837" t="s">
        <v>670</v>
      </c>
    </row>
    <row r="25" spans="1:30" ht="15.95" customHeight="1" x14ac:dyDescent="0.15">
      <c r="A25" s="56"/>
      <c r="B25" s="57"/>
      <c r="C25" s="48" t="s">
        <v>39</v>
      </c>
      <c r="D25" s="837" t="s">
        <v>626</v>
      </c>
      <c r="E25" s="164">
        <v>11335</v>
      </c>
      <c r="F25" s="147">
        <v>58960</v>
      </c>
      <c r="G25" s="147">
        <v>33609</v>
      </c>
      <c r="H25" s="147">
        <v>3108</v>
      </c>
      <c r="I25" s="147">
        <v>467</v>
      </c>
      <c r="J25" s="153">
        <v>14225</v>
      </c>
      <c r="K25" s="145">
        <v>1897</v>
      </c>
      <c r="L25" s="147">
        <v>7952</v>
      </c>
      <c r="M25" s="147">
        <v>4692</v>
      </c>
      <c r="N25" s="147">
        <v>415</v>
      </c>
      <c r="O25" s="147">
        <v>278</v>
      </c>
      <c r="P25" s="153">
        <v>8670</v>
      </c>
      <c r="Q25" s="150">
        <v>364</v>
      </c>
      <c r="R25" s="147">
        <v>36827</v>
      </c>
      <c r="S25" s="147">
        <v>167</v>
      </c>
      <c r="T25" s="153">
        <v>5421</v>
      </c>
      <c r="U25" s="152"/>
      <c r="V25" s="147"/>
      <c r="W25" s="153"/>
      <c r="X25" s="152"/>
      <c r="Y25" s="153"/>
      <c r="Z25" s="152">
        <v>42</v>
      </c>
      <c r="AA25" s="153">
        <v>1843</v>
      </c>
      <c r="AB25" s="56"/>
      <c r="AC25" s="48" t="s">
        <v>39</v>
      </c>
      <c r="AD25" s="837" t="s">
        <v>671</v>
      </c>
    </row>
    <row r="26" spans="1:30" ht="15.95" customHeight="1" x14ac:dyDescent="0.15">
      <c r="A26" s="1574" t="s">
        <v>40</v>
      </c>
      <c r="B26" s="1446"/>
      <c r="C26" s="48" t="s">
        <v>41</v>
      </c>
      <c r="D26" s="837" t="s">
        <v>627</v>
      </c>
      <c r="E26" s="164">
        <v>10805</v>
      </c>
      <c r="F26" s="147">
        <v>59219</v>
      </c>
      <c r="G26" s="147">
        <v>33696</v>
      </c>
      <c r="H26" s="147">
        <v>3165</v>
      </c>
      <c r="I26" s="147">
        <v>468</v>
      </c>
      <c r="J26" s="153">
        <v>16174</v>
      </c>
      <c r="K26" s="145">
        <v>1923</v>
      </c>
      <c r="L26" s="147">
        <v>8211</v>
      </c>
      <c r="M26" s="147">
        <v>4761</v>
      </c>
      <c r="N26" s="147">
        <v>561</v>
      </c>
      <c r="O26" s="147">
        <v>261</v>
      </c>
      <c r="P26" s="153">
        <v>9179</v>
      </c>
      <c r="Q26" s="150">
        <v>351</v>
      </c>
      <c r="R26" s="147">
        <v>38581</v>
      </c>
      <c r="S26" s="147">
        <v>129</v>
      </c>
      <c r="T26" s="153">
        <v>5545</v>
      </c>
      <c r="U26" s="152"/>
      <c r="V26" s="147"/>
      <c r="W26" s="153"/>
      <c r="X26" s="152"/>
      <c r="Y26" s="153"/>
      <c r="Z26" s="152">
        <v>50</v>
      </c>
      <c r="AA26" s="153">
        <v>2655</v>
      </c>
      <c r="AB26" s="134"/>
      <c r="AC26" s="48" t="s">
        <v>41</v>
      </c>
      <c r="AD26" s="837" t="s">
        <v>672</v>
      </c>
    </row>
    <row r="27" spans="1:30" ht="15.95" customHeight="1" x14ac:dyDescent="0.15">
      <c r="A27" s="56"/>
      <c r="B27" s="57"/>
      <c r="C27" s="48" t="s">
        <v>42</v>
      </c>
      <c r="D27" s="837" t="s">
        <v>628</v>
      </c>
      <c r="E27" s="164">
        <v>10187</v>
      </c>
      <c r="F27" s="147">
        <v>58923</v>
      </c>
      <c r="G27" s="147">
        <v>33853</v>
      </c>
      <c r="H27" s="147">
        <v>3185</v>
      </c>
      <c r="I27" s="147">
        <v>450</v>
      </c>
      <c r="J27" s="153">
        <v>18597</v>
      </c>
      <c r="K27" s="145">
        <v>1951</v>
      </c>
      <c r="L27" s="147">
        <v>8739</v>
      </c>
      <c r="M27" s="147">
        <v>5022</v>
      </c>
      <c r="N27" s="147">
        <v>625</v>
      </c>
      <c r="O27" s="147">
        <v>285</v>
      </c>
      <c r="P27" s="153">
        <v>10791</v>
      </c>
      <c r="Q27" s="150">
        <v>343</v>
      </c>
      <c r="R27" s="147">
        <v>40205</v>
      </c>
      <c r="S27" s="147">
        <v>141</v>
      </c>
      <c r="T27" s="153">
        <v>5811</v>
      </c>
      <c r="U27" s="152"/>
      <c r="V27" s="147"/>
      <c r="W27" s="153"/>
      <c r="X27" s="152"/>
      <c r="Y27" s="153"/>
      <c r="Z27" s="152">
        <v>62</v>
      </c>
      <c r="AA27" s="153">
        <v>2761</v>
      </c>
      <c r="AB27" s="56"/>
      <c r="AC27" s="48" t="s">
        <v>42</v>
      </c>
      <c r="AD27" s="837" t="s">
        <v>673</v>
      </c>
    </row>
    <row r="28" spans="1:30" ht="15.95" customHeight="1" x14ac:dyDescent="0.15">
      <c r="A28" s="56"/>
      <c r="B28" s="57"/>
      <c r="C28" s="48" t="s">
        <v>43</v>
      </c>
      <c r="D28" s="837" t="s">
        <v>629</v>
      </c>
      <c r="E28" s="164">
        <v>9383</v>
      </c>
      <c r="F28" s="147">
        <v>55741</v>
      </c>
      <c r="G28" s="147">
        <v>32690</v>
      </c>
      <c r="H28" s="147">
        <v>2509</v>
      </c>
      <c r="I28" s="147">
        <v>463</v>
      </c>
      <c r="J28" s="153">
        <v>20646</v>
      </c>
      <c r="K28" s="145">
        <v>2149</v>
      </c>
      <c r="L28" s="147">
        <v>9572</v>
      </c>
      <c r="M28" s="147">
        <v>5372</v>
      </c>
      <c r="N28" s="147">
        <v>921</v>
      </c>
      <c r="O28" s="147">
        <v>286</v>
      </c>
      <c r="P28" s="153">
        <v>13448</v>
      </c>
      <c r="Q28" s="150">
        <v>310</v>
      </c>
      <c r="R28" s="147">
        <v>35516</v>
      </c>
      <c r="S28" s="147">
        <v>127</v>
      </c>
      <c r="T28" s="153">
        <v>5903</v>
      </c>
      <c r="U28" s="152"/>
      <c r="V28" s="147"/>
      <c r="W28" s="153"/>
      <c r="X28" s="152">
        <v>108</v>
      </c>
      <c r="Y28" s="153">
        <v>3075</v>
      </c>
      <c r="Z28" s="152">
        <v>13</v>
      </c>
      <c r="AA28" s="153">
        <v>2303</v>
      </c>
      <c r="AB28" s="56"/>
      <c r="AC28" s="48" t="s">
        <v>43</v>
      </c>
      <c r="AD28" s="837" t="s">
        <v>674</v>
      </c>
    </row>
    <row r="29" spans="1:30" ht="15.95" customHeight="1" x14ac:dyDescent="0.15">
      <c r="A29" s="56"/>
      <c r="B29" s="57"/>
      <c r="C29" s="48" t="s">
        <v>44</v>
      </c>
      <c r="D29" s="837" t="s">
        <v>630</v>
      </c>
      <c r="E29" s="164">
        <v>8254</v>
      </c>
      <c r="F29" s="147">
        <v>50409</v>
      </c>
      <c r="G29" s="147">
        <v>29334</v>
      </c>
      <c r="H29" s="147">
        <v>2204</v>
      </c>
      <c r="I29" s="147">
        <v>450</v>
      </c>
      <c r="J29" s="153">
        <v>19668</v>
      </c>
      <c r="K29" s="145">
        <v>2434</v>
      </c>
      <c r="L29" s="147">
        <v>10715</v>
      </c>
      <c r="M29" s="147">
        <v>6223</v>
      </c>
      <c r="N29" s="147">
        <v>885</v>
      </c>
      <c r="O29" s="147">
        <v>301</v>
      </c>
      <c r="P29" s="153">
        <v>15172</v>
      </c>
      <c r="Q29" s="150">
        <v>280</v>
      </c>
      <c r="R29" s="147">
        <v>33866</v>
      </c>
      <c r="S29" s="147">
        <v>107</v>
      </c>
      <c r="T29" s="153">
        <v>4574</v>
      </c>
      <c r="U29" s="152"/>
      <c r="V29" s="147"/>
      <c r="W29" s="153"/>
      <c r="X29" s="152">
        <v>187</v>
      </c>
      <c r="Y29" s="153">
        <v>8659</v>
      </c>
      <c r="Z29" s="152">
        <v>10</v>
      </c>
      <c r="AA29" s="153">
        <v>1767</v>
      </c>
      <c r="AB29" s="56"/>
      <c r="AC29" s="48" t="s">
        <v>44</v>
      </c>
      <c r="AD29" s="837" t="s">
        <v>675</v>
      </c>
    </row>
    <row r="30" spans="1:30" ht="15.95" customHeight="1" x14ac:dyDescent="0.15">
      <c r="A30" s="56"/>
      <c r="B30" s="57"/>
      <c r="C30" s="48" t="s">
        <v>45</v>
      </c>
      <c r="D30" s="837" t="s">
        <v>631</v>
      </c>
      <c r="E30" s="164">
        <v>6989</v>
      </c>
      <c r="F30" s="147">
        <v>43176</v>
      </c>
      <c r="G30" s="147">
        <v>25588</v>
      </c>
      <c r="H30" s="147">
        <v>1715</v>
      </c>
      <c r="I30" s="147">
        <v>429</v>
      </c>
      <c r="J30" s="153">
        <v>19239</v>
      </c>
      <c r="K30" s="145">
        <v>2484</v>
      </c>
      <c r="L30" s="147">
        <v>12236</v>
      </c>
      <c r="M30" s="147">
        <v>7151</v>
      </c>
      <c r="N30" s="147">
        <v>931</v>
      </c>
      <c r="O30" s="147">
        <v>358</v>
      </c>
      <c r="P30" s="153">
        <v>18631</v>
      </c>
      <c r="Q30" s="150">
        <v>220</v>
      </c>
      <c r="R30" s="147">
        <v>30594</v>
      </c>
      <c r="S30" s="147">
        <v>68</v>
      </c>
      <c r="T30" s="153">
        <v>3619</v>
      </c>
      <c r="U30" s="152"/>
      <c r="V30" s="147"/>
      <c r="W30" s="153"/>
      <c r="X30" s="152">
        <v>225</v>
      </c>
      <c r="Y30" s="153">
        <v>14366</v>
      </c>
      <c r="Z30" s="152">
        <v>9</v>
      </c>
      <c r="AA30" s="153">
        <v>1900</v>
      </c>
      <c r="AB30" s="56"/>
      <c r="AC30" s="48" t="s">
        <v>45</v>
      </c>
      <c r="AD30" s="837" t="s">
        <v>676</v>
      </c>
    </row>
    <row r="31" spans="1:30" ht="15.95" customHeight="1" x14ac:dyDescent="0.15">
      <c r="A31" s="56"/>
      <c r="B31" s="57"/>
      <c r="C31" s="48" t="s">
        <v>46</v>
      </c>
      <c r="D31" s="837" t="s">
        <v>632</v>
      </c>
      <c r="E31" s="164">
        <v>5803</v>
      </c>
      <c r="F31" s="147">
        <v>37071</v>
      </c>
      <c r="G31" s="147">
        <v>22125</v>
      </c>
      <c r="H31" s="147">
        <v>1554</v>
      </c>
      <c r="I31" s="147">
        <v>390</v>
      </c>
      <c r="J31" s="153">
        <v>16982</v>
      </c>
      <c r="K31" s="145">
        <v>2364</v>
      </c>
      <c r="L31" s="147">
        <v>12434</v>
      </c>
      <c r="M31" s="147">
        <v>7290</v>
      </c>
      <c r="N31" s="147">
        <v>837</v>
      </c>
      <c r="O31" s="147">
        <v>385</v>
      </c>
      <c r="P31" s="153">
        <v>20153</v>
      </c>
      <c r="Q31" s="150">
        <v>201</v>
      </c>
      <c r="R31" s="147">
        <v>30716</v>
      </c>
      <c r="S31" s="147">
        <v>75</v>
      </c>
      <c r="T31" s="153">
        <v>3442</v>
      </c>
      <c r="U31" s="152"/>
      <c r="V31" s="147"/>
      <c r="W31" s="153"/>
      <c r="X31" s="152">
        <v>243</v>
      </c>
      <c r="Y31" s="153">
        <v>18283</v>
      </c>
      <c r="Z31" s="152">
        <v>10</v>
      </c>
      <c r="AA31" s="153">
        <v>2349</v>
      </c>
      <c r="AB31" s="56"/>
      <c r="AC31" s="48" t="s">
        <v>46</v>
      </c>
      <c r="AD31" s="837" t="s">
        <v>677</v>
      </c>
    </row>
    <row r="32" spans="1:30" ht="15.95" customHeight="1" x14ac:dyDescent="0.15">
      <c r="A32" s="56"/>
      <c r="B32" s="57"/>
      <c r="C32" s="48" t="s">
        <v>47</v>
      </c>
      <c r="D32" s="837" t="s">
        <v>633</v>
      </c>
      <c r="E32" s="164">
        <v>4910</v>
      </c>
      <c r="F32" s="147">
        <v>33219</v>
      </c>
      <c r="G32" s="147">
        <v>19836</v>
      </c>
      <c r="H32" s="147">
        <v>1443</v>
      </c>
      <c r="I32" s="147">
        <v>380</v>
      </c>
      <c r="J32" s="153">
        <v>16921</v>
      </c>
      <c r="K32" s="145">
        <v>2239</v>
      </c>
      <c r="L32" s="147">
        <v>12206</v>
      </c>
      <c r="M32" s="147">
        <v>7163</v>
      </c>
      <c r="N32" s="147">
        <v>929</v>
      </c>
      <c r="O32" s="147">
        <v>385</v>
      </c>
      <c r="P32" s="153">
        <v>27837</v>
      </c>
      <c r="Q32" s="150">
        <v>179</v>
      </c>
      <c r="R32" s="147">
        <v>27651</v>
      </c>
      <c r="S32" s="147">
        <v>70</v>
      </c>
      <c r="T32" s="153">
        <v>3135</v>
      </c>
      <c r="U32" s="152"/>
      <c r="V32" s="147"/>
      <c r="W32" s="153"/>
      <c r="X32" s="152">
        <v>235</v>
      </c>
      <c r="Y32" s="153">
        <v>18159</v>
      </c>
      <c r="Z32" s="152">
        <v>13</v>
      </c>
      <c r="AA32" s="153">
        <v>1917</v>
      </c>
      <c r="AB32" s="56"/>
      <c r="AC32" s="48" t="s">
        <v>47</v>
      </c>
      <c r="AD32" s="837" t="s">
        <v>678</v>
      </c>
    </row>
    <row r="33" spans="1:30" ht="15.95" customHeight="1" x14ac:dyDescent="0.15">
      <c r="A33" s="56"/>
      <c r="B33" s="57"/>
      <c r="C33" s="48" t="s">
        <v>48</v>
      </c>
      <c r="D33" s="837" t="s">
        <v>634</v>
      </c>
      <c r="E33" s="164">
        <v>4341</v>
      </c>
      <c r="F33" s="147">
        <v>30491</v>
      </c>
      <c r="G33" s="147">
        <v>18171</v>
      </c>
      <c r="H33" s="147">
        <v>1433</v>
      </c>
      <c r="I33" s="147">
        <v>323</v>
      </c>
      <c r="J33" s="153">
        <v>13685</v>
      </c>
      <c r="K33" s="145">
        <v>2166</v>
      </c>
      <c r="L33" s="147">
        <v>13109</v>
      </c>
      <c r="M33" s="147">
        <v>7665</v>
      </c>
      <c r="N33" s="147">
        <v>871</v>
      </c>
      <c r="O33" s="147">
        <v>353</v>
      </c>
      <c r="P33" s="153">
        <v>24100</v>
      </c>
      <c r="Q33" s="150">
        <v>151</v>
      </c>
      <c r="R33" s="147">
        <v>24803</v>
      </c>
      <c r="S33" s="147">
        <v>51</v>
      </c>
      <c r="T33" s="153">
        <v>2450</v>
      </c>
      <c r="U33" s="152"/>
      <c r="V33" s="147"/>
      <c r="W33" s="153"/>
      <c r="X33" s="152">
        <v>265</v>
      </c>
      <c r="Y33" s="153">
        <v>26481</v>
      </c>
      <c r="Z33" s="152">
        <v>7</v>
      </c>
      <c r="AA33" s="153">
        <v>2490</v>
      </c>
      <c r="AB33" s="56"/>
      <c r="AC33" s="48" t="s">
        <v>48</v>
      </c>
      <c r="AD33" s="837" t="s">
        <v>679</v>
      </c>
    </row>
    <row r="34" spans="1:30" ht="15.95" customHeight="1" x14ac:dyDescent="0.15">
      <c r="A34" s="56"/>
      <c r="B34" s="57"/>
      <c r="C34" s="48" t="s">
        <v>49</v>
      </c>
      <c r="D34" s="837" t="s">
        <v>635</v>
      </c>
      <c r="E34" s="164">
        <v>3975</v>
      </c>
      <c r="F34" s="146">
        <v>29393</v>
      </c>
      <c r="G34" s="146">
        <v>17520</v>
      </c>
      <c r="H34" s="146">
        <v>1525</v>
      </c>
      <c r="I34" s="146">
        <v>299</v>
      </c>
      <c r="J34" s="165">
        <v>12445</v>
      </c>
      <c r="K34" s="145">
        <v>2167</v>
      </c>
      <c r="L34" s="146">
        <v>14193</v>
      </c>
      <c r="M34" s="146">
        <v>8260</v>
      </c>
      <c r="N34" s="146">
        <v>1173</v>
      </c>
      <c r="O34" s="146">
        <v>358</v>
      </c>
      <c r="P34" s="165">
        <v>23664</v>
      </c>
      <c r="Q34" s="145">
        <v>147</v>
      </c>
      <c r="R34" s="146">
        <v>23342</v>
      </c>
      <c r="S34" s="146">
        <v>41</v>
      </c>
      <c r="T34" s="165">
        <v>2048</v>
      </c>
      <c r="U34" s="164"/>
      <c r="V34" s="146"/>
      <c r="W34" s="165"/>
      <c r="X34" s="164">
        <v>306</v>
      </c>
      <c r="Y34" s="165">
        <v>32958</v>
      </c>
      <c r="Z34" s="164">
        <v>7</v>
      </c>
      <c r="AA34" s="165">
        <v>3055</v>
      </c>
      <c r="AB34" s="56"/>
      <c r="AC34" s="48" t="s">
        <v>49</v>
      </c>
      <c r="AD34" s="837" t="s">
        <v>680</v>
      </c>
    </row>
    <row r="35" spans="1:30" s="62" customFormat="1" ht="15.95" customHeight="1" x14ac:dyDescent="0.15">
      <c r="A35" s="56"/>
      <c r="B35" s="57"/>
      <c r="C35" s="58" t="s">
        <v>50</v>
      </c>
      <c r="D35" s="838" t="s">
        <v>636</v>
      </c>
      <c r="E35" s="152">
        <v>3647</v>
      </c>
      <c r="F35" s="147">
        <v>26910</v>
      </c>
      <c r="G35" s="147">
        <v>16693</v>
      </c>
      <c r="H35" s="147">
        <v>1431</v>
      </c>
      <c r="I35" s="147">
        <v>288</v>
      </c>
      <c r="J35" s="153">
        <v>13565</v>
      </c>
      <c r="K35" s="150">
        <v>2165</v>
      </c>
      <c r="L35" s="147">
        <v>15678</v>
      </c>
      <c r="M35" s="147">
        <v>9344</v>
      </c>
      <c r="N35" s="147">
        <v>1179</v>
      </c>
      <c r="O35" s="147">
        <v>326</v>
      </c>
      <c r="P35" s="153">
        <v>21128</v>
      </c>
      <c r="Q35" s="150">
        <v>127</v>
      </c>
      <c r="R35" s="147">
        <v>21949</v>
      </c>
      <c r="S35" s="147">
        <v>34</v>
      </c>
      <c r="T35" s="153">
        <v>1746</v>
      </c>
      <c r="U35" s="152"/>
      <c r="V35" s="147"/>
      <c r="W35" s="153"/>
      <c r="X35" s="152">
        <v>299</v>
      </c>
      <c r="Y35" s="153">
        <v>36371</v>
      </c>
      <c r="Z35" s="152">
        <v>10</v>
      </c>
      <c r="AA35" s="153">
        <v>3789</v>
      </c>
      <c r="AB35" s="56"/>
      <c r="AC35" s="58" t="s">
        <v>50</v>
      </c>
      <c r="AD35" s="838" t="s">
        <v>681</v>
      </c>
    </row>
    <row r="36" spans="1:30" s="62" customFormat="1" ht="15.95" customHeight="1" x14ac:dyDescent="0.15">
      <c r="A36" s="63"/>
      <c r="B36" s="64"/>
      <c r="C36" s="65" t="s">
        <v>0</v>
      </c>
      <c r="D36" s="839" t="s">
        <v>637</v>
      </c>
      <c r="E36" s="155">
        <v>3252</v>
      </c>
      <c r="F36" s="158">
        <v>24823</v>
      </c>
      <c r="G36" s="158">
        <v>15051</v>
      </c>
      <c r="H36" s="158">
        <v>1366</v>
      </c>
      <c r="I36" s="158">
        <v>272</v>
      </c>
      <c r="J36" s="156">
        <v>12261</v>
      </c>
      <c r="K36" s="157">
        <v>2325</v>
      </c>
      <c r="L36" s="158">
        <v>17973</v>
      </c>
      <c r="M36" s="158">
        <v>10602</v>
      </c>
      <c r="N36" s="158">
        <v>1454</v>
      </c>
      <c r="O36" s="158">
        <v>349</v>
      </c>
      <c r="P36" s="156">
        <v>24124</v>
      </c>
      <c r="Q36" s="157">
        <v>99</v>
      </c>
      <c r="R36" s="158">
        <v>17863</v>
      </c>
      <c r="S36" s="158">
        <v>30</v>
      </c>
      <c r="T36" s="156">
        <v>827</v>
      </c>
      <c r="U36" s="155"/>
      <c r="V36" s="158"/>
      <c r="W36" s="156"/>
      <c r="X36" s="155">
        <v>285</v>
      </c>
      <c r="Y36" s="156">
        <v>39364</v>
      </c>
      <c r="Z36" s="155">
        <v>12</v>
      </c>
      <c r="AA36" s="156">
        <v>2939</v>
      </c>
      <c r="AB36" s="63"/>
      <c r="AC36" s="65" t="s">
        <v>0</v>
      </c>
      <c r="AD36" s="839" t="s">
        <v>682</v>
      </c>
    </row>
    <row r="37" spans="1:30" s="62" customFormat="1" ht="15.95" customHeight="1" x14ac:dyDescent="0.15">
      <c r="A37" s="63"/>
      <c r="B37" s="64"/>
      <c r="C37" s="65" t="s">
        <v>51</v>
      </c>
      <c r="D37" s="839" t="s">
        <v>638</v>
      </c>
      <c r="E37" s="155">
        <v>2784</v>
      </c>
      <c r="F37" s="158">
        <v>22575</v>
      </c>
      <c r="G37" s="158">
        <v>14067</v>
      </c>
      <c r="H37" s="158">
        <v>1074</v>
      </c>
      <c r="I37" s="158">
        <v>256</v>
      </c>
      <c r="J37" s="156">
        <v>10201</v>
      </c>
      <c r="K37" s="157">
        <v>2434</v>
      </c>
      <c r="L37" s="158">
        <v>20988</v>
      </c>
      <c r="M37" s="158">
        <v>12526</v>
      </c>
      <c r="N37" s="158">
        <v>1374</v>
      </c>
      <c r="O37" s="158">
        <v>326</v>
      </c>
      <c r="P37" s="156">
        <v>26310</v>
      </c>
      <c r="Q37" s="157">
        <v>103</v>
      </c>
      <c r="R37" s="158">
        <v>17793</v>
      </c>
      <c r="S37" s="158">
        <v>28</v>
      </c>
      <c r="T37" s="156">
        <v>1419</v>
      </c>
      <c r="U37" s="155"/>
      <c r="V37" s="158"/>
      <c r="W37" s="156"/>
      <c r="X37" s="155">
        <v>294</v>
      </c>
      <c r="Y37" s="156">
        <v>39644</v>
      </c>
      <c r="Z37" s="155">
        <v>10</v>
      </c>
      <c r="AA37" s="156">
        <v>2606</v>
      </c>
      <c r="AB37" s="63"/>
      <c r="AC37" s="65" t="s">
        <v>90</v>
      </c>
      <c r="AD37" s="839" t="s">
        <v>683</v>
      </c>
    </row>
    <row r="38" spans="1:30" s="62" customFormat="1" ht="15.95" customHeight="1" x14ac:dyDescent="0.15">
      <c r="A38" s="63"/>
      <c r="B38" s="64"/>
      <c r="C38" s="65" t="s">
        <v>52</v>
      </c>
      <c r="D38" s="839" t="s">
        <v>639</v>
      </c>
      <c r="E38" s="155">
        <v>2497</v>
      </c>
      <c r="F38" s="158">
        <v>21078</v>
      </c>
      <c r="G38" s="158">
        <v>13278</v>
      </c>
      <c r="H38" s="158">
        <v>1043</v>
      </c>
      <c r="I38" s="158">
        <v>220</v>
      </c>
      <c r="J38" s="156">
        <v>10227</v>
      </c>
      <c r="K38" s="157">
        <v>2452</v>
      </c>
      <c r="L38" s="158">
        <v>24279</v>
      </c>
      <c r="M38" s="158">
        <v>14063</v>
      </c>
      <c r="N38" s="158">
        <v>1896</v>
      </c>
      <c r="O38" s="158">
        <v>349</v>
      </c>
      <c r="P38" s="156">
        <v>26834</v>
      </c>
      <c r="Q38" s="157">
        <v>107</v>
      </c>
      <c r="R38" s="158">
        <v>20846</v>
      </c>
      <c r="S38" s="158">
        <v>30</v>
      </c>
      <c r="T38" s="156">
        <v>641</v>
      </c>
      <c r="U38" s="155"/>
      <c r="V38" s="158"/>
      <c r="W38" s="156"/>
      <c r="X38" s="155">
        <v>272</v>
      </c>
      <c r="Y38" s="156">
        <v>38487</v>
      </c>
      <c r="Z38" s="155">
        <v>16</v>
      </c>
      <c r="AA38" s="156">
        <v>2627</v>
      </c>
      <c r="AB38" s="63"/>
      <c r="AC38" s="65" t="s">
        <v>53</v>
      </c>
      <c r="AD38" s="839" t="s">
        <v>684</v>
      </c>
    </row>
    <row r="39" spans="1:30" s="62" customFormat="1" ht="15.95" customHeight="1" x14ac:dyDescent="0.15">
      <c r="A39" s="63"/>
      <c r="B39" s="64"/>
      <c r="C39" s="65" t="s">
        <v>54</v>
      </c>
      <c r="D39" s="839" t="s">
        <v>640</v>
      </c>
      <c r="E39" s="155">
        <v>2297</v>
      </c>
      <c r="F39" s="158">
        <v>19362</v>
      </c>
      <c r="G39" s="158">
        <v>12389</v>
      </c>
      <c r="H39" s="158">
        <v>983</v>
      </c>
      <c r="I39" s="158">
        <v>202</v>
      </c>
      <c r="J39" s="156">
        <v>7990</v>
      </c>
      <c r="K39" s="157">
        <v>2337</v>
      </c>
      <c r="L39" s="158">
        <v>24142</v>
      </c>
      <c r="M39" s="158">
        <v>14152</v>
      </c>
      <c r="N39" s="158">
        <v>1672</v>
      </c>
      <c r="O39" s="158">
        <v>341</v>
      </c>
      <c r="P39" s="156">
        <v>32471</v>
      </c>
      <c r="Q39" s="157">
        <v>103</v>
      </c>
      <c r="R39" s="158">
        <v>20240</v>
      </c>
      <c r="S39" s="158">
        <v>29</v>
      </c>
      <c r="T39" s="156">
        <v>604</v>
      </c>
      <c r="U39" s="155"/>
      <c r="V39" s="158"/>
      <c r="W39" s="156"/>
      <c r="X39" s="155">
        <v>236</v>
      </c>
      <c r="Y39" s="156">
        <v>36194</v>
      </c>
      <c r="Z39" s="155">
        <v>12</v>
      </c>
      <c r="AA39" s="156">
        <v>2764</v>
      </c>
      <c r="AB39" s="63"/>
      <c r="AC39" s="65" t="s">
        <v>55</v>
      </c>
      <c r="AD39" s="839" t="s">
        <v>685</v>
      </c>
    </row>
    <row r="40" spans="1:30" s="62" customFormat="1" ht="15.95" customHeight="1" x14ac:dyDescent="0.15">
      <c r="A40" s="63"/>
      <c r="B40" s="64"/>
      <c r="C40" s="65" t="s">
        <v>56</v>
      </c>
      <c r="D40" s="839" t="s">
        <v>641</v>
      </c>
      <c r="E40" s="155">
        <v>2002</v>
      </c>
      <c r="F40" s="158">
        <v>18759</v>
      </c>
      <c r="G40" s="158">
        <v>11905</v>
      </c>
      <c r="H40" s="158">
        <v>930</v>
      </c>
      <c r="I40" s="158">
        <v>179</v>
      </c>
      <c r="J40" s="156">
        <v>7502</v>
      </c>
      <c r="K40" s="157">
        <v>2235</v>
      </c>
      <c r="L40" s="158">
        <v>24429</v>
      </c>
      <c r="M40" s="158">
        <v>14207</v>
      </c>
      <c r="N40" s="158">
        <v>1615</v>
      </c>
      <c r="O40" s="158">
        <v>321</v>
      </c>
      <c r="P40" s="156">
        <v>32607</v>
      </c>
      <c r="Q40" s="160" t="s">
        <v>190</v>
      </c>
      <c r="R40" s="161" t="s">
        <v>190</v>
      </c>
      <c r="S40" s="161" t="s">
        <v>190</v>
      </c>
      <c r="T40" s="205" t="s">
        <v>190</v>
      </c>
      <c r="U40" s="155">
        <v>112</v>
      </c>
      <c r="V40" s="158">
        <v>18043</v>
      </c>
      <c r="W40" s="156">
        <v>1511</v>
      </c>
      <c r="X40" s="155">
        <v>166</v>
      </c>
      <c r="Y40" s="156">
        <v>32595</v>
      </c>
      <c r="Z40" s="155">
        <v>64</v>
      </c>
      <c r="AA40" s="156">
        <v>4567</v>
      </c>
      <c r="AB40" s="63"/>
      <c r="AC40" s="65" t="s">
        <v>57</v>
      </c>
      <c r="AD40" s="839" t="s">
        <v>686</v>
      </c>
    </row>
    <row r="41" spans="1:30" s="62" customFormat="1" ht="15.95" customHeight="1" x14ac:dyDescent="0.15">
      <c r="A41" s="63"/>
      <c r="B41" s="64"/>
      <c r="C41" s="65" t="s">
        <v>58</v>
      </c>
      <c r="D41" s="839" t="s">
        <v>642</v>
      </c>
      <c r="E41" s="155">
        <v>1928</v>
      </c>
      <c r="F41" s="158">
        <v>18292</v>
      </c>
      <c r="G41" s="158">
        <v>11558</v>
      </c>
      <c r="H41" s="158">
        <v>871</v>
      </c>
      <c r="I41" s="158">
        <v>189</v>
      </c>
      <c r="J41" s="156">
        <v>7265</v>
      </c>
      <c r="K41" s="157">
        <v>2292</v>
      </c>
      <c r="L41" s="158">
        <v>27219</v>
      </c>
      <c r="M41" s="158">
        <v>15492</v>
      </c>
      <c r="N41" s="158">
        <v>1947</v>
      </c>
      <c r="O41" s="158">
        <v>312</v>
      </c>
      <c r="P41" s="156">
        <v>28929</v>
      </c>
      <c r="Q41" s="160" t="s">
        <v>190</v>
      </c>
      <c r="R41" s="161" t="s">
        <v>190</v>
      </c>
      <c r="S41" s="161" t="s">
        <v>190</v>
      </c>
      <c r="T41" s="205" t="s">
        <v>190</v>
      </c>
      <c r="U41" s="155">
        <v>111</v>
      </c>
      <c r="V41" s="158">
        <v>18283</v>
      </c>
      <c r="W41" s="156">
        <v>1503</v>
      </c>
      <c r="X41" s="155">
        <v>207</v>
      </c>
      <c r="Y41" s="156">
        <v>35420</v>
      </c>
      <c r="Z41" s="155">
        <v>22</v>
      </c>
      <c r="AA41" s="156">
        <v>3012</v>
      </c>
      <c r="AB41" s="63"/>
      <c r="AC41" s="65" t="s">
        <v>58</v>
      </c>
      <c r="AD41" s="839" t="s">
        <v>687</v>
      </c>
    </row>
    <row r="42" spans="1:30" s="62" customFormat="1" ht="15.95" customHeight="1" x14ac:dyDescent="0.15">
      <c r="A42" s="63"/>
      <c r="B42" s="64"/>
      <c r="C42" s="58" t="s">
        <v>59</v>
      </c>
      <c r="D42" s="838" t="s">
        <v>643</v>
      </c>
      <c r="E42" s="155">
        <v>1845</v>
      </c>
      <c r="F42" s="158">
        <v>16515</v>
      </c>
      <c r="G42" s="158">
        <v>10467</v>
      </c>
      <c r="H42" s="158">
        <v>843</v>
      </c>
      <c r="I42" s="158">
        <v>189</v>
      </c>
      <c r="J42" s="156">
        <v>7936</v>
      </c>
      <c r="K42" s="157">
        <v>2229</v>
      </c>
      <c r="L42" s="158">
        <v>33252</v>
      </c>
      <c r="M42" s="158">
        <v>18174</v>
      </c>
      <c r="N42" s="158">
        <v>4380</v>
      </c>
      <c r="O42" s="158">
        <v>288</v>
      </c>
      <c r="P42" s="156">
        <v>29244</v>
      </c>
      <c r="Q42" s="160" t="s">
        <v>190</v>
      </c>
      <c r="R42" s="161" t="s">
        <v>190</v>
      </c>
      <c r="S42" s="161" t="s">
        <v>190</v>
      </c>
      <c r="T42" s="205" t="s">
        <v>190</v>
      </c>
      <c r="U42" s="155">
        <v>102</v>
      </c>
      <c r="V42" s="158">
        <v>16437</v>
      </c>
      <c r="W42" s="156">
        <v>710</v>
      </c>
      <c r="X42" s="155">
        <v>172</v>
      </c>
      <c r="Y42" s="156">
        <v>34840</v>
      </c>
      <c r="Z42" s="155">
        <v>15</v>
      </c>
      <c r="AA42" s="156">
        <v>3072</v>
      </c>
      <c r="AB42" s="63"/>
      <c r="AC42" s="65" t="s">
        <v>59</v>
      </c>
      <c r="AD42" s="839" t="s">
        <v>688</v>
      </c>
    </row>
    <row r="43" spans="1:30" s="62" customFormat="1" ht="15.95" customHeight="1" x14ac:dyDescent="0.15">
      <c r="A43" s="63"/>
      <c r="B43" s="64"/>
      <c r="C43" s="65" t="s">
        <v>116</v>
      </c>
      <c r="D43" s="839" t="s">
        <v>644</v>
      </c>
      <c r="E43" s="155">
        <v>1704</v>
      </c>
      <c r="F43" s="158">
        <v>14973</v>
      </c>
      <c r="G43" s="158">
        <v>9657</v>
      </c>
      <c r="H43" s="158">
        <v>776</v>
      </c>
      <c r="I43" s="158">
        <v>186</v>
      </c>
      <c r="J43" s="156">
        <v>6937</v>
      </c>
      <c r="K43" s="157">
        <v>2217</v>
      </c>
      <c r="L43" s="158">
        <v>35527</v>
      </c>
      <c r="M43" s="158">
        <v>21972</v>
      </c>
      <c r="N43" s="158">
        <v>2584</v>
      </c>
      <c r="O43" s="158">
        <v>319</v>
      </c>
      <c r="P43" s="156">
        <v>28489</v>
      </c>
      <c r="Q43" s="160" t="s">
        <v>190</v>
      </c>
      <c r="R43" s="161" t="s">
        <v>190</v>
      </c>
      <c r="S43" s="161" t="s">
        <v>190</v>
      </c>
      <c r="T43" s="205" t="s">
        <v>190</v>
      </c>
      <c r="U43" s="155">
        <v>115</v>
      </c>
      <c r="V43" s="158">
        <v>16928</v>
      </c>
      <c r="W43" s="156">
        <v>787</v>
      </c>
      <c r="X43" s="155">
        <v>193</v>
      </c>
      <c r="Y43" s="156">
        <v>36267</v>
      </c>
      <c r="Z43" s="155">
        <v>14</v>
      </c>
      <c r="AA43" s="156">
        <v>3156</v>
      </c>
      <c r="AB43" s="63"/>
      <c r="AC43" s="65" t="s">
        <v>128</v>
      </c>
      <c r="AD43" s="839" t="s">
        <v>689</v>
      </c>
    </row>
    <row r="44" spans="1:30" s="62" customFormat="1" ht="15.95" customHeight="1" x14ac:dyDescent="0.15">
      <c r="A44" s="99"/>
      <c r="B44" s="100"/>
      <c r="C44" s="58" t="s">
        <v>129</v>
      </c>
      <c r="D44" s="838" t="s">
        <v>645</v>
      </c>
      <c r="E44" s="213">
        <v>1642</v>
      </c>
      <c r="F44" s="214">
        <v>14747</v>
      </c>
      <c r="G44" s="214">
        <v>9688</v>
      </c>
      <c r="H44" s="214">
        <v>660</v>
      </c>
      <c r="I44" s="214">
        <v>184</v>
      </c>
      <c r="J44" s="216">
        <v>6989</v>
      </c>
      <c r="K44" s="213">
        <v>2199</v>
      </c>
      <c r="L44" s="214">
        <v>39661</v>
      </c>
      <c r="M44" s="214">
        <v>23784</v>
      </c>
      <c r="N44" s="214">
        <v>2424</v>
      </c>
      <c r="O44" s="214">
        <v>310</v>
      </c>
      <c r="P44" s="216">
        <v>30238</v>
      </c>
      <c r="Q44" s="265" t="s">
        <v>190</v>
      </c>
      <c r="R44" s="261" t="s">
        <v>190</v>
      </c>
      <c r="S44" s="261" t="s">
        <v>190</v>
      </c>
      <c r="T44" s="262" t="s">
        <v>190</v>
      </c>
      <c r="U44" s="217">
        <v>88</v>
      </c>
      <c r="V44" s="214">
        <v>14521</v>
      </c>
      <c r="W44" s="216">
        <v>1512</v>
      </c>
      <c r="X44" s="217">
        <v>173</v>
      </c>
      <c r="Y44" s="216">
        <v>33909</v>
      </c>
      <c r="Z44" s="217">
        <v>10</v>
      </c>
      <c r="AA44" s="216">
        <v>3217</v>
      </c>
      <c r="AB44" s="56"/>
      <c r="AC44" s="58" t="s">
        <v>117</v>
      </c>
      <c r="AD44" s="838" t="s">
        <v>690</v>
      </c>
    </row>
    <row r="45" spans="1:30" s="62" customFormat="1" ht="15.95" customHeight="1" x14ac:dyDescent="0.15">
      <c r="A45" s="99"/>
      <c r="B45" s="100"/>
      <c r="C45" s="58" t="s">
        <v>144</v>
      </c>
      <c r="D45" s="838" t="s">
        <v>646</v>
      </c>
      <c r="E45" s="217">
        <v>1520</v>
      </c>
      <c r="F45" s="217">
        <v>13620</v>
      </c>
      <c r="G45" s="217">
        <v>9006</v>
      </c>
      <c r="H45" s="217">
        <v>678</v>
      </c>
      <c r="I45" s="217">
        <v>160</v>
      </c>
      <c r="J45" s="216">
        <v>5718</v>
      </c>
      <c r="K45" s="217">
        <v>2326</v>
      </c>
      <c r="L45" s="217">
        <v>41619</v>
      </c>
      <c r="M45" s="217">
        <v>25136</v>
      </c>
      <c r="N45" s="214">
        <v>2609</v>
      </c>
      <c r="O45" s="214">
        <v>345</v>
      </c>
      <c r="P45" s="216">
        <v>29384</v>
      </c>
      <c r="Q45" s="265" t="s">
        <v>190</v>
      </c>
      <c r="R45" s="261" t="s">
        <v>190</v>
      </c>
      <c r="S45" s="261" t="s">
        <v>190</v>
      </c>
      <c r="T45" s="262" t="s">
        <v>190</v>
      </c>
      <c r="U45" s="217">
        <v>108</v>
      </c>
      <c r="V45" s="217">
        <v>13201</v>
      </c>
      <c r="W45" s="219">
        <v>426</v>
      </c>
      <c r="X45" s="217">
        <v>222</v>
      </c>
      <c r="Y45" s="219">
        <v>31665</v>
      </c>
      <c r="Z45" s="217">
        <v>5</v>
      </c>
      <c r="AA45" s="217">
        <v>600</v>
      </c>
      <c r="AB45" s="223"/>
      <c r="AC45" s="58" t="s">
        <v>144</v>
      </c>
      <c r="AD45" s="838" t="s">
        <v>691</v>
      </c>
    </row>
    <row r="46" spans="1:30" s="62" customFormat="1" ht="15.95" customHeight="1" x14ac:dyDescent="0.15">
      <c r="A46" s="252"/>
      <c r="B46" s="199"/>
      <c r="C46" s="58" t="s">
        <v>181</v>
      </c>
      <c r="D46" s="838" t="s">
        <v>647</v>
      </c>
      <c r="E46" s="217">
        <v>1374</v>
      </c>
      <c r="F46" s="217">
        <v>12268</v>
      </c>
      <c r="G46" s="217">
        <v>8360</v>
      </c>
      <c r="H46" s="217">
        <v>427</v>
      </c>
      <c r="I46" s="217">
        <v>141</v>
      </c>
      <c r="J46" s="216">
        <v>6768</v>
      </c>
      <c r="K46" s="217">
        <v>2363</v>
      </c>
      <c r="L46" s="217">
        <v>45249</v>
      </c>
      <c r="M46" s="217">
        <v>27405</v>
      </c>
      <c r="N46" s="214">
        <v>2499</v>
      </c>
      <c r="O46" s="214">
        <v>384</v>
      </c>
      <c r="P46" s="216">
        <v>32957</v>
      </c>
      <c r="Q46" s="226" t="s">
        <v>154</v>
      </c>
      <c r="R46" s="226" t="s">
        <v>154</v>
      </c>
      <c r="S46" s="226" t="s">
        <v>154</v>
      </c>
      <c r="T46" s="260" t="s">
        <v>154</v>
      </c>
      <c r="U46" s="217">
        <v>52</v>
      </c>
      <c r="V46" s="217">
        <v>11310</v>
      </c>
      <c r="W46" s="216">
        <v>196</v>
      </c>
      <c r="X46" s="217">
        <v>198</v>
      </c>
      <c r="Y46" s="219">
        <v>32065</v>
      </c>
      <c r="Z46" s="217">
        <v>15</v>
      </c>
      <c r="AA46" s="215">
        <v>2701</v>
      </c>
      <c r="AB46" s="256"/>
      <c r="AC46" s="58" t="s">
        <v>181</v>
      </c>
      <c r="AD46" s="838" t="s">
        <v>692</v>
      </c>
    </row>
    <row r="47" spans="1:30" s="62" customFormat="1" ht="15.95" customHeight="1" x14ac:dyDescent="0.15">
      <c r="A47" s="99"/>
      <c r="B47" s="100"/>
      <c r="C47" s="58" t="s">
        <v>187</v>
      </c>
      <c r="D47" s="838" t="s">
        <v>648</v>
      </c>
      <c r="E47" s="213">
        <v>1293</v>
      </c>
      <c r="F47" s="217">
        <v>11180</v>
      </c>
      <c r="G47" s="217">
        <v>7485</v>
      </c>
      <c r="H47" s="215">
        <v>403</v>
      </c>
      <c r="I47" s="214">
        <v>136</v>
      </c>
      <c r="J47" s="216">
        <v>6109</v>
      </c>
      <c r="K47" s="217">
        <v>2213</v>
      </c>
      <c r="L47" s="217">
        <v>45968</v>
      </c>
      <c r="M47" s="217">
        <v>27551</v>
      </c>
      <c r="N47" s="214">
        <v>2788</v>
      </c>
      <c r="O47" s="214">
        <v>407</v>
      </c>
      <c r="P47" s="216">
        <v>34991</v>
      </c>
      <c r="Q47" s="226" t="s">
        <v>154</v>
      </c>
      <c r="R47" s="225" t="s">
        <v>154</v>
      </c>
      <c r="S47" s="226" t="s">
        <v>154</v>
      </c>
      <c r="T47" s="260" t="s">
        <v>154</v>
      </c>
      <c r="U47" s="217">
        <v>71</v>
      </c>
      <c r="V47" s="217">
        <v>10411</v>
      </c>
      <c r="W47" s="216">
        <v>288</v>
      </c>
      <c r="X47" s="217">
        <v>174</v>
      </c>
      <c r="Y47" s="219">
        <v>30745</v>
      </c>
      <c r="Z47" s="217">
        <v>18</v>
      </c>
      <c r="AA47" s="219">
        <v>1531</v>
      </c>
      <c r="AB47" s="223"/>
      <c r="AC47" s="245" t="s">
        <v>187</v>
      </c>
      <c r="AD47" s="838" t="s">
        <v>693</v>
      </c>
    </row>
    <row r="48" spans="1:30" s="62" customFormat="1" ht="15.95" customHeight="1" x14ac:dyDescent="0.15">
      <c r="A48" s="99"/>
      <c r="B48" s="100"/>
      <c r="C48" s="58" t="s">
        <v>194</v>
      </c>
      <c r="D48" s="838" t="s">
        <v>649</v>
      </c>
      <c r="E48" s="213">
        <v>1151</v>
      </c>
      <c r="F48" s="217">
        <v>11429</v>
      </c>
      <c r="G48" s="217">
        <v>7121</v>
      </c>
      <c r="H48" s="215">
        <v>1009</v>
      </c>
      <c r="I48" s="214">
        <v>131</v>
      </c>
      <c r="J48" s="216">
        <v>5409</v>
      </c>
      <c r="K48" s="217">
        <v>2088</v>
      </c>
      <c r="L48" s="217">
        <v>46210</v>
      </c>
      <c r="M48" s="217">
        <v>28678</v>
      </c>
      <c r="N48" s="214">
        <v>2734</v>
      </c>
      <c r="O48" s="214">
        <v>390</v>
      </c>
      <c r="P48" s="216">
        <v>37042</v>
      </c>
      <c r="Q48" s="226" t="s">
        <v>190</v>
      </c>
      <c r="R48" s="226" t="s">
        <v>190</v>
      </c>
      <c r="S48" s="226" t="s">
        <v>190</v>
      </c>
      <c r="T48" s="260" t="s">
        <v>190</v>
      </c>
      <c r="U48" s="217">
        <v>77</v>
      </c>
      <c r="V48" s="217">
        <v>9555</v>
      </c>
      <c r="W48" s="216">
        <v>1146</v>
      </c>
      <c r="X48" s="217">
        <v>167</v>
      </c>
      <c r="Y48" s="219">
        <v>28687</v>
      </c>
      <c r="Z48" s="217">
        <v>9</v>
      </c>
      <c r="AA48" s="219">
        <v>1049</v>
      </c>
      <c r="AB48" s="267"/>
      <c r="AC48" s="245" t="s">
        <v>194</v>
      </c>
      <c r="AD48" s="838" t="s">
        <v>694</v>
      </c>
    </row>
    <row r="49" spans="1:32" s="62" customFormat="1" ht="15.95" customHeight="1" x14ac:dyDescent="0.15">
      <c r="A49" s="99"/>
      <c r="B49" s="100"/>
      <c r="C49" s="58" t="s">
        <v>197</v>
      </c>
      <c r="D49" s="839" t="s">
        <v>650</v>
      </c>
      <c r="E49" s="213">
        <v>1018</v>
      </c>
      <c r="F49" s="217">
        <v>9714</v>
      </c>
      <c r="G49" s="217">
        <v>6415</v>
      </c>
      <c r="H49" s="215">
        <v>526</v>
      </c>
      <c r="I49" s="214">
        <v>91</v>
      </c>
      <c r="J49" s="216">
        <v>4488</v>
      </c>
      <c r="K49" s="217">
        <v>2154</v>
      </c>
      <c r="L49" s="217">
        <v>40979</v>
      </c>
      <c r="M49" s="217">
        <v>26561</v>
      </c>
      <c r="N49" s="214">
        <v>1994</v>
      </c>
      <c r="O49" s="214">
        <v>346</v>
      </c>
      <c r="P49" s="216">
        <v>40158</v>
      </c>
      <c r="Q49" s="226" t="s">
        <v>154</v>
      </c>
      <c r="R49" s="226" t="s">
        <v>154</v>
      </c>
      <c r="S49" s="226" t="s">
        <v>154</v>
      </c>
      <c r="T49" s="260" t="s">
        <v>154</v>
      </c>
      <c r="U49" s="217">
        <v>71</v>
      </c>
      <c r="V49" s="217">
        <v>8250</v>
      </c>
      <c r="W49" s="216">
        <v>375</v>
      </c>
      <c r="X49" s="217">
        <v>141</v>
      </c>
      <c r="Y49" s="219">
        <v>27940</v>
      </c>
      <c r="Z49" s="217">
        <v>16</v>
      </c>
      <c r="AA49" s="219">
        <v>913</v>
      </c>
      <c r="AB49" s="223"/>
      <c r="AC49" s="245" t="s">
        <v>305</v>
      </c>
      <c r="AD49" s="838" t="s">
        <v>695</v>
      </c>
    </row>
    <row r="50" spans="1:32" s="62" customFormat="1" ht="15.95" customHeight="1" x14ac:dyDescent="0.15">
      <c r="A50" s="99"/>
      <c r="B50" s="100"/>
      <c r="C50" s="58" t="s">
        <v>398</v>
      </c>
      <c r="D50" s="839" t="s">
        <v>651</v>
      </c>
      <c r="E50" s="213">
        <v>1011</v>
      </c>
      <c r="F50" s="217">
        <v>10682</v>
      </c>
      <c r="G50" s="217">
        <v>6714</v>
      </c>
      <c r="H50" s="215">
        <v>520</v>
      </c>
      <c r="I50" s="214">
        <v>100</v>
      </c>
      <c r="J50" s="216">
        <v>4404</v>
      </c>
      <c r="K50" s="217">
        <v>1898</v>
      </c>
      <c r="L50" s="217">
        <v>41441</v>
      </c>
      <c r="M50" s="217">
        <v>26341</v>
      </c>
      <c r="N50" s="214">
        <v>2531</v>
      </c>
      <c r="O50" s="214">
        <v>311</v>
      </c>
      <c r="P50" s="216">
        <v>36440</v>
      </c>
      <c r="Q50" s="226" t="s">
        <v>154</v>
      </c>
      <c r="R50" s="226" t="s">
        <v>154</v>
      </c>
      <c r="S50" s="226" t="s">
        <v>154</v>
      </c>
      <c r="T50" s="260" t="s">
        <v>154</v>
      </c>
      <c r="U50" s="217">
        <v>66</v>
      </c>
      <c r="V50" s="217">
        <v>7122</v>
      </c>
      <c r="W50" s="216">
        <v>782</v>
      </c>
      <c r="X50" s="217">
        <v>135</v>
      </c>
      <c r="Y50" s="219">
        <v>28169</v>
      </c>
      <c r="Z50" s="217">
        <v>15</v>
      </c>
      <c r="AA50" s="219">
        <v>1695</v>
      </c>
      <c r="AB50" s="269"/>
      <c r="AC50" s="257" t="s">
        <v>410</v>
      </c>
      <c r="AD50" s="840" t="s">
        <v>696</v>
      </c>
    </row>
    <row r="51" spans="1:32" s="62" customFormat="1" ht="15.95" customHeight="1" x14ac:dyDescent="0.15">
      <c r="A51" s="99"/>
      <c r="B51" s="100"/>
      <c r="C51" s="58" t="s">
        <v>415</v>
      </c>
      <c r="D51" s="838" t="s">
        <v>652</v>
      </c>
      <c r="E51" s="213">
        <v>958</v>
      </c>
      <c r="F51" s="217">
        <v>10364</v>
      </c>
      <c r="G51" s="217">
        <v>6656</v>
      </c>
      <c r="H51" s="215">
        <v>440</v>
      </c>
      <c r="I51" s="214">
        <v>92</v>
      </c>
      <c r="J51" s="216">
        <v>4685</v>
      </c>
      <c r="K51" s="217">
        <v>1835</v>
      </c>
      <c r="L51" s="217">
        <v>41038</v>
      </c>
      <c r="M51" s="217">
        <v>26536</v>
      </c>
      <c r="N51" s="214">
        <v>2357</v>
      </c>
      <c r="O51" s="214">
        <v>298</v>
      </c>
      <c r="P51" s="216">
        <v>33914</v>
      </c>
      <c r="Q51" s="226" t="s">
        <v>154</v>
      </c>
      <c r="R51" s="226" t="s">
        <v>154</v>
      </c>
      <c r="S51" s="226" t="s">
        <v>154</v>
      </c>
      <c r="T51" s="260" t="s">
        <v>154</v>
      </c>
      <c r="U51" s="217">
        <v>71</v>
      </c>
      <c r="V51" s="217">
        <v>6331</v>
      </c>
      <c r="W51" s="216">
        <v>521</v>
      </c>
      <c r="X51" s="217">
        <v>116</v>
      </c>
      <c r="Y51" s="219">
        <v>25813</v>
      </c>
      <c r="Z51" s="217">
        <v>12</v>
      </c>
      <c r="AA51" s="219">
        <v>618</v>
      </c>
      <c r="AB51" s="223"/>
      <c r="AC51" s="245" t="s">
        <v>402</v>
      </c>
      <c r="AD51" s="838" t="s">
        <v>697</v>
      </c>
    </row>
    <row r="52" spans="1:32" s="62" customFormat="1" ht="15.95" customHeight="1" x14ac:dyDescent="0.15">
      <c r="A52" s="46"/>
      <c r="B52" s="47"/>
      <c r="C52" s="58" t="s">
        <v>495</v>
      </c>
      <c r="D52" s="838" t="s">
        <v>653</v>
      </c>
      <c r="E52" s="798">
        <v>935</v>
      </c>
      <c r="F52" s="799">
        <v>10048</v>
      </c>
      <c r="G52" s="799">
        <v>6600</v>
      </c>
      <c r="H52" s="800">
        <v>535</v>
      </c>
      <c r="I52" s="561">
        <v>105</v>
      </c>
      <c r="J52" s="801">
        <v>4920</v>
      </c>
      <c r="K52" s="799">
        <v>1809</v>
      </c>
      <c r="L52" s="799">
        <v>39557</v>
      </c>
      <c r="M52" s="799">
        <v>27621</v>
      </c>
      <c r="N52" s="561">
        <v>2231</v>
      </c>
      <c r="O52" s="561">
        <v>260</v>
      </c>
      <c r="P52" s="801">
        <v>29159</v>
      </c>
      <c r="Q52" s="802" t="s">
        <v>154</v>
      </c>
      <c r="R52" s="226" t="s">
        <v>154</v>
      </c>
      <c r="S52" s="226" t="s">
        <v>154</v>
      </c>
      <c r="T52" s="260" t="s">
        <v>154</v>
      </c>
      <c r="U52" s="217">
        <v>53</v>
      </c>
      <c r="V52" s="217">
        <v>6171</v>
      </c>
      <c r="W52" s="216">
        <v>732</v>
      </c>
      <c r="X52" s="217">
        <v>118</v>
      </c>
      <c r="Y52" s="219">
        <v>28298</v>
      </c>
      <c r="Z52" s="217">
        <v>12</v>
      </c>
      <c r="AA52" s="219">
        <v>1368</v>
      </c>
      <c r="AB52" s="223"/>
      <c r="AC52" s="702" t="s">
        <v>416</v>
      </c>
      <c r="AD52" s="839" t="s">
        <v>698</v>
      </c>
    </row>
    <row r="53" spans="1:32" s="62" customFormat="1" ht="15.95" customHeight="1" x14ac:dyDescent="0.15">
      <c r="A53" s="46"/>
      <c r="B53" s="47"/>
      <c r="C53" s="48" t="s">
        <v>494</v>
      </c>
      <c r="D53" s="837" t="s">
        <v>654</v>
      </c>
      <c r="E53" s="798">
        <v>911</v>
      </c>
      <c r="F53" s="799">
        <v>10303</v>
      </c>
      <c r="G53" s="799">
        <v>6394</v>
      </c>
      <c r="H53" s="800">
        <v>630</v>
      </c>
      <c r="I53" s="561">
        <v>93</v>
      </c>
      <c r="J53" s="801">
        <v>4880</v>
      </c>
      <c r="K53" s="799">
        <v>1807</v>
      </c>
      <c r="L53" s="799">
        <v>48190</v>
      </c>
      <c r="M53" s="799">
        <v>29904</v>
      </c>
      <c r="N53" s="561">
        <v>3215</v>
      </c>
      <c r="O53" s="561">
        <v>260</v>
      </c>
      <c r="P53" s="801">
        <v>28129</v>
      </c>
      <c r="Q53" s="802" t="s">
        <v>154</v>
      </c>
      <c r="R53" s="226" t="s">
        <v>154</v>
      </c>
      <c r="S53" s="226" t="s">
        <v>154</v>
      </c>
      <c r="T53" s="260" t="s">
        <v>154</v>
      </c>
      <c r="U53" s="217">
        <v>57</v>
      </c>
      <c r="V53" s="217">
        <v>4348</v>
      </c>
      <c r="W53" s="216">
        <v>292</v>
      </c>
      <c r="X53" s="217">
        <v>115</v>
      </c>
      <c r="Y53" s="219">
        <v>30245</v>
      </c>
      <c r="Z53" s="217">
        <v>18</v>
      </c>
      <c r="AA53" s="219">
        <v>1660</v>
      </c>
      <c r="AB53" s="223"/>
      <c r="AC53" s="245" t="s">
        <v>494</v>
      </c>
      <c r="AD53" s="837" t="s">
        <v>699</v>
      </c>
    </row>
    <row r="54" spans="1:32" s="62" customFormat="1" ht="15.95" customHeight="1" x14ac:dyDescent="0.15">
      <c r="A54" s="46"/>
      <c r="B54" s="47"/>
      <c r="C54" s="48" t="s">
        <v>497</v>
      </c>
      <c r="D54" s="837" t="s">
        <v>655</v>
      </c>
      <c r="E54" s="798">
        <v>867</v>
      </c>
      <c r="F54" s="799">
        <v>11045</v>
      </c>
      <c r="G54" s="799">
        <v>6647</v>
      </c>
      <c r="H54" s="800">
        <v>627</v>
      </c>
      <c r="I54" s="561">
        <v>92</v>
      </c>
      <c r="J54" s="801">
        <v>5798</v>
      </c>
      <c r="K54" s="799">
        <v>1728</v>
      </c>
      <c r="L54" s="799">
        <v>47961</v>
      </c>
      <c r="M54" s="799">
        <v>29672</v>
      </c>
      <c r="N54" s="561">
        <v>3106</v>
      </c>
      <c r="O54" s="561">
        <v>292</v>
      </c>
      <c r="P54" s="801">
        <v>27092</v>
      </c>
      <c r="Q54" s="802" t="s">
        <v>154</v>
      </c>
      <c r="R54" s="226" t="s">
        <v>154</v>
      </c>
      <c r="S54" s="226" t="s">
        <v>154</v>
      </c>
      <c r="T54" s="260" t="s">
        <v>154</v>
      </c>
      <c r="U54" s="217">
        <v>55</v>
      </c>
      <c r="V54" s="217">
        <v>5276</v>
      </c>
      <c r="W54" s="216">
        <v>408</v>
      </c>
      <c r="X54" s="217">
        <v>110</v>
      </c>
      <c r="Y54" s="219">
        <v>24309</v>
      </c>
      <c r="Z54" s="217">
        <v>15</v>
      </c>
      <c r="AA54" s="219">
        <v>1994</v>
      </c>
      <c r="AB54" s="223"/>
      <c r="AC54" s="245" t="s">
        <v>497</v>
      </c>
      <c r="AD54" s="837" t="s">
        <v>700</v>
      </c>
    </row>
    <row r="55" spans="1:32" s="62" customFormat="1" ht="15.95" customHeight="1" x14ac:dyDescent="0.15">
      <c r="A55" s="99"/>
      <c r="B55" s="100"/>
      <c r="C55" s="48" t="s">
        <v>499</v>
      </c>
      <c r="D55" s="837" t="s">
        <v>656</v>
      </c>
      <c r="E55" s="213">
        <v>855</v>
      </c>
      <c r="F55" s="217">
        <v>12105</v>
      </c>
      <c r="G55" s="217">
        <v>6757</v>
      </c>
      <c r="H55" s="215">
        <v>743</v>
      </c>
      <c r="I55" s="214">
        <v>100</v>
      </c>
      <c r="J55" s="216">
        <v>5058</v>
      </c>
      <c r="K55" s="217">
        <v>1717</v>
      </c>
      <c r="L55" s="152">
        <v>50708</v>
      </c>
      <c r="M55" s="217">
        <v>30076</v>
      </c>
      <c r="N55" s="214">
        <v>2858</v>
      </c>
      <c r="O55" s="214">
        <v>295</v>
      </c>
      <c r="P55" s="216">
        <v>29583</v>
      </c>
      <c r="Q55" s="284" t="s">
        <v>154</v>
      </c>
      <c r="R55" s="226" t="s">
        <v>154</v>
      </c>
      <c r="S55" s="226" t="s">
        <v>154</v>
      </c>
      <c r="T55" s="260" t="s">
        <v>154</v>
      </c>
      <c r="U55" s="217">
        <v>48</v>
      </c>
      <c r="V55" s="217">
        <v>5112</v>
      </c>
      <c r="W55" s="216">
        <v>1289</v>
      </c>
      <c r="X55" s="217">
        <v>100</v>
      </c>
      <c r="Y55" s="219">
        <v>21768</v>
      </c>
      <c r="Z55" s="217">
        <v>16</v>
      </c>
      <c r="AA55" s="216">
        <v>2726</v>
      </c>
      <c r="AB55" s="223"/>
      <c r="AC55" s="245" t="s">
        <v>499</v>
      </c>
      <c r="AD55" s="837" t="s">
        <v>701</v>
      </c>
    </row>
    <row r="56" spans="1:32" s="62" customFormat="1" ht="15.95" customHeight="1" x14ac:dyDescent="0.15">
      <c r="A56" s="894" t="s">
        <v>741</v>
      </c>
      <c r="B56" s="100"/>
      <c r="C56" s="48" t="s">
        <v>742</v>
      </c>
      <c r="D56" s="837" t="s">
        <v>740</v>
      </c>
      <c r="E56" s="213">
        <v>820</v>
      </c>
      <c r="F56" s="217">
        <v>11059</v>
      </c>
      <c r="G56" s="217">
        <v>6677</v>
      </c>
      <c r="H56" s="215">
        <v>385</v>
      </c>
      <c r="I56" s="214">
        <v>93</v>
      </c>
      <c r="J56" s="216">
        <v>5186</v>
      </c>
      <c r="K56" s="217">
        <v>1685</v>
      </c>
      <c r="L56" s="152">
        <v>53232</v>
      </c>
      <c r="M56" s="217">
        <v>31328</v>
      </c>
      <c r="N56" s="214">
        <v>2911</v>
      </c>
      <c r="O56" s="214">
        <v>276</v>
      </c>
      <c r="P56" s="216">
        <v>30939</v>
      </c>
      <c r="Q56" s="284" t="s">
        <v>154</v>
      </c>
      <c r="R56" s="226" t="s">
        <v>154</v>
      </c>
      <c r="S56" s="226" t="s">
        <v>154</v>
      </c>
      <c r="T56" s="260" t="s">
        <v>154</v>
      </c>
      <c r="U56" s="217">
        <v>39</v>
      </c>
      <c r="V56" s="217">
        <v>4501</v>
      </c>
      <c r="W56" s="216">
        <v>1337</v>
      </c>
      <c r="X56" s="217">
        <v>91</v>
      </c>
      <c r="Y56" s="219">
        <v>20815</v>
      </c>
      <c r="Z56" s="217">
        <v>16</v>
      </c>
      <c r="AA56" s="219">
        <v>2825</v>
      </c>
      <c r="AB56" s="212"/>
      <c r="AC56" s="245" t="s">
        <v>742</v>
      </c>
      <c r="AD56" s="837" t="s">
        <v>740</v>
      </c>
    </row>
    <row r="57" spans="1:32" s="62" customFormat="1" ht="15.95" customHeight="1" x14ac:dyDescent="0.15">
      <c r="A57" s="894"/>
      <c r="B57" s="100"/>
      <c r="C57" s="48" t="s">
        <v>42</v>
      </c>
      <c r="D57" s="837" t="s">
        <v>748</v>
      </c>
      <c r="E57" s="213">
        <v>818</v>
      </c>
      <c r="F57" s="217">
        <v>11414</v>
      </c>
      <c r="G57" s="217">
        <v>6909</v>
      </c>
      <c r="H57" s="215">
        <v>568</v>
      </c>
      <c r="I57" s="214">
        <v>97</v>
      </c>
      <c r="J57" s="216">
        <v>5556</v>
      </c>
      <c r="K57" s="217">
        <v>1633</v>
      </c>
      <c r="L57" s="152">
        <v>55721</v>
      </c>
      <c r="M57" s="217">
        <v>32361</v>
      </c>
      <c r="N57" s="214">
        <v>3472</v>
      </c>
      <c r="O57" s="214">
        <v>262</v>
      </c>
      <c r="P57" s="216">
        <v>33676</v>
      </c>
      <c r="Q57" s="284" t="s">
        <v>154</v>
      </c>
      <c r="R57" s="226" t="s">
        <v>154</v>
      </c>
      <c r="S57" s="226" t="s">
        <v>154</v>
      </c>
      <c r="T57" s="260" t="s">
        <v>154</v>
      </c>
      <c r="U57" s="217">
        <v>47</v>
      </c>
      <c r="V57" s="217">
        <v>5475</v>
      </c>
      <c r="W57" s="216">
        <v>225</v>
      </c>
      <c r="X57" s="217">
        <v>87</v>
      </c>
      <c r="Y57" s="219">
        <v>18292</v>
      </c>
      <c r="Z57" s="217">
        <v>15</v>
      </c>
      <c r="AA57" s="219">
        <v>2990</v>
      </c>
      <c r="AB57" s="212"/>
      <c r="AC57" s="245" t="s">
        <v>42</v>
      </c>
      <c r="AD57" s="837" t="s">
        <v>748</v>
      </c>
    </row>
    <row r="58" spans="1:32" s="62" customFormat="1" ht="15.95" customHeight="1" x14ac:dyDescent="0.15">
      <c r="A58" s="1076"/>
      <c r="B58" s="100"/>
      <c r="C58" s="48" t="s">
        <v>777</v>
      </c>
      <c r="D58" s="837" t="s">
        <v>781</v>
      </c>
      <c r="E58" s="213">
        <v>781</v>
      </c>
      <c r="F58" s="217">
        <v>11520</v>
      </c>
      <c r="G58" s="217">
        <v>6978</v>
      </c>
      <c r="H58" s="271">
        <v>715</v>
      </c>
      <c r="I58" s="211">
        <v>87</v>
      </c>
      <c r="J58" s="250">
        <v>4963</v>
      </c>
      <c r="K58" s="249">
        <v>1542</v>
      </c>
      <c r="L58" s="729">
        <v>56861</v>
      </c>
      <c r="M58" s="249">
        <v>34680</v>
      </c>
      <c r="N58" s="211">
        <v>3194</v>
      </c>
      <c r="O58" s="211">
        <v>249</v>
      </c>
      <c r="P58" s="250">
        <v>34088</v>
      </c>
      <c r="Q58" s="265" t="s">
        <v>154</v>
      </c>
      <c r="R58" s="769" t="s">
        <v>154</v>
      </c>
      <c r="S58" s="769" t="s">
        <v>154</v>
      </c>
      <c r="T58" s="262" t="s">
        <v>154</v>
      </c>
      <c r="U58" s="249">
        <v>28</v>
      </c>
      <c r="V58" s="249">
        <v>2948</v>
      </c>
      <c r="W58" s="250">
        <v>37</v>
      </c>
      <c r="X58" s="249">
        <v>78</v>
      </c>
      <c r="Y58" s="705">
        <v>21016</v>
      </c>
      <c r="Z58" s="249">
        <v>13</v>
      </c>
      <c r="AA58" s="705">
        <v>1566</v>
      </c>
      <c r="AB58" s="210"/>
      <c r="AC58" s="176" t="s">
        <v>776</v>
      </c>
      <c r="AD58" s="860" t="s">
        <v>781</v>
      </c>
    </row>
    <row r="59" spans="1:32" s="62" customFormat="1" ht="15.95" customHeight="1" x14ac:dyDescent="0.15">
      <c r="A59" s="891"/>
      <c r="B59" s="101"/>
      <c r="C59" s="176" t="s">
        <v>787</v>
      </c>
      <c r="D59" s="836" t="s">
        <v>782</v>
      </c>
      <c r="E59" s="270">
        <v>764</v>
      </c>
      <c r="F59" s="249">
        <v>11992</v>
      </c>
      <c r="G59" s="249">
        <v>7453</v>
      </c>
      <c r="H59" s="218">
        <v>852</v>
      </c>
      <c r="I59" s="214">
        <v>93</v>
      </c>
      <c r="J59" s="216">
        <v>5542</v>
      </c>
      <c r="K59" s="217">
        <v>1488</v>
      </c>
      <c r="L59" s="152">
        <v>56613</v>
      </c>
      <c r="M59" s="217">
        <v>33867</v>
      </c>
      <c r="N59" s="214">
        <v>3686</v>
      </c>
      <c r="O59" s="214">
        <v>255</v>
      </c>
      <c r="P59" s="216">
        <v>33540</v>
      </c>
      <c r="Q59" s="284" t="s">
        <v>154</v>
      </c>
      <c r="R59" s="226" t="s">
        <v>154</v>
      </c>
      <c r="S59" s="226" t="s">
        <v>154</v>
      </c>
      <c r="T59" s="260" t="s">
        <v>154</v>
      </c>
      <c r="U59" s="217">
        <v>34</v>
      </c>
      <c r="V59" s="217">
        <v>2603</v>
      </c>
      <c r="W59" s="216">
        <v>123</v>
      </c>
      <c r="X59" s="217">
        <v>76</v>
      </c>
      <c r="Y59" s="219">
        <v>19128</v>
      </c>
      <c r="Z59" s="217">
        <v>12</v>
      </c>
      <c r="AA59" s="219">
        <v>1170</v>
      </c>
      <c r="AB59" s="212"/>
      <c r="AC59" s="48" t="s">
        <v>787</v>
      </c>
      <c r="AD59" s="1077" t="s">
        <v>782</v>
      </c>
    </row>
    <row r="60" spans="1:32" s="62" customFormat="1" ht="15.95" customHeight="1" x14ac:dyDescent="0.15">
      <c r="A60" s="46"/>
      <c r="B60" s="47"/>
      <c r="C60" s="48" t="s">
        <v>800</v>
      </c>
      <c r="D60" s="837" t="s">
        <v>796</v>
      </c>
      <c r="E60" s="213">
        <v>790</v>
      </c>
      <c r="F60" s="217">
        <v>12015</v>
      </c>
      <c r="G60" s="217">
        <v>7346</v>
      </c>
      <c r="H60" s="215">
        <v>579</v>
      </c>
      <c r="I60" s="214">
        <v>96</v>
      </c>
      <c r="J60" s="216">
        <v>5689</v>
      </c>
      <c r="K60" s="217">
        <v>1419</v>
      </c>
      <c r="L60" s="152">
        <v>55775</v>
      </c>
      <c r="M60" s="217">
        <v>33722</v>
      </c>
      <c r="N60" s="214">
        <v>2700</v>
      </c>
      <c r="O60" s="214">
        <v>270</v>
      </c>
      <c r="P60" s="216">
        <v>35636</v>
      </c>
      <c r="Q60" s="284" t="s">
        <v>154</v>
      </c>
      <c r="R60" s="226" t="s">
        <v>154</v>
      </c>
      <c r="S60" s="226" t="s">
        <v>154</v>
      </c>
      <c r="T60" s="260" t="s">
        <v>154</v>
      </c>
      <c r="U60" s="217">
        <v>24</v>
      </c>
      <c r="V60" s="217">
        <v>1889</v>
      </c>
      <c r="W60" s="216">
        <v>54</v>
      </c>
      <c r="X60" s="217">
        <v>68</v>
      </c>
      <c r="Y60" s="219">
        <v>16392</v>
      </c>
      <c r="Z60" s="217">
        <v>12</v>
      </c>
      <c r="AA60" s="219">
        <v>216</v>
      </c>
      <c r="AB60" s="212"/>
      <c r="AC60" s="48" t="s">
        <v>45</v>
      </c>
      <c r="AD60" s="837" t="s">
        <v>796</v>
      </c>
    </row>
    <row r="61" spans="1:32" s="62" customFormat="1" ht="15.95" customHeight="1" thickBot="1" x14ac:dyDescent="0.2">
      <c r="A61" s="957"/>
      <c r="B61" s="194"/>
      <c r="C61" s="895" t="s">
        <v>812</v>
      </c>
      <c r="D61" s="836" t="s">
        <v>809</v>
      </c>
      <c r="E61" s="897">
        <f>SUM(E62:E72)</f>
        <v>708</v>
      </c>
      <c r="F61" s="886">
        <f t="shared" ref="F61:AA61" si="0">SUM(F62:F72)</f>
        <v>10718</v>
      </c>
      <c r="G61" s="886">
        <f t="shared" si="0"/>
        <v>7185</v>
      </c>
      <c r="H61" s="898">
        <f t="shared" si="0"/>
        <v>747</v>
      </c>
      <c r="I61" s="888">
        <f t="shared" si="0"/>
        <v>84</v>
      </c>
      <c r="J61" s="887">
        <f t="shared" si="0"/>
        <v>5302</v>
      </c>
      <c r="K61" s="886">
        <f t="shared" si="0"/>
        <v>1329</v>
      </c>
      <c r="L61" s="961">
        <f t="shared" si="0"/>
        <v>51135</v>
      </c>
      <c r="M61" s="886">
        <f t="shared" si="0"/>
        <v>32772</v>
      </c>
      <c r="N61" s="888">
        <f t="shared" si="0"/>
        <v>3366</v>
      </c>
      <c r="O61" s="888">
        <f t="shared" si="0"/>
        <v>283</v>
      </c>
      <c r="P61" s="887">
        <f t="shared" si="0"/>
        <v>38235</v>
      </c>
      <c r="Q61" s="1141" t="s">
        <v>154</v>
      </c>
      <c r="R61" s="1136" t="s">
        <v>154</v>
      </c>
      <c r="S61" s="1136" t="s">
        <v>154</v>
      </c>
      <c r="T61" s="970" t="s">
        <v>154</v>
      </c>
      <c r="U61" s="886">
        <f t="shared" si="0"/>
        <v>16</v>
      </c>
      <c r="V61" s="1575">
        <f>SUM(V62:W72)</f>
        <v>1611</v>
      </c>
      <c r="W61" s="1618"/>
      <c r="X61" s="886">
        <f t="shared" si="0"/>
        <v>85</v>
      </c>
      <c r="Y61" s="899">
        <f>SUM(Y62:Y72)</f>
        <v>17141</v>
      </c>
      <c r="Z61" s="886">
        <f t="shared" si="0"/>
        <v>3</v>
      </c>
      <c r="AA61" s="899">
        <f t="shared" si="0"/>
        <v>7</v>
      </c>
      <c r="AB61" s="900"/>
      <c r="AC61" s="895" t="s">
        <v>46</v>
      </c>
      <c r="AD61" s="836" t="s">
        <v>809</v>
      </c>
      <c r="AE61" s="735"/>
      <c r="AF61" s="735"/>
    </row>
    <row r="62" spans="1:32" s="62" customFormat="1" ht="15.95" customHeight="1" x14ac:dyDescent="0.15">
      <c r="A62" s="1522" t="s">
        <v>496</v>
      </c>
      <c r="B62" s="1451" t="s">
        <v>60</v>
      </c>
      <c r="C62" s="1452"/>
      <c r="D62" s="1453"/>
      <c r="E62" s="976">
        <v>16</v>
      </c>
      <c r="F62" s="977">
        <v>177</v>
      </c>
      <c r="G62" s="977">
        <v>98</v>
      </c>
      <c r="H62" s="977">
        <v>15</v>
      </c>
      <c r="I62" s="977">
        <v>4</v>
      </c>
      <c r="J62" s="978">
        <v>52</v>
      </c>
      <c r="K62" s="976">
        <v>32</v>
      </c>
      <c r="L62" s="977">
        <v>1561</v>
      </c>
      <c r="M62" s="977">
        <v>901</v>
      </c>
      <c r="N62" s="977">
        <v>95</v>
      </c>
      <c r="O62" s="977">
        <v>13</v>
      </c>
      <c r="P62" s="1007">
        <v>952</v>
      </c>
      <c r="Q62" s="1008" t="s">
        <v>154</v>
      </c>
      <c r="R62" s="1004" t="s">
        <v>154</v>
      </c>
      <c r="S62" s="1004" t="s">
        <v>154</v>
      </c>
      <c r="T62" s="1009" t="s">
        <v>154</v>
      </c>
      <c r="U62" s="975">
        <v>1</v>
      </c>
      <c r="V62" s="1619">
        <v>1</v>
      </c>
      <c r="W62" s="1382"/>
      <c r="X62" s="979">
        <v>4</v>
      </c>
      <c r="Y62" s="978">
        <v>410</v>
      </c>
      <c r="Z62" s="1010">
        <v>1</v>
      </c>
      <c r="AA62" s="978">
        <v>2</v>
      </c>
      <c r="AB62" s="1451" t="s">
        <v>60</v>
      </c>
      <c r="AC62" s="1452"/>
      <c r="AD62" s="1453"/>
      <c r="AE62" s="735"/>
      <c r="AF62" s="735"/>
    </row>
    <row r="63" spans="1:32" s="62" customFormat="1" ht="15.95" customHeight="1" x14ac:dyDescent="0.15">
      <c r="A63" s="1523"/>
      <c r="B63" s="1445" t="s">
        <v>61</v>
      </c>
      <c r="C63" s="1446"/>
      <c r="D63" s="1447"/>
      <c r="E63" s="213">
        <v>46</v>
      </c>
      <c r="F63" s="214">
        <v>741</v>
      </c>
      <c r="G63" s="214">
        <v>399</v>
      </c>
      <c r="H63" s="214">
        <v>59</v>
      </c>
      <c r="I63" s="214">
        <v>3</v>
      </c>
      <c r="J63" s="216">
        <v>130</v>
      </c>
      <c r="K63" s="213">
        <v>10</v>
      </c>
      <c r="L63" s="214">
        <v>656</v>
      </c>
      <c r="M63" s="214">
        <v>216</v>
      </c>
      <c r="N63" s="214">
        <v>15</v>
      </c>
      <c r="O63" s="214">
        <v>7</v>
      </c>
      <c r="P63" s="216">
        <v>1267</v>
      </c>
      <c r="Q63" s="802" t="s">
        <v>154</v>
      </c>
      <c r="R63" s="704" t="s">
        <v>154</v>
      </c>
      <c r="S63" s="704" t="s">
        <v>154</v>
      </c>
      <c r="T63" s="907" t="s">
        <v>154</v>
      </c>
      <c r="U63" s="383">
        <v>0</v>
      </c>
      <c r="V63" s="1616">
        <v>0</v>
      </c>
      <c r="W63" s="1617"/>
      <c r="X63" s="217">
        <v>4</v>
      </c>
      <c r="Y63" s="216">
        <v>946</v>
      </c>
      <c r="Z63" s="213">
        <v>0</v>
      </c>
      <c r="AA63" s="216">
        <v>0</v>
      </c>
      <c r="AB63" s="1445" t="s">
        <v>61</v>
      </c>
      <c r="AC63" s="1446"/>
      <c r="AD63" s="1447"/>
      <c r="AE63" s="735"/>
      <c r="AF63" s="735"/>
    </row>
    <row r="64" spans="1:32" s="62" customFormat="1" ht="15.95" customHeight="1" x14ac:dyDescent="0.15">
      <c r="A64" s="1523"/>
      <c r="B64" s="1445" t="s">
        <v>62</v>
      </c>
      <c r="C64" s="1446"/>
      <c r="D64" s="1447"/>
      <c r="E64" s="213">
        <v>10</v>
      </c>
      <c r="F64" s="214">
        <v>200</v>
      </c>
      <c r="G64" s="214">
        <v>134</v>
      </c>
      <c r="H64" s="214">
        <v>18</v>
      </c>
      <c r="I64" s="214">
        <v>2</v>
      </c>
      <c r="J64" s="216">
        <v>43</v>
      </c>
      <c r="K64" s="213">
        <v>24</v>
      </c>
      <c r="L64" s="214">
        <v>753</v>
      </c>
      <c r="M64" s="214">
        <v>416</v>
      </c>
      <c r="N64" s="214">
        <v>37</v>
      </c>
      <c r="O64" s="214">
        <v>12</v>
      </c>
      <c r="P64" s="216">
        <v>1011</v>
      </c>
      <c r="Q64" s="802" t="s">
        <v>154</v>
      </c>
      <c r="R64" s="704" t="s">
        <v>154</v>
      </c>
      <c r="S64" s="704" t="s">
        <v>154</v>
      </c>
      <c r="T64" s="907" t="s">
        <v>154</v>
      </c>
      <c r="U64" s="383">
        <v>0</v>
      </c>
      <c r="V64" s="1616">
        <v>0</v>
      </c>
      <c r="W64" s="1617"/>
      <c r="X64" s="217">
        <v>5</v>
      </c>
      <c r="Y64" s="216">
        <v>2141</v>
      </c>
      <c r="Z64" s="213">
        <v>0</v>
      </c>
      <c r="AA64" s="216">
        <v>0</v>
      </c>
      <c r="AB64" s="1445" t="s">
        <v>62</v>
      </c>
      <c r="AC64" s="1446"/>
      <c r="AD64" s="1447"/>
      <c r="AE64" s="735"/>
      <c r="AF64" s="735"/>
    </row>
    <row r="65" spans="1:32" s="62" customFormat="1" ht="15.95" customHeight="1" x14ac:dyDescent="0.15">
      <c r="A65" s="1523"/>
      <c r="B65" s="1445" t="s">
        <v>63</v>
      </c>
      <c r="C65" s="1446"/>
      <c r="D65" s="1447"/>
      <c r="E65" s="213">
        <v>25</v>
      </c>
      <c r="F65" s="214">
        <v>263</v>
      </c>
      <c r="G65" s="214">
        <v>141</v>
      </c>
      <c r="H65" s="214">
        <v>33</v>
      </c>
      <c r="I65" s="214">
        <v>5</v>
      </c>
      <c r="J65" s="216">
        <v>218</v>
      </c>
      <c r="K65" s="213">
        <v>58</v>
      </c>
      <c r="L65" s="214">
        <v>2786</v>
      </c>
      <c r="M65" s="214">
        <v>1599</v>
      </c>
      <c r="N65" s="214">
        <v>184</v>
      </c>
      <c r="O65" s="214">
        <v>16</v>
      </c>
      <c r="P65" s="823">
        <v>1135</v>
      </c>
      <c r="Q65" s="802" t="s">
        <v>154</v>
      </c>
      <c r="R65" s="704" t="s">
        <v>154</v>
      </c>
      <c r="S65" s="704" t="s">
        <v>154</v>
      </c>
      <c r="T65" s="907" t="s">
        <v>154</v>
      </c>
      <c r="U65" s="383">
        <v>0</v>
      </c>
      <c r="V65" s="1616">
        <v>0</v>
      </c>
      <c r="W65" s="1617"/>
      <c r="X65" s="217">
        <v>1</v>
      </c>
      <c r="Y65" s="216">
        <v>20</v>
      </c>
      <c r="Z65" s="213">
        <v>0</v>
      </c>
      <c r="AA65" s="216">
        <v>0</v>
      </c>
      <c r="AB65" s="1445" t="s">
        <v>63</v>
      </c>
      <c r="AC65" s="1446"/>
      <c r="AD65" s="1447"/>
      <c r="AE65" s="735"/>
      <c r="AF65" s="735"/>
    </row>
    <row r="66" spans="1:32" s="62" customFormat="1" ht="15.95" customHeight="1" x14ac:dyDescent="0.15">
      <c r="A66" s="1523"/>
      <c r="B66" s="1454" t="s">
        <v>64</v>
      </c>
      <c r="C66" s="1455"/>
      <c r="D66" s="1456"/>
      <c r="E66" s="213">
        <v>99</v>
      </c>
      <c r="F66" s="214">
        <v>1441</v>
      </c>
      <c r="G66" s="214">
        <v>993</v>
      </c>
      <c r="H66" s="214">
        <v>92</v>
      </c>
      <c r="I66" s="214">
        <v>22</v>
      </c>
      <c r="J66" s="216">
        <v>1895</v>
      </c>
      <c r="K66" s="213">
        <v>241</v>
      </c>
      <c r="L66" s="214">
        <v>13211</v>
      </c>
      <c r="M66" s="214">
        <v>8970</v>
      </c>
      <c r="N66" s="214">
        <v>895</v>
      </c>
      <c r="O66" s="214">
        <v>111</v>
      </c>
      <c r="P66" s="216">
        <v>15832</v>
      </c>
      <c r="Q66" s="802" t="s">
        <v>154</v>
      </c>
      <c r="R66" s="704" t="s">
        <v>154</v>
      </c>
      <c r="S66" s="704" t="s">
        <v>154</v>
      </c>
      <c r="T66" s="907" t="s">
        <v>154</v>
      </c>
      <c r="U66" s="383">
        <v>9</v>
      </c>
      <c r="V66" s="1616">
        <v>1317</v>
      </c>
      <c r="W66" s="1617"/>
      <c r="X66" s="217">
        <v>45</v>
      </c>
      <c r="Y66" s="216">
        <v>6272</v>
      </c>
      <c r="Z66" s="213">
        <v>2</v>
      </c>
      <c r="AA66" s="216">
        <v>5</v>
      </c>
      <c r="AB66" s="1454" t="s">
        <v>64</v>
      </c>
      <c r="AC66" s="1455"/>
      <c r="AD66" s="1456"/>
      <c r="AE66" s="735"/>
      <c r="AF66" s="735"/>
    </row>
    <row r="67" spans="1:32" s="62" customFormat="1" ht="15.95" customHeight="1" x14ac:dyDescent="0.15">
      <c r="A67" s="1523"/>
      <c r="B67" s="1445" t="s">
        <v>65</v>
      </c>
      <c r="C67" s="1446"/>
      <c r="D67" s="1447"/>
      <c r="E67" s="213">
        <v>415</v>
      </c>
      <c r="F67" s="214">
        <v>6962</v>
      </c>
      <c r="G67" s="214">
        <v>4948</v>
      </c>
      <c r="H67" s="214">
        <v>467</v>
      </c>
      <c r="I67" s="214">
        <v>37</v>
      </c>
      <c r="J67" s="216">
        <v>2434</v>
      </c>
      <c r="K67" s="213">
        <v>317</v>
      </c>
      <c r="L67" s="214">
        <v>9144</v>
      </c>
      <c r="M67" s="214">
        <v>6313</v>
      </c>
      <c r="N67" s="214">
        <v>620</v>
      </c>
      <c r="O67" s="214">
        <v>32</v>
      </c>
      <c r="P67" s="216">
        <v>2676</v>
      </c>
      <c r="Q67" s="802" t="s">
        <v>154</v>
      </c>
      <c r="R67" s="704" t="s">
        <v>154</v>
      </c>
      <c r="S67" s="704" t="s">
        <v>154</v>
      </c>
      <c r="T67" s="907" t="s">
        <v>154</v>
      </c>
      <c r="U67" s="383">
        <v>2</v>
      </c>
      <c r="V67" s="1616">
        <v>71</v>
      </c>
      <c r="W67" s="1617"/>
      <c r="X67" s="217">
        <v>9</v>
      </c>
      <c r="Y67" s="216">
        <v>3081</v>
      </c>
      <c r="Z67" s="213">
        <v>0</v>
      </c>
      <c r="AA67" s="216">
        <v>0</v>
      </c>
      <c r="AB67" s="1445" t="s">
        <v>65</v>
      </c>
      <c r="AC67" s="1446"/>
      <c r="AD67" s="1447"/>
      <c r="AE67" s="735"/>
      <c r="AF67" s="735"/>
    </row>
    <row r="68" spans="1:32" s="62" customFormat="1" ht="15.95" customHeight="1" x14ac:dyDescent="0.15">
      <c r="A68" s="1523"/>
      <c r="B68" s="1445" t="s">
        <v>66</v>
      </c>
      <c r="C68" s="1446"/>
      <c r="D68" s="1447"/>
      <c r="E68" s="213">
        <v>70</v>
      </c>
      <c r="F68" s="214">
        <v>724</v>
      </c>
      <c r="G68" s="214">
        <v>355</v>
      </c>
      <c r="H68" s="214">
        <v>42</v>
      </c>
      <c r="I68" s="214">
        <v>8</v>
      </c>
      <c r="J68" s="216">
        <v>298</v>
      </c>
      <c r="K68" s="213">
        <v>95</v>
      </c>
      <c r="L68" s="214">
        <v>3007</v>
      </c>
      <c r="M68" s="214">
        <v>1795</v>
      </c>
      <c r="N68" s="214">
        <v>153</v>
      </c>
      <c r="O68" s="214">
        <v>15</v>
      </c>
      <c r="P68" s="216">
        <v>927</v>
      </c>
      <c r="Q68" s="802" t="s">
        <v>154</v>
      </c>
      <c r="R68" s="704" t="s">
        <v>154</v>
      </c>
      <c r="S68" s="704" t="s">
        <v>154</v>
      </c>
      <c r="T68" s="907" t="s">
        <v>154</v>
      </c>
      <c r="U68" s="383">
        <v>1</v>
      </c>
      <c r="V68" s="1616">
        <v>8</v>
      </c>
      <c r="W68" s="1617"/>
      <c r="X68" s="217">
        <v>6</v>
      </c>
      <c r="Y68" s="216">
        <v>1520</v>
      </c>
      <c r="Z68" s="213">
        <v>0</v>
      </c>
      <c r="AA68" s="216">
        <v>0</v>
      </c>
      <c r="AB68" s="1445" t="s">
        <v>66</v>
      </c>
      <c r="AC68" s="1446"/>
      <c r="AD68" s="1447"/>
      <c r="AE68" s="735"/>
      <c r="AF68" s="735"/>
    </row>
    <row r="69" spans="1:32" s="62" customFormat="1" ht="15.95" customHeight="1" x14ac:dyDescent="0.15">
      <c r="A69" s="1523"/>
      <c r="B69" s="1445" t="s">
        <v>67</v>
      </c>
      <c r="C69" s="1446"/>
      <c r="D69" s="1447"/>
      <c r="E69" s="213">
        <v>1</v>
      </c>
      <c r="F69" s="214">
        <v>4</v>
      </c>
      <c r="G69" s="214">
        <v>2</v>
      </c>
      <c r="H69" s="214">
        <v>0</v>
      </c>
      <c r="I69" s="214">
        <v>0</v>
      </c>
      <c r="J69" s="216">
        <v>0</v>
      </c>
      <c r="K69" s="213">
        <v>1</v>
      </c>
      <c r="L69" s="214">
        <v>32</v>
      </c>
      <c r="M69" s="214">
        <v>30</v>
      </c>
      <c r="N69" s="214">
        <v>2</v>
      </c>
      <c r="O69" s="214">
        <v>1</v>
      </c>
      <c r="P69" s="216">
        <v>38</v>
      </c>
      <c r="Q69" s="802" t="s">
        <v>154</v>
      </c>
      <c r="R69" s="704" t="s">
        <v>154</v>
      </c>
      <c r="S69" s="704" t="s">
        <v>154</v>
      </c>
      <c r="T69" s="907" t="s">
        <v>154</v>
      </c>
      <c r="U69" s="383">
        <v>0</v>
      </c>
      <c r="V69" s="1616">
        <v>0</v>
      </c>
      <c r="W69" s="1617"/>
      <c r="X69" s="217">
        <v>1</v>
      </c>
      <c r="Y69" s="216">
        <v>21</v>
      </c>
      <c r="Z69" s="213">
        <v>0</v>
      </c>
      <c r="AA69" s="216">
        <v>0</v>
      </c>
      <c r="AB69" s="1445" t="s">
        <v>67</v>
      </c>
      <c r="AC69" s="1446"/>
      <c r="AD69" s="1447"/>
      <c r="AE69" s="735"/>
      <c r="AF69" s="735"/>
    </row>
    <row r="70" spans="1:32" s="62" customFormat="1" ht="15.95" customHeight="1" x14ac:dyDescent="0.15">
      <c r="A70" s="1523"/>
      <c r="B70" s="1445" t="s">
        <v>68</v>
      </c>
      <c r="C70" s="1446"/>
      <c r="D70" s="1447"/>
      <c r="E70" s="213">
        <v>0</v>
      </c>
      <c r="F70" s="214">
        <v>0</v>
      </c>
      <c r="G70" s="214">
        <v>0</v>
      </c>
      <c r="H70" s="214">
        <v>0</v>
      </c>
      <c r="I70" s="214">
        <v>0</v>
      </c>
      <c r="J70" s="216">
        <v>0</v>
      </c>
      <c r="K70" s="213">
        <v>16</v>
      </c>
      <c r="L70" s="214">
        <v>951</v>
      </c>
      <c r="M70" s="214">
        <v>519</v>
      </c>
      <c r="N70" s="214">
        <v>85</v>
      </c>
      <c r="O70" s="214">
        <v>13</v>
      </c>
      <c r="P70" s="216">
        <v>1285</v>
      </c>
      <c r="Q70" s="802" t="s">
        <v>154</v>
      </c>
      <c r="R70" s="704" t="s">
        <v>154</v>
      </c>
      <c r="S70" s="704" t="s">
        <v>154</v>
      </c>
      <c r="T70" s="907" t="s">
        <v>154</v>
      </c>
      <c r="U70" s="383">
        <v>0</v>
      </c>
      <c r="V70" s="1616">
        <v>0</v>
      </c>
      <c r="W70" s="1617"/>
      <c r="X70" s="217">
        <v>0</v>
      </c>
      <c r="Y70" s="216">
        <v>0</v>
      </c>
      <c r="Z70" s="213">
        <v>0</v>
      </c>
      <c r="AA70" s="216">
        <v>0</v>
      </c>
      <c r="AB70" s="1445" t="s">
        <v>68</v>
      </c>
      <c r="AC70" s="1446"/>
      <c r="AD70" s="1447"/>
      <c r="AE70" s="735"/>
      <c r="AF70" s="735"/>
    </row>
    <row r="71" spans="1:32" s="62" customFormat="1" ht="15.95" customHeight="1" x14ac:dyDescent="0.15">
      <c r="A71" s="1523"/>
      <c r="B71" s="1445" t="s">
        <v>69</v>
      </c>
      <c r="C71" s="1446"/>
      <c r="D71" s="1447"/>
      <c r="E71" s="213">
        <v>20</v>
      </c>
      <c r="F71" s="214">
        <v>168</v>
      </c>
      <c r="G71" s="214">
        <v>94</v>
      </c>
      <c r="H71" s="214">
        <v>18</v>
      </c>
      <c r="I71" s="214">
        <v>2</v>
      </c>
      <c r="J71" s="216">
        <v>229</v>
      </c>
      <c r="K71" s="213">
        <v>361</v>
      </c>
      <c r="L71" s="214">
        <v>14134</v>
      </c>
      <c r="M71" s="214">
        <v>9162</v>
      </c>
      <c r="N71" s="214">
        <v>1030</v>
      </c>
      <c r="O71" s="214">
        <v>53</v>
      </c>
      <c r="P71" s="216">
        <v>12256</v>
      </c>
      <c r="Q71" s="802" t="s">
        <v>154</v>
      </c>
      <c r="R71" s="704" t="s">
        <v>154</v>
      </c>
      <c r="S71" s="704" t="s">
        <v>154</v>
      </c>
      <c r="T71" s="907" t="s">
        <v>154</v>
      </c>
      <c r="U71" s="383">
        <v>3</v>
      </c>
      <c r="V71" s="1616">
        <v>214</v>
      </c>
      <c r="W71" s="1617"/>
      <c r="X71" s="217">
        <v>8</v>
      </c>
      <c r="Y71" s="216">
        <v>2724</v>
      </c>
      <c r="Z71" s="213">
        <v>0</v>
      </c>
      <c r="AA71" s="216">
        <v>0</v>
      </c>
      <c r="AB71" s="1445" t="s">
        <v>69</v>
      </c>
      <c r="AC71" s="1446"/>
      <c r="AD71" s="1447"/>
      <c r="AE71" s="735"/>
    </row>
    <row r="72" spans="1:32" ht="14.25" thickBot="1" x14ac:dyDescent="0.2">
      <c r="A72" s="1524"/>
      <c r="B72" s="1448" t="s">
        <v>70</v>
      </c>
      <c r="C72" s="1449"/>
      <c r="D72" s="1450"/>
      <c r="E72" s="233">
        <v>6</v>
      </c>
      <c r="F72" s="224">
        <v>38</v>
      </c>
      <c r="G72" s="224">
        <v>21</v>
      </c>
      <c r="H72" s="224">
        <v>3</v>
      </c>
      <c r="I72" s="224">
        <v>1</v>
      </c>
      <c r="J72" s="234">
        <v>3</v>
      </c>
      <c r="K72" s="233">
        <v>174</v>
      </c>
      <c r="L72" s="224">
        <v>4900</v>
      </c>
      <c r="M72" s="224">
        <v>2851</v>
      </c>
      <c r="N72" s="224">
        <v>250</v>
      </c>
      <c r="O72" s="224">
        <v>10</v>
      </c>
      <c r="P72" s="234">
        <v>856</v>
      </c>
      <c r="Q72" s="906" t="s">
        <v>154</v>
      </c>
      <c r="R72" s="516" t="s">
        <v>154</v>
      </c>
      <c r="S72" s="516" t="s">
        <v>154</v>
      </c>
      <c r="T72" s="874" t="s">
        <v>154</v>
      </c>
      <c r="U72" s="384">
        <v>0</v>
      </c>
      <c r="V72" s="1620">
        <v>0</v>
      </c>
      <c r="W72" s="1621"/>
      <c r="X72" s="716">
        <v>2</v>
      </c>
      <c r="Y72" s="234">
        <v>6</v>
      </c>
      <c r="Z72" s="233">
        <v>0</v>
      </c>
      <c r="AA72" s="234">
        <v>0</v>
      </c>
      <c r="AB72" s="1448" t="s">
        <v>70</v>
      </c>
      <c r="AC72" s="1449"/>
      <c r="AD72" s="1450"/>
    </row>
    <row r="73" spans="1:32" x14ac:dyDescent="0.15">
      <c r="E73" s="771"/>
      <c r="F73" s="771"/>
      <c r="G73" s="771"/>
      <c r="H73" s="771"/>
      <c r="I73" s="771"/>
      <c r="J73" s="771"/>
      <c r="K73" s="771"/>
      <c r="L73" s="771"/>
      <c r="M73" s="771"/>
      <c r="N73" s="771"/>
      <c r="O73" s="771"/>
      <c r="P73" s="771"/>
      <c r="Q73" s="771"/>
      <c r="R73" s="771"/>
      <c r="S73" s="771"/>
      <c r="T73" s="908"/>
      <c r="U73" s="771"/>
      <c r="V73" s="771"/>
      <c r="W73" s="771"/>
      <c r="X73" s="771"/>
      <c r="Y73" s="771"/>
      <c r="Z73" s="771"/>
      <c r="AA73" s="771"/>
    </row>
  </sheetData>
  <mergeCells count="61">
    <mergeCell ref="AB71:AD71"/>
    <mergeCell ref="AB72:AD72"/>
    <mergeCell ref="AB62:AD62"/>
    <mergeCell ref="AB63:AD63"/>
    <mergeCell ref="AB64:AD64"/>
    <mergeCell ref="AB65:AD65"/>
    <mergeCell ref="AB66:AD66"/>
    <mergeCell ref="AB67:AD67"/>
    <mergeCell ref="AB68:AD68"/>
    <mergeCell ref="AB69:AD69"/>
    <mergeCell ref="AB70:AD70"/>
    <mergeCell ref="A62:A72"/>
    <mergeCell ref="B72:D72"/>
    <mergeCell ref="B67:D67"/>
    <mergeCell ref="B68:D68"/>
    <mergeCell ref="B69:D69"/>
    <mergeCell ref="B70:D70"/>
    <mergeCell ref="B71:D71"/>
    <mergeCell ref="B62:D62"/>
    <mergeCell ref="B63:D63"/>
    <mergeCell ref="B64:D64"/>
    <mergeCell ref="B65:D65"/>
    <mergeCell ref="B66:D66"/>
    <mergeCell ref="AB3:AD9"/>
    <mergeCell ref="A26:B26"/>
    <mergeCell ref="A3:D9"/>
    <mergeCell ref="I5:J5"/>
    <mergeCell ref="E4:J4"/>
    <mergeCell ref="J3:L3"/>
    <mergeCell ref="A11:B11"/>
    <mergeCell ref="G7:G9"/>
    <mergeCell ref="H7:H9"/>
    <mergeCell ref="O5:P5"/>
    <mergeCell ref="Q4:R4"/>
    <mergeCell ref="S4:T4"/>
    <mergeCell ref="Z5:AA5"/>
    <mergeCell ref="G6:H6"/>
    <mergeCell ref="E5:H5"/>
    <mergeCell ref="M6:N6"/>
    <mergeCell ref="V71:W71"/>
    <mergeCell ref="V72:W72"/>
    <mergeCell ref="Z4:AA4"/>
    <mergeCell ref="K5:N5"/>
    <mergeCell ref="N7:N9"/>
    <mergeCell ref="M7:M9"/>
    <mergeCell ref="X4:Y4"/>
    <mergeCell ref="X5:Y5"/>
    <mergeCell ref="Q5:R5"/>
    <mergeCell ref="S5:T5"/>
    <mergeCell ref="U4:W4"/>
    <mergeCell ref="U5:W5"/>
    <mergeCell ref="V66:W66"/>
    <mergeCell ref="V67:W67"/>
    <mergeCell ref="V68:W68"/>
    <mergeCell ref="V69:W69"/>
    <mergeCell ref="V70:W70"/>
    <mergeCell ref="V61:W61"/>
    <mergeCell ref="V62:W62"/>
    <mergeCell ref="V63:W63"/>
    <mergeCell ref="V64:W64"/>
    <mergeCell ref="V65:W65"/>
  </mergeCells>
  <phoneticPr fontId="20"/>
  <printOptions horizontalCentered="1"/>
  <pageMargins left="0.35433070866141736" right="0.43307086614173229" top="0.31496062992125984" bottom="0.35433070866141736" header="0.43307086614173229" footer="0.39370078740157483"/>
  <pageSetup paperSize="8" scale="77" orientation="landscape" r:id="rId1"/>
  <headerFooter alignWithMargins="0"/>
  <rowBreaks count="1" manualBreakCount="1">
    <brk id="71" max="16383" man="1"/>
  </rowBreaks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AK71"/>
  <sheetViews>
    <sheetView view="pageBreakPreview" zoomScale="90" zoomScaleNormal="75" zoomScaleSheetLayoutView="90" workbookViewId="0">
      <pane xSplit="4" ySplit="8" topLeftCell="M54" activePane="bottomRight" state="frozen"/>
      <selection sqref="A1:S22"/>
      <selection pane="topRight" sqref="A1:S22"/>
      <selection pane="bottomLeft" sqref="A1:S22"/>
      <selection pane="bottomRight" activeCell="AC57" sqref="AC57:AL76"/>
    </sheetView>
  </sheetViews>
  <sheetFormatPr defaultColWidth="9" defaultRowHeight="13.5" x14ac:dyDescent="0.15"/>
  <cols>
    <col min="1" max="1" width="3.375" style="2" customWidth="1"/>
    <col min="2" max="2" width="0.875" style="2" customWidth="1"/>
    <col min="3" max="3" width="5.125" style="2" customWidth="1"/>
    <col min="4" max="4" width="7.875" style="2" customWidth="1"/>
    <col min="5" max="6" width="9.625" style="3" customWidth="1"/>
    <col min="7" max="8" width="10.875" style="3" customWidth="1"/>
    <col min="9" max="10" width="9.625" style="3" customWidth="1"/>
    <col min="11" max="12" width="10.875" style="3" customWidth="1"/>
    <col min="13" max="13" width="10.375" style="3" customWidth="1"/>
    <col min="14" max="14" width="9.625" style="2" customWidth="1"/>
    <col min="15" max="25" width="6.625" style="3" customWidth="1"/>
    <col min="26" max="26" width="0.75" style="2" customWidth="1"/>
    <col min="27" max="27" width="4.875" style="2" customWidth="1"/>
    <col min="28" max="28" width="8.125" style="2" customWidth="1"/>
    <col min="29" max="16384" width="9" style="2"/>
  </cols>
  <sheetData>
    <row r="1" spans="1:28" ht="14.25" x14ac:dyDescent="0.15">
      <c r="A1" s="4" t="s">
        <v>732</v>
      </c>
      <c r="B1" s="210"/>
      <c r="C1" s="210"/>
      <c r="D1" s="210"/>
    </row>
    <row r="2" spans="1:28" ht="8.25" customHeight="1" thickBot="1" x14ac:dyDescent="0.2">
      <c r="A2" s="84"/>
      <c r="B2" s="5"/>
      <c r="C2" s="5"/>
    </row>
    <row r="3" spans="1:28" ht="15" customHeight="1" x14ac:dyDescent="0.15">
      <c r="A3" s="1526" t="s">
        <v>76</v>
      </c>
      <c r="B3" s="1527"/>
      <c r="C3" s="1527"/>
      <c r="D3" s="1636"/>
      <c r="E3" s="1545" t="s">
        <v>77</v>
      </c>
      <c r="F3" s="1546" t="s">
        <v>78</v>
      </c>
      <c r="G3" s="85"/>
      <c r="H3" s="85"/>
      <c r="I3" s="6"/>
      <c r="J3" s="1509" t="s">
        <v>79</v>
      </c>
      <c r="K3" s="1466"/>
      <c r="L3" s="1466"/>
      <c r="M3" s="1466"/>
      <c r="N3" s="1466"/>
      <c r="O3" s="1466"/>
      <c r="P3" s="1466"/>
      <c r="Q3" s="1466"/>
      <c r="R3" s="1466"/>
      <c r="S3" s="1466"/>
      <c r="T3" s="1466"/>
      <c r="U3" s="1466"/>
      <c r="V3" s="1466"/>
      <c r="W3" s="1466"/>
      <c r="X3" s="1466"/>
      <c r="Y3" s="1466"/>
      <c r="Z3" s="1335" t="s">
        <v>80</v>
      </c>
      <c r="AA3" s="1336"/>
      <c r="AB3" s="1337"/>
    </row>
    <row r="4" spans="1:28" ht="15" customHeight="1" x14ac:dyDescent="0.15">
      <c r="A4" s="1637"/>
      <c r="B4" s="1638"/>
      <c r="C4" s="1638"/>
      <c r="D4" s="1638"/>
      <c r="E4" s="1412"/>
      <c r="F4" s="1594"/>
      <c r="G4" s="1560" t="s">
        <v>413</v>
      </c>
      <c r="H4" s="1561"/>
      <c r="I4" s="1547" t="s">
        <v>84</v>
      </c>
      <c r="J4" s="1493" t="s">
        <v>81</v>
      </c>
      <c r="K4" s="10"/>
      <c r="L4" s="10"/>
      <c r="M4" s="75"/>
      <c r="N4" s="1562" t="s">
        <v>83</v>
      </c>
      <c r="O4" s="1641" t="s">
        <v>82</v>
      </c>
      <c r="P4" s="1539"/>
      <c r="Q4" s="1539"/>
      <c r="R4" s="1539"/>
      <c r="S4" s="1539"/>
      <c r="T4" s="1539"/>
      <c r="U4" s="1539"/>
      <c r="V4" s="1539"/>
      <c r="W4" s="1539"/>
      <c r="X4" s="1539"/>
      <c r="Y4" s="1540"/>
      <c r="Z4" s="1338"/>
      <c r="AA4" s="1339"/>
      <c r="AB4" s="1340"/>
    </row>
    <row r="5" spans="1:28" ht="15" customHeight="1" x14ac:dyDescent="0.15">
      <c r="A5" s="1637"/>
      <c r="B5" s="1638"/>
      <c r="C5" s="1638"/>
      <c r="D5" s="1638"/>
      <c r="E5" s="1412"/>
      <c r="F5" s="1594"/>
      <c r="G5" s="1556" t="s">
        <v>702</v>
      </c>
      <c r="H5" s="1555" t="s">
        <v>715</v>
      </c>
      <c r="I5" s="1548"/>
      <c r="J5" s="1338"/>
      <c r="K5" s="1555" t="s">
        <v>702</v>
      </c>
      <c r="L5" s="1555" t="s">
        <v>718</v>
      </c>
      <c r="M5" s="1555" t="s">
        <v>719</v>
      </c>
      <c r="N5" s="1563"/>
      <c r="O5" s="1486" t="s">
        <v>85</v>
      </c>
      <c r="P5" s="17">
        <v>1</v>
      </c>
      <c r="Q5" s="17">
        <v>3</v>
      </c>
      <c r="R5" s="17">
        <v>6</v>
      </c>
      <c r="S5" s="17">
        <v>11</v>
      </c>
      <c r="T5" s="17">
        <v>21</v>
      </c>
      <c r="U5" s="17">
        <v>31</v>
      </c>
      <c r="V5" s="87">
        <v>31</v>
      </c>
      <c r="W5" s="87">
        <v>51</v>
      </c>
      <c r="X5" s="86">
        <v>81</v>
      </c>
      <c r="Y5" s="1481" t="s">
        <v>86</v>
      </c>
      <c r="Z5" s="1338"/>
      <c r="AA5" s="1339"/>
      <c r="AB5" s="1340"/>
    </row>
    <row r="6" spans="1:28" ht="15" customHeight="1" x14ac:dyDescent="0.15">
      <c r="A6" s="1637"/>
      <c r="B6" s="1638"/>
      <c r="C6" s="1638"/>
      <c r="D6" s="1638"/>
      <c r="E6" s="1412"/>
      <c r="F6" s="1594"/>
      <c r="G6" s="1593"/>
      <c r="H6" s="1556"/>
      <c r="I6" s="1548"/>
      <c r="J6" s="1338"/>
      <c r="K6" s="1556"/>
      <c r="L6" s="1556"/>
      <c r="M6" s="1556"/>
      <c r="N6" s="1563"/>
      <c r="O6" s="1487"/>
      <c r="P6" s="24" t="s">
        <v>71</v>
      </c>
      <c r="Q6" s="24" t="s">
        <v>71</v>
      </c>
      <c r="R6" s="24" t="s">
        <v>71</v>
      </c>
      <c r="S6" s="24" t="s">
        <v>71</v>
      </c>
      <c r="T6" s="24" t="s">
        <v>71</v>
      </c>
      <c r="U6" s="24" t="s">
        <v>71</v>
      </c>
      <c r="V6" s="23" t="s">
        <v>142</v>
      </c>
      <c r="W6" s="23" t="s">
        <v>71</v>
      </c>
      <c r="X6" s="88" t="s">
        <v>71</v>
      </c>
      <c r="Y6" s="1471"/>
      <c r="Z6" s="1338"/>
      <c r="AA6" s="1339"/>
      <c r="AB6" s="1340"/>
    </row>
    <row r="7" spans="1:28" ht="15" customHeight="1" x14ac:dyDescent="0.15">
      <c r="A7" s="1637"/>
      <c r="B7" s="1638"/>
      <c r="C7" s="1638"/>
      <c r="D7" s="1638"/>
      <c r="E7" s="1412"/>
      <c r="F7" s="1594"/>
      <c r="G7" s="1593"/>
      <c r="H7" s="1556"/>
      <c r="I7" s="1548"/>
      <c r="J7" s="1338"/>
      <c r="K7" s="1556"/>
      <c r="L7" s="1556"/>
      <c r="M7" s="1556"/>
      <c r="N7" s="1563"/>
      <c r="O7" s="1487"/>
      <c r="P7" s="25">
        <v>2</v>
      </c>
      <c r="Q7" s="25">
        <v>5</v>
      </c>
      <c r="R7" s="25">
        <v>10</v>
      </c>
      <c r="S7" s="25">
        <v>20</v>
      </c>
      <c r="T7" s="25">
        <v>30</v>
      </c>
      <c r="U7" s="379"/>
      <c r="V7" s="29">
        <v>50</v>
      </c>
      <c r="W7" s="29">
        <v>80</v>
      </c>
      <c r="X7" s="26"/>
      <c r="Y7" s="1471"/>
      <c r="Z7" s="1338"/>
      <c r="AA7" s="1339"/>
      <c r="AB7" s="1340"/>
    </row>
    <row r="8" spans="1:28" ht="15" customHeight="1" x14ac:dyDescent="0.15">
      <c r="A8" s="1639"/>
      <c r="B8" s="1640"/>
      <c r="C8" s="1640"/>
      <c r="D8" s="1640"/>
      <c r="E8" s="90" t="s">
        <v>87</v>
      </c>
      <c r="F8" s="130" t="s">
        <v>88</v>
      </c>
      <c r="G8" s="1626"/>
      <c r="H8" s="1559"/>
      <c r="I8" s="1549"/>
      <c r="J8" s="92" t="s">
        <v>89</v>
      </c>
      <c r="K8" s="1558"/>
      <c r="L8" s="1559"/>
      <c r="M8" s="1558"/>
      <c r="N8" s="1564"/>
      <c r="O8" s="1488"/>
      <c r="P8" s="25" t="s">
        <v>73</v>
      </c>
      <c r="Q8" s="25" t="s">
        <v>73</v>
      </c>
      <c r="R8" s="25" t="s">
        <v>73</v>
      </c>
      <c r="S8" s="25" t="s">
        <v>73</v>
      </c>
      <c r="T8" s="25" t="s">
        <v>73</v>
      </c>
      <c r="U8" s="29" t="s">
        <v>73</v>
      </c>
      <c r="V8" s="30" t="s">
        <v>21</v>
      </c>
      <c r="W8" s="30" t="s">
        <v>21</v>
      </c>
      <c r="X8" s="94" t="s">
        <v>21</v>
      </c>
      <c r="Y8" s="1472"/>
      <c r="Z8" s="1341"/>
      <c r="AA8" s="1342"/>
      <c r="AB8" s="1343"/>
    </row>
    <row r="9" spans="1:28" ht="15.95" customHeight="1" x14ac:dyDescent="0.15">
      <c r="A9" s="63"/>
      <c r="B9" s="64"/>
      <c r="C9" s="64"/>
      <c r="D9" s="64"/>
      <c r="E9" s="242" t="s">
        <v>74</v>
      </c>
      <c r="F9" s="243" t="s">
        <v>73</v>
      </c>
      <c r="G9" s="243" t="s">
        <v>73</v>
      </c>
      <c r="H9" s="243" t="s">
        <v>73</v>
      </c>
      <c r="I9" s="244" t="s">
        <v>73</v>
      </c>
      <c r="J9" s="242" t="s">
        <v>73</v>
      </c>
      <c r="K9" s="243" t="s">
        <v>73</v>
      </c>
      <c r="L9" s="243" t="s">
        <v>73</v>
      </c>
      <c r="M9" s="243" t="s">
        <v>73</v>
      </c>
      <c r="N9" s="530" t="s">
        <v>21</v>
      </c>
      <c r="O9" s="243" t="s">
        <v>74</v>
      </c>
      <c r="P9" s="243" t="s">
        <v>74</v>
      </c>
      <c r="Q9" s="243" t="s">
        <v>74</v>
      </c>
      <c r="R9" s="243" t="s">
        <v>74</v>
      </c>
      <c r="S9" s="243" t="s">
        <v>74</v>
      </c>
      <c r="T9" s="243" t="s">
        <v>74</v>
      </c>
      <c r="U9" s="243" t="s">
        <v>74</v>
      </c>
      <c r="V9" s="243" t="s">
        <v>22</v>
      </c>
      <c r="W9" s="243" t="s">
        <v>22</v>
      </c>
      <c r="X9" s="243" t="s">
        <v>22</v>
      </c>
      <c r="Y9" s="243" t="s">
        <v>74</v>
      </c>
      <c r="Z9" s="63"/>
      <c r="AA9" s="64"/>
      <c r="AB9" s="137"/>
    </row>
    <row r="10" spans="1:28" ht="15.95" customHeight="1" x14ac:dyDescent="0.15">
      <c r="A10" s="1532" t="s">
        <v>23</v>
      </c>
      <c r="B10" s="1533"/>
      <c r="C10" s="518" t="s">
        <v>25</v>
      </c>
      <c r="D10" s="836" t="s">
        <v>612</v>
      </c>
      <c r="E10" s="145"/>
      <c r="F10" s="146"/>
      <c r="G10" s="146"/>
      <c r="H10" s="531"/>
      <c r="I10" s="165"/>
      <c r="J10" s="145"/>
      <c r="K10" s="146"/>
      <c r="L10" s="146"/>
      <c r="M10" s="146"/>
      <c r="N10" s="531"/>
      <c r="O10" s="146"/>
      <c r="P10" s="146"/>
      <c r="Q10" s="146"/>
      <c r="R10" s="146"/>
      <c r="S10" s="146"/>
      <c r="T10" s="200"/>
      <c r="U10" s="200"/>
      <c r="V10" s="200"/>
      <c r="W10" s="200"/>
      <c r="X10" s="200"/>
      <c r="Y10" s="146"/>
      <c r="Z10" s="143"/>
      <c r="AA10" s="518" t="s">
        <v>25</v>
      </c>
      <c r="AB10" s="836" t="s">
        <v>657</v>
      </c>
    </row>
    <row r="11" spans="1:28" ht="15.95" customHeight="1" x14ac:dyDescent="0.15">
      <c r="A11" s="56"/>
      <c r="B11" s="57"/>
      <c r="C11" s="48" t="s">
        <v>26</v>
      </c>
      <c r="D11" s="837" t="s">
        <v>613</v>
      </c>
      <c r="E11" s="150"/>
      <c r="F11" s="147"/>
      <c r="G11" s="147"/>
      <c r="H11" s="144"/>
      <c r="I11" s="153"/>
      <c r="J11" s="145"/>
      <c r="K11" s="147"/>
      <c r="L11" s="147"/>
      <c r="M11" s="147"/>
      <c r="N11" s="144"/>
      <c r="O11" s="147"/>
      <c r="P11" s="147"/>
      <c r="Q11" s="147"/>
      <c r="R11" s="147"/>
      <c r="S11" s="147"/>
      <c r="T11" s="163"/>
      <c r="U11" s="163"/>
      <c r="V11" s="163"/>
      <c r="W11" s="163"/>
      <c r="X11" s="163"/>
      <c r="Y11" s="147"/>
      <c r="Z11" s="56"/>
      <c r="AA11" s="48" t="s">
        <v>26</v>
      </c>
      <c r="AB11" s="837" t="s">
        <v>658</v>
      </c>
    </row>
    <row r="12" spans="1:28" ht="15.95" customHeight="1" x14ac:dyDescent="0.15">
      <c r="A12" s="56"/>
      <c r="B12" s="57"/>
      <c r="C12" s="48" t="s">
        <v>27</v>
      </c>
      <c r="D12" s="837" t="s">
        <v>614</v>
      </c>
      <c r="E12" s="150"/>
      <c r="F12" s="147"/>
      <c r="G12" s="147"/>
      <c r="H12" s="144"/>
      <c r="I12" s="153"/>
      <c r="J12" s="145"/>
      <c r="K12" s="147"/>
      <c r="L12" s="147"/>
      <c r="M12" s="147"/>
      <c r="N12" s="144"/>
      <c r="O12" s="147"/>
      <c r="P12" s="147"/>
      <c r="Q12" s="147"/>
      <c r="R12" s="147"/>
      <c r="S12" s="147"/>
      <c r="T12" s="163"/>
      <c r="U12" s="163"/>
      <c r="V12" s="163"/>
      <c r="W12" s="163"/>
      <c r="X12" s="163"/>
      <c r="Y12" s="147"/>
      <c r="Z12" s="56"/>
      <c r="AA12" s="48" t="s">
        <v>27</v>
      </c>
      <c r="AB12" s="837" t="s">
        <v>659</v>
      </c>
    </row>
    <row r="13" spans="1:28" ht="15.95" customHeight="1" x14ac:dyDescent="0.15">
      <c r="A13" s="56"/>
      <c r="B13" s="57"/>
      <c r="C13" s="48" t="s">
        <v>28</v>
      </c>
      <c r="D13" s="837" t="s">
        <v>615</v>
      </c>
      <c r="E13" s="150"/>
      <c r="F13" s="147"/>
      <c r="G13" s="147"/>
      <c r="H13" s="144"/>
      <c r="I13" s="153"/>
      <c r="J13" s="145"/>
      <c r="K13" s="147"/>
      <c r="L13" s="147"/>
      <c r="M13" s="147"/>
      <c r="N13" s="144"/>
      <c r="O13" s="147"/>
      <c r="P13" s="147"/>
      <c r="Q13" s="147"/>
      <c r="R13" s="147"/>
      <c r="S13" s="147"/>
      <c r="T13" s="163"/>
      <c r="U13" s="163"/>
      <c r="V13" s="163"/>
      <c r="W13" s="163"/>
      <c r="X13" s="163"/>
      <c r="Y13" s="147"/>
      <c r="Z13" s="56"/>
      <c r="AA13" s="48" t="s">
        <v>28</v>
      </c>
      <c r="AB13" s="837" t="s">
        <v>660</v>
      </c>
    </row>
    <row r="14" spans="1:28" ht="15.95" customHeight="1" x14ac:dyDescent="0.15">
      <c r="A14" s="56"/>
      <c r="B14" s="57"/>
      <c r="C14" s="48" t="s">
        <v>29</v>
      </c>
      <c r="D14" s="837" t="s">
        <v>616</v>
      </c>
      <c r="E14" s="150"/>
      <c r="F14" s="147"/>
      <c r="G14" s="147"/>
      <c r="H14" s="144"/>
      <c r="I14" s="153"/>
      <c r="J14" s="145"/>
      <c r="K14" s="147"/>
      <c r="L14" s="147"/>
      <c r="M14" s="147"/>
      <c r="N14" s="144"/>
      <c r="O14" s="147"/>
      <c r="P14" s="147"/>
      <c r="Q14" s="147"/>
      <c r="R14" s="147"/>
      <c r="S14" s="147"/>
      <c r="T14" s="163"/>
      <c r="U14" s="163"/>
      <c r="V14" s="163"/>
      <c r="W14" s="163"/>
      <c r="X14" s="163"/>
      <c r="Y14" s="147"/>
      <c r="Z14" s="56"/>
      <c r="AA14" s="48" t="s">
        <v>29</v>
      </c>
      <c r="AB14" s="837" t="s">
        <v>661</v>
      </c>
    </row>
    <row r="15" spans="1:28" ht="15.95" customHeight="1" x14ac:dyDescent="0.15">
      <c r="A15" s="56"/>
      <c r="B15" s="57"/>
      <c r="C15" s="48" t="s">
        <v>30</v>
      </c>
      <c r="D15" s="837" t="s">
        <v>617</v>
      </c>
      <c r="E15" s="150"/>
      <c r="F15" s="147"/>
      <c r="G15" s="147"/>
      <c r="H15" s="144"/>
      <c r="I15" s="153"/>
      <c r="J15" s="145"/>
      <c r="K15" s="147"/>
      <c r="L15" s="147"/>
      <c r="M15" s="147"/>
      <c r="N15" s="144"/>
      <c r="O15" s="147"/>
      <c r="P15" s="147"/>
      <c r="Q15" s="147"/>
      <c r="R15" s="147"/>
      <c r="S15" s="147"/>
      <c r="T15" s="163"/>
      <c r="U15" s="163"/>
      <c r="V15" s="163"/>
      <c r="W15" s="163"/>
      <c r="X15" s="163"/>
      <c r="Y15" s="147"/>
      <c r="Z15" s="56"/>
      <c r="AA15" s="48" t="s">
        <v>30</v>
      </c>
      <c r="AB15" s="837" t="s">
        <v>662</v>
      </c>
    </row>
    <row r="16" spans="1:28" ht="15.95" customHeight="1" x14ac:dyDescent="0.15">
      <c r="A16" s="56"/>
      <c r="B16" s="57"/>
      <c r="C16" s="48" t="s">
        <v>31</v>
      </c>
      <c r="D16" s="837" t="s">
        <v>618</v>
      </c>
      <c r="E16" s="150"/>
      <c r="F16" s="147"/>
      <c r="G16" s="147"/>
      <c r="H16" s="144"/>
      <c r="I16" s="153"/>
      <c r="J16" s="145"/>
      <c r="K16" s="147"/>
      <c r="L16" s="147"/>
      <c r="M16" s="147"/>
      <c r="N16" s="144"/>
      <c r="O16" s="147"/>
      <c r="P16" s="147"/>
      <c r="Q16" s="147"/>
      <c r="R16" s="147"/>
      <c r="S16" s="147"/>
      <c r="T16" s="163"/>
      <c r="U16" s="163"/>
      <c r="V16" s="163"/>
      <c r="W16" s="163"/>
      <c r="X16" s="163"/>
      <c r="Y16" s="147"/>
      <c r="Z16" s="56"/>
      <c r="AA16" s="48" t="s">
        <v>31</v>
      </c>
      <c r="AB16" s="837" t="s">
        <v>663</v>
      </c>
    </row>
    <row r="17" spans="1:28" ht="15.95" customHeight="1" x14ac:dyDescent="0.15">
      <c r="A17" s="56"/>
      <c r="B17" s="57"/>
      <c r="C17" s="48" t="s">
        <v>32</v>
      </c>
      <c r="D17" s="837" t="s">
        <v>619</v>
      </c>
      <c r="E17" s="150"/>
      <c r="F17" s="147"/>
      <c r="G17" s="147"/>
      <c r="H17" s="144"/>
      <c r="I17" s="153"/>
      <c r="J17" s="145"/>
      <c r="K17" s="147"/>
      <c r="L17" s="147"/>
      <c r="M17" s="147"/>
      <c r="N17" s="144"/>
      <c r="O17" s="147"/>
      <c r="P17" s="147"/>
      <c r="Q17" s="147"/>
      <c r="R17" s="147"/>
      <c r="S17" s="147"/>
      <c r="T17" s="163"/>
      <c r="U17" s="163"/>
      <c r="V17" s="163"/>
      <c r="W17" s="163"/>
      <c r="X17" s="163"/>
      <c r="Y17" s="147"/>
      <c r="Z17" s="56"/>
      <c r="AA17" s="48" t="s">
        <v>32</v>
      </c>
      <c r="AB17" s="837" t="s">
        <v>664</v>
      </c>
    </row>
    <row r="18" spans="1:28" ht="15.95" customHeight="1" x14ac:dyDescent="0.15">
      <c r="A18" s="56"/>
      <c r="B18" s="57"/>
      <c r="C18" s="48" t="s">
        <v>33</v>
      </c>
      <c r="D18" s="837" t="s">
        <v>620</v>
      </c>
      <c r="E18" s="150"/>
      <c r="F18" s="147"/>
      <c r="G18" s="147"/>
      <c r="H18" s="144"/>
      <c r="I18" s="153"/>
      <c r="J18" s="145"/>
      <c r="K18" s="147"/>
      <c r="L18" s="147"/>
      <c r="M18" s="147"/>
      <c r="N18" s="144"/>
      <c r="O18" s="147"/>
      <c r="P18" s="147"/>
      <c r="Q18" s="147"/>
      <c r="R18" s="147"/>
      <c r="S18" s="147"/>
      <c r="T18" s="163"/>
      <c r="U18" s="163"/>
      <c r="V18" s="163"/>
      <c r="W18" s="163"/>
      <c r="X18" s="163"/>
      <c r="Y18" s="147"/>
      <c r="Z18" s="56"/>
      <c r="AA18" s="48" t="s">
        <v>33</v>
      </c>
      <c r="AB18" s="837" t="s">
        <v>665</v>
      </c>
    </row>
    <row r="19" spans="1:28" ht="15.95" customHeight="1" x14ac:dyDescent="0.15">
      <c r="A19" s="56"/>
      <c r="B19" s="57"/>
      <c r="C19" s="48" t="s">
        <v>34</v>
      </c>
      <c r="D19" s="837" t="s">
        <v>621</v>
      </c>
      <c r="E19" s="150"/>
      <c r="F19" s="147"/>
      <c r="G19" s="147"/>
      <c r="H19" s="144"/>
      <c r="I19" s="153"/>
      <c r="J19" s="145"/>
      <c r="K19" s="147"/>
      <c r="L19" s="147"/>
      <c r="M19" s="147"/>
      <c r="N19" s="144"/>
      <c r="O19" s="147"/>
      <c r="P19" s="147"/>
      <c r="Q19" s="147"/>
      <c r="R19" s="147"/>
      <c r="S19" s="147"/>
      <c r="T19" s="163"/>
      <c r="U19" s="163"/>
      <c r="V19" s="163"/>
      <c r="W19" s="163"/>
      <c r="X19" s="163"/>
      <c r="Y19" s="147"/>
      <c r="Z19" s="56"/>
      <c r="AA19" s="48" t="s">
        <v>34</v>
      </c>
      <c r="AB19" s="837" t="s">
        <v>666</v>
      </c>
    </row>
    <row r="20" spans="1:28" ht="15.95" customHeight="1" x14ac:dyDescent="0.15">
      <c r="A20" s="56"/>
      <c r="B20" s="57"/>
      <c r="C20" s="48" t="s">
        <v>35</v>
      </c>
      <c r="D20" s="837" t="s">
        <v>622</v>
      </c>
      <c r="E20" s="150"/>
      <c r="F20" s="147"/>
      <c r="G20" s="147"/>
      <c r="H20" s="144"/>
      <c r="I20" s="153"/>
      <c r="J20" s="145"/>
      <c r="K20" s="147"/>
      <c r="L20" s="147"/>
      <c r="M20" s="147"/>
      <c r="N20" s="144"/>
      <c r="O20" s="147"/>
      <c r="P20" s="147"/>
      <c r="Q20" s="147"/>
      <c r="R20" s="147"/>
      <c r="S20" s="147"/>
      <c r="T20" s="163"/>
      <c r="U20" s="163"/>
      <c r="V20" s="163"/>
      <c r="W20" s="163"/>
      <c r="X20" s="163"/>
      <c r="Y20" s="147"/>
      <c r="Z20" s="56"/>
      <c r="AA20" s="48" t="s">
        <v>35</v>
      </c>
      <c r="AB20" s="837" t="s">
        <v>667</v>
      </c>
    </row>
    <row r="21" spans="1:28" ht="15.95" customHeight="1" x14ac:dyDescent="0.15">
      <c r="A21" s="56"/>
      <c r="B21" s="57"/>
      <c r="C21" s="48" t="s">
        <v>36</v>
      </c>
      <c r="D21" s="837" t="s">
        <v>623</v>
      </c>
      <c r="E21" s="150"/>
      <c r="F21" s="147"/>
      <c r="G21" s="147"/>
      <c r="H21" s="144"/>
      <c r="I21" s="153"/>
      <c r="J21" s="145"/>
      <c r="K21" s="147"/>
      <c r="L21" s="147"/>
      <c r="M21" s="147"/>
      <c r="N21" s="144"/>
      <c r="O21" s="147"/>
      <c r="P21" s="147"/>
      <c r="Q21" s="147"/>
      <c r="R21" s="147"/>
      <c r="S21" s="147"/>
      <c r="T21" s="163"/>
      <c r="U21" s="163"/>
      <c r="V21" s="163"/>
      <c r="W21" s="163"/>
      <c r="X21" s="163"/>
      <c r="Y21" s="147"/>
      <c r="Z21" s="56"/>
      <c r="AA21" s="48" t="s">
        <v>36</v>
      </c>
      <c r="AB21" s="837" t="s">
        <v>668</v>
      </c>
    </row>
    <row r="22" spans="1:28" ht="15.95" customHeight="1" x14ac:dyDescent="0.15">
      <c r="A22" s="56"/>
      <c r="B22" s="57"/>
      <c r="C22" s="48" t="s">
        <v>37</v>
      </c>
      <c r="D22" s="837" t="s">
        <v>624</v>
      </c>
      <c r="E22" s="150"/>
      <c r="F22" s="147"/>
      <c r="G22" s="147"/>
      <c r="H22" s="144"/>
      <c r="I22" s="153"/>
      <c r="J22" s="145"/>
      <c r="K22" s="147"/>
      <c r="L22" s="147"/>
      <c r="M22" s="147"/>
      <c r="N22" s="144"/>
      <c r="O22" s="147"/>
      <c r="P22" s="147"/>
      <c r="Q22" s="147"/>
      <c r="R22" s="147"/>
      <c r="S22" s="147"/>
      <c r="T22" s="163"/>
      <c r="U22" s="163"/>
      <c r="V22" s="163"/>
      <c r="W22" s="163"/>
      <c r="X22" s="163"/>
      <c r="Y22" s="147"/>
      <c r="Z22" s="56"/>
      <c r="AA22" s="48" t="s">
        <v>37</v>
      </c>
      <c r="AB22" s="837" t="s">
        <v>669</v>
      </c>
    </row>
    <row r="23" spans="1:28" ht="15.95" customHeight="1" x14ac:dyDescent="0.15">
      <c r="A23" s="56"/>
      <c r="B23" s="57"/>
      <c r="C23" s="48" t="s">
        <v>38</v>
      </c>
      <c r="D23" s="837" t="s">
        <v>625</v>
      </c>
      <c r="E23" s="150"/>
      <c r="F23" s="147"/>
      <c r="G23" s="147"/>
      <c r="H23" s="144"/>
      <c r="I23" s="153"/>
      <c r="J23" s="145"/>
      <c r="K23" s="147"/>
      <c r="L23" s="147"/>
      <c r="M23" s="147"/>
      <c r="N23" s="144"/>
      <c r="O23" s="147"/>
      <c r="P23" s="147"/>
      <c r="Q23" s="147"/>
      <c r="R23" s="147"/>
      <c r="S23" s="147"/>
      <c r="T23" s="163"/>
      <c r="U23" s="163"/>
      <c r="V23" s="163"/>
      <c r="W23" s="163"/>
      <c r="X23" s="163"/>
      <c r="Y23" s="147"/>
      <c r="Z23" s="56"/>
      <c r="AA23" s="48" t="s">
        <v>38</v>
      </c>
      <c r="AB23" s="837" t="s">
        <v>670</v>
      </c>
    </row>
    <row r="24" spans="1:28" ht="15.95" customHeight="1" x14ac:dyDescent="0.15">
      <c r="A24" s="56"/>
      <c r="B24" s="57"/>
      <c r="C24" s="48" t="s">
        <v>39</v>
      </c>
      <c r="D24" s="837" t="s">
        <v>626</v>
      </c>
      <c r="E24" s="150"/>
      <c r="F24" s="147"/>
      <c r="G24" s="147"/>
      <c r="H24" s="144"/>
      <c r="I24" s="153"/>
      <c r="J24" s="145"/>
      <c r="K24" s="147"/>
      <c r="L24" s="147"/>
      <c r="M24" s="147"/>
      <c r="N24" s="144"/>
      <c r="O24" s="147"/>
      <c r="P24" s="147"/>
      <c r="Q24" s="147"/>
      <c r="R24" s="147"/>
      <c r="S24" s="147"/>
      <c r="T24" s="163"/>
      <c r="U24" s="163"/>
      <c r="V24" s="163"/>
      <c r="W24" s="163"/>
      <c r="X24" s="163"/>
      <c r="Y24" s="147"/>
      <c r="Z24" s="56"/>
      <c r="AA24" s="48" t="s">
        <v>39</v>
      </c>
      <c r="AB24" s="837" t="s">
        <v>671</v>
      </c>
    </row>
    <row r="25" spans="1:28" ht="15.95" customHeight="1" x14ac:dyDescent="0.15">
      <c r="A25" s="1574" t="s">
        <v>40</v>
      </c>
      <c r="B25" s="1446"/>
      <c r="C25" s="48" t="s">
        <v>41</v>
      </c>
      <c r="D25" s="837" t="s">
        <v>627</v>
      </c>
      <c r="E25" s="150"/>
      <c r="F25" s="147"/>
      <c r="G25" s="147"/>
      <c r="H25" s="144"/>
      <c r="I25" s="153"/>
      <c r="J25" s="145"/>
      <c r="K25" s="147"/>
      <c r="L25" s="147"/>
      <c r="M25" s="147"/>
      <c r="N25" s="144"/>
      <c r="O25" s="147"/>
      <c r="P25" s="147"/>
      <c r="Q25" s="147"/>
      <c r="R25" s="147"/>
      <c r="S25" s="147"/>
      <c r="T25" s="163"/>
      <c r="U25" s="163"/>
      <c r="V25" s="163"/>
      <c r="W25" s="163"/>
      <c r="X25" s="163"/>
      <c r="Y25" s="147"/>
      <c r="Z25" s="134"/>
      <c r="AA25" s="48" t="s">
        <v>41</v>
      </c>
      <c r="AB25" s="837" t="s">
        <v>672</v>
      </c>
    </row>
    <row r="26" spans="1:28" ht="15.95" customHeight="1" x14ac:dyDescent="0.15">
      <c r="A26" s="56"/>
      <c r="B26" s="57"/>
      <c r="C26" s="48" t="s">
        <v>42</v>
      </c>
      <c r="D26" s="837" t="s">
        <v>628</v>
      </c>
      <c r="E26" s="150"/>
      <c r="F26" s="147"/>
      <c r="G26" s="147"/>
      <c r="H26" s="144"/>
      <c r="I26" s="153"/>
      <c r="J26" s="145"/>
      <c r="K26" s="147"/>
      <c r="L26" s="147"/>
      <c r="M26" s="147"/>
      <c r="N26" s="144"/>
      <c r="O26" s="147"/>
      <c r="P26" s="147"/>
      <c r="Q26" s="147"/>
      <c r="R26" s="147"/>
      <c r="S26" s="147"/>
      <c r="T26" s="163"/>
      <c r="U26" s="163"/>
      <c r="V26" s="163"/>
      <c r="W26" s="163"/>
      <c r="X26" s="163"/>
      <c r="Y26" s="147"/>
      <c r="Z26" s="56"/>
      <c r="AA26" s="48" t="s">
        <v>42</v>
      </c>
      <c r="AB26" s="837" t="s">
        <v>673</v>
      </c>
    </row>
    <row r="27" spans="1:28" ht="15.95" customHeight="1" x14ac:dyDescent="0.15">
      <c r="A27" s="56"/>
      <c r="B27" s="57"/>
      <c r="C27" s="48" t="s">
        <v>43</v>
      </c>
      <c r="D27" s="837" t="s">
        <v>629</v>
      </c>
      <c r="E27" s="150"/>
      <c r="F27" s="147"/>
      <c r="G27" s="147"/>
      <c r="H27" s="144"/>
      <c r="I27" s="153"/>
      <c r="J27" s="145"/>
      <c r="K27" s="147"/>
      <c r="L27" s="147"/>
      <c r="M27" s="147"/>
      <c r="N27" s="144"/>
      <c r="O27" s="147"/>
      <c r="P27" s="147"/>
      <c r="Q27" s="147"/>
      <c r="R27" s="147"/>
      <c r="S27" s="147"/>
      <c r="T27" s="163"/>
      <c r="U27" s="163"/>
      <c r="V27" s="163"/>
      <c r="W27" s="163"/>
      <c r="X27" s="163"/>
      <c r="Y27" s="147"/>
      <c r="Z27" s="56"/>
      <c r="AA27" s="48" t="s">
        <v>43</v>
      </c>
      <c r="AB27" s="837" t="s">
        <v>674</v>
      </c>
    </row>
    <row r="28" spans="1:28" ht="15.95" customHeight="1" x14ac:dyDescent="0.15">
      <c r="A28" s="56"/>
      <c r="B28" s="57"/>
      <c r="C28" s="48" t="s">
        <v>44</v>
      </c>
      <c r="D28" s="837" t="s">
        <v>630</v>
      </c>
      <c r="E28" s="150"/>
      <c r="F28" s="147"/>
      <c r="G28" s="147"/>
      <c r="H28" s="144"/>
      <c r="I28" s="153"/>
      <c r="J28" s="145"/>
      <c r="K28" s="147"/>
      <c r="L28" s="147"/>
      <c r="M28" s="147"/>
      <c r="N28" s="144"/>
      <c r="O28" s="147"/>
      <c r="P28" s="147"/>
      <c r="Q28" s="147"/>
      <c r="R28" s="147"/>
      <c r="S28" s="147"/>
      <c r="T28" s="163"/>
      <c r="U28" s="163"/>
      <c r="V28" s="163"/>
      <c r="W28" s="163"/>
      <c r="X28" s="163"/>
      <c r="Y28" s="147"/>
      <c r="Z28" s="56"/>
      <c r="AA28" s="48" t="s">
        <v>44</v>
      </c>
      <c r="AB28" s="837" t="s">
        <v>675</v>
      </c>
    </row>
    <row r="29" spans="1:28" ht="15.95" customHeight="1" x14ac:dyDescent="0.15">
      <c r="A29" s="56"/>
      <c r="B29" s="57"/>
      <c r="C29" s="48" t="s">
        <v>45</v>
      </c>
      <c r="D29" s="837" t="s">
        <v>631</v>
      </c>
      <c r="E29" s="150"/>
      <c r="F29" s="147"/>
      <c r="G29" s="147"/>
      <c r="H29" s="144"/>
      <c r="I29" s="153"/>
      <c r="J29" s="145"/>
      <c r="K29" s="147"/>
      <c r="L29" s="147"/>
      <c r="M29" s="147"/>
      <c r="N29" s="144"/>
      <c r="O29" s="147"/>
      <c r="P29" s="147"/>
      <c r="Q29" s="147"/>
      <c r="R29" s="147"/>
      <c r="S29" s="147"/>
      <c r="T29" s="163"/>
      <c r="U29" s="163"/>
      <c r="V29" s="163"/>
      <c r="W29" s="163"/>
      <c r="X29" s="163"/>
      <c r="Y29" s="147"/>
      <c r="Z29" s="56"/>
      <c r="AA29" s="48" t="s">
        <v>45</v>
      </c>
      <c r="AB29" s="837" t="s">
        <v>676</v>
      </c>
    </row>
    <row r="30" spans="1:28" ht="15.95" customHeight="1" x14ac:dyDescent="0.15">
      <c r="A30" s="56"/>
      <c r="B30" s="57"/>
      <c r="C30" s="48" t="s">
        <v>46</v>
      </c>
      <c r="D30" s="837" t="s">
        <v>632</v>
      </c>
      <c r="E30" s="150"/>
      <c r="F30" s="147"/>
      <c r="G30" s="147"/>
      <c r="H30" s="144"/>
      <c r="I30" s="153"/>
      <c r="J30" s="145"/>
      <c r="K30" s="147"/>
      <c r="L30" s="147"/>
      <c r="M30" s="147"/>
      <c r="N30" s="144"/>
      <c r="O30" s="147"/>
      <c r="P30" s="147"/>
      <c r="Q30" s="147"/>
      <c r="R30" s="147"/>
      <c r="S30" s="147"/>
      <c r="T30" s="163"/>
      <c r="U30" s="163"/>
      <c r="V30" s="163"/>
      <c r="W30" s="163"/>
      <c r="X30" s="163"/>
      <c r="Y30" s="147"/>
      <c r="Z30" s="56"/>
      <c r="AA30" s="48" t="s">
        <v>46</v>
      </c>
      <c r="AB30" s="837" t="s">
        <v>677</v>
      </c>
    </row>
    <row r="31" spans="1:28" ht="15.95" customHeight="1" x14ac:dyDescent="0.15">
      <c r="A31" s="56"/>
      <c r="B31" s="57"/>
      <c r="C31" s="48" t="s">
        <v>47</v>
      </c>
      <c r="D31" s="837" t="s">
        <v>633</v>
      </c>
      <c r="E31" s="150"/>
      <c r="F31" s="147"/>
      <c r="G31" s="147"/>
      <c r="H31" s="144"/>
      <c r="I31" s="153"/>
      <c r="J31" s="145"/>
      <c r="K31" s="147"/>
      <c r="L31" s="147"/>
      <c r="M31" s="147"/>
      <c r="N31" s="144"/>
      <c r="O31" s="147"/>
      <c r="P31" s="147"/>
      <c r="Q31" s="147"/>
      <c r="R31" s="147"/>
      <c r="S31" s="147"/>
      <c r="T31" s="163"/>
      <c r="U31" s="163"/>
      <c r="V31" s="163"/>
      <c r="W31" s="163"/>
      <c r="X31" s="163"/>
      <c r="Y31" s="147"/>
      <c r="Z31" s="56"/>
      <c r="AA31" s="48" t="s">
        <v>47</v>
      </c>
      <c r="AB31" s="837" t="s">
        <v>678</v>
      </c>
    </row>
    <row r="32" spans="1:28" ht="15.95" customHeight="1" x14ac:dyDescent="0.15">
      <c r="A32" s="56"/>
      <c r="B32" s="57"/>
      <c r="C32" s="48" t="s">
        <v>48</v>
      </c>
      <c r="D32" s="837" t="s">
        <v>634</v>
      </c>
      <c r="E32" s="150"/>
      <c r="F32" s="147"/>
      <c r="G32" s="147"/>
      <c r="H32" s="144"/>
      <c r="I32" s="153"/>
      <c r="J32" s="145"/>
      <c r="K32" s="147"/>
      <c r="L32" s="147"/>
      <c r="M32" s="147"/>
      <c r="N32" s="144"/>
      <c r="O32" s="147"/>
      <c r="P32" s="147"/>
      <c r="Q32" s="147"/>
      <c r="R32" s="147"/>
      <c r="S32" s="147"/>
      <c r="T32" s="163"/>
      <c r="U32" s="163"/>
      <c r="V32" s="163"/>
      <c r="W32" s="163"/>
      <c r="X32" s="163"/>
      <c r="Y32" s="147"/>
      <c r="Z32" s="56"/>
      <c r="AA32" s="48" t="s">
        <v>48</v>
      </c>
      <c r="AB32" s="837" t="s">
        <v>679</v>
      </c>
    </row>
    <row r="33" spans="1:28" ht="15.95" customHeight="1" x14ac:dyDescent="0.15">
      <c r="A33" s="56"/>
      <c r="B33" s="57"/>
      <c r="C33" s="48" t="s">
        <v>49</v>
      </c>
      <c r="D33" s="837" t="s">
        <v>635</v>
      </c>
      <c r="E33" s="150"/>
      <c r="F33" s="147"/>
      <c r="G33" s="147"/>
      <c r="H33" s="144"/>
      <c r="I33" s="153"/>
      <c r="J33" s="145"/>
      <c r="K33" s="147"/>
      <c r="L33" s="147"/>
      <c r="M33" s="147"/>
      <c r="N33" s="144"/>
      <c r="O33" s="147"/>
      <c r="P33" s="147"/>
      <c r="Q33" s="147"/>
      <c r="R33" s="147"/>
      <c r="S33" s="147"/>
      <c r="T33" s="163"/>
      <c r="U33" s="163"/>
      <c r="V33" s="163"/>
      <c r="W33" s="163"/>
      <c r="X33" s="163"/>
      <c r="Y33" s="147"/>
      <c r="Z33" s="56"/>
      <c r="AA33" s="48" t="s">
        <v>49</v>
      </c>
      <c r="AB33" s="837" t="s">
        <v>680</v>
      </c>
    </row>
    <row r="34" spans="1:28" s="62" customFormat="1" ht="15.95" customHeight="1" x14ac:dyDescent="0.15">
      <c r="A34" s="56"/>
      <c r="B34" s="57"/>
      <c r="C34" s="58" t="s">
        <v>50</v>
      </c>
      <c r="D34" s="838" t="s">
        <v>636</v>
      </c>
      <c r="E34" s="150"/>
      <c r="F34" s="147"/>
      <c r="G34" s="147"/>
      <c r="H34" s="144"/>
      <c r="I34" s="153"/>
      <c r="J34" s="150"/>
      <c r="K34" s="147"/>
      <c r="L34" s="147"/>
      <c r="M34" s="147"/>
      <c r="N34" s="144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56"/>
      <c r="AA34" s="58" t="s">
        <v>50</v>
      </c>
      <c r="AB34" s="838" t="s">
        <v>681</v>
      </c>
    </row>
    <row r="35" spans="1:28" s="62" customFormat="1" ht="15.95" customHeight="1" x14ac:dyDescent="0.15">
      <c r="A35" s="63"/>
      <c r="B35" s="64"/>
      <c r="C35" s="65" t="s">
        <v>0</v>
      </c>
      <c r="D35" s="839" t="s">
        <v>637</v>
      </c>
      <c r="E35" s="157"/>
      <c r="F35" s="158"/>
      <c r="G35" s="158"/>
      <c r="H35" s="532"/>
      <c r="I35" s="156"/>
      <c r="J35" s="150"/>
      <c r="K35" s="158"/>
      <c r="L35" s="158"/>
      <c r="M35" s="158"/>
      <c r="N35" s="532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63"/>
      <c r="AA35" s="65" t="s">
        <v>0</v>
      </c>
      <c r="AB35" s="839" t="s">
        <v>682</v>
      </c>
    </row>
    <row r="36" spans="1:28" s="62" customFormat="1" ht="15.95" customHeight="1" x14ac:dyDescent="0.15">
      <c r="A36" s="63"/>
      <c r="B36" s="64"/>
      <c r="C36" s="65" t="s">
        <v>51</v>
      </c>
      <c r="D36" s="839" t="s">
        <v>638</v>
      </c>
      <c r="E36" s="157"/>
      <c r="F36" s="158"/>
      <c r="G36" s="158"/>
      <c r="H36" s="532"/>
      <c r="I36" s="156"/>
      <c r="J36" s="150"/>
      <c r="K36" s="158"/>
      <c r="L36" s="158"/>
      <c r="M36" s="158"/>
      <c r="N36" s="532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63"/>
      <c r="AA36" s="65" t="s">
        <v>90</v>
      </c>
      <c r="AB36" s="839" t="s">
        <v>683</v>
      </c>
    </row>
    <row r="37" spans="1:28" s="62" customFormat="1" ht="15.95" customHeight="1" x14ac:dyDescent="0.15">
      <c r="A37" s="63"/>
      <c r="B37" s="64"/>
      <c r="C37" s="65" t="s">
        <v>52</v>
      </c>
      <c r="D37" s="839" t="s">
        <v>639</v>
      </c>
      <c r="E37" s="157"/>
      <c r="F37" s="158"/>
      <c r="G37" s="158"/>
      <c r="H37" s="532"/>
      <c r="I37" s="156"/>
      <c r="J37" s="150"/>
      <c r="K37" s="158"/>
      <c r="L37" s="158"/>
      <c r="M37" s="158"/>
      <c r="N37" s="532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63"/>
      <c r="AA37" s="65" t="s">
        <v>53</v>
      </c>
      <c r="AB37" s="839" t="s">
        <v>684</v>
      </c>
    </row>
    <row r="38" spans="1:28" s="62" customFormat="1" ht="15.95" customHeight="1" x14ac:dyDescent="0.15">
      <c r="A38" s="63"/>
      <c r="B38" s="64"/>
      <c r="C38" s="65" t="s">
        <v>54</v>
      </c>
      <c r="D38" s="839" t="s">
        <v>640</v>
      </c>
      <c r="E38" s="157">
        <v>238</v>
      </c>
      <c r="F38" s="158">
        <v>7014</v>
      </c>
      <c r="G38" s="158">
        <v>1481</v>
      </c>
      <c r="H38" s="147">
        <v>309</v>
      </c>
      <c r="I38" s="603">
        <v>4554</v>
      </c>
      <c r="J38" s="157">
        <v>1783</v>
      </c>
      <c r="K38" s="158">
        <v>999</v>
      </c>
      <c r="L38" s="158">
        <v>261</v>
      </c>
      <c r="M38" s="158">
        <v>523</v>
      </c>
      <c r="N38" s="532">
        <v>575</v>
      </c>
      <c r="O38" s="158">
        <v>6</v>
      </c>
      <c r="P38" s="158">
        <v>30</v>
      </c>
      <c r="Q38" s="158">
        <v>25</v>
      </c>
      <c r="R38" s="158">
        <v>19</v>
      </c>
      <c r="S38" s="158">
        <v>12</v>
      </c>
      <c r="T38" s="158">
        <v>2</v>
      </c>
      <c r="U38" s="158">
        <v>8</v>
      </c>
      <c r="V38" s="158"/>
      <c r="W38" s="158"/>
      <c r="X38" s="158"/>
      <c r="Y38" s="158">
        <v>102</v>
      </c>
      <c r="Z38" s="63"/>
      <c r="AA38" s="65" t="s">
        <v>55</v>
      </c>
      <c r="AB38" s="839" t="s">
        <v>685</v>
      </c>
    </row>
    <row r="39" spans="1:28" s="62" customFormat="1" ht="15.95" customHeight="1" x14ac:dyDescent="0.15">
      <c r="A39" s="63"/>
      <c r="B39" s="64"/>
      <c r="C39" s="65" t="s">
        <v>56</v>
      </c>
      <c r="D39" s="839" t="s">
        <v>641</v>
      </c>
      <c r="E39" s="157">
        <v>167</v>
      </c>
      <c r="F39" s="158">
        <v>5453</v>
      </c>
      <c r="G39" s="158">
        <v>1585</v>
      </c>
      <c r="H39" s="147">
        <v>335</v>
      </c>
      <c r="I39" s="603">
        <v>2616</v>
      </c>
      <c r="J39" s="157">
        <v>2404</v>
      </c>
      <c r="K39" s="158">
        <v>1585</v>
      </c>
      <c r="L39" s="158">
        <v>212</v>
      </c>
      <c r="M39" s="158">
        <v>607</v>
      </c>
      <c r="N39" s="532">
        <v>690</v>
      </c>
      <c r="O39" s="158">
        <v>10</v>
      </c>
      <c r="P39" s="1535">
        <v>41</v>
      </c>
      <c r="Q39" s="1536"/>
      <c r="R39" s="158">
        <v>11</v>
      </c>
      <c r="S39" s="158">
        <v>9</v>
      </c>
      <c r="T39" s="158">
        <v>4</v>
      </c>
      <c r="U39" s="1535">
        <v>6</v>
      </c>
      <c r="V39" s="1536"/>
      <c r="W39" s="158">
        <v>1</v>
      </c>
      <c r="X39" s="158">
        <v>2</v>
      </c>
      <c r="Y39" s="158">
        <v>84</v>
      </c>
      <c r="Z39" s="63"/>
      <c r="AA39" s="65" t="s">
        <v>57</v>
      </c>
      <c r="AB39" s="839" t="s">
        <v>686</v>
      </c>
    </row>
    <row r="40" spans="1:28" s="62" customFormat="1" ht="15.95" customHeight="1" x14ac:dyDescent="0.15">
      <c r="A40" s="63"/>
      <c r="B40" s="64"/>
      <c r="C40" s="65" t="s">
        <v>58</v>
      </c>
      <c r="D40" s="839" t="s">
        <v>642</v>
      </c>
      <c r="E40" s="157">
        <v>183</v>
      </c>
      <c r="F40" s="158">
        <v>6530</v>
      </c>
      <c r="G40" s="158">
        <v>1505</v>
      </c>
      <c r="H40" s="147">
        <v>349</v>
      </c>
      <c r="I40" s="603">
        <v>3563</v>
      </c>
      <c r="J40" s="157">
        <v>2283</v>
      </c>
      <c r="K40" s="158">
        <v>1160</v>
      </c>
      <c r="L40" s="158">
        <v>246</v>
      </c>
      <c r="M40" s="158">
        <v>877</v>
      </c>
      <c r="N40" s="532">
        <v>1659</v>
      </c>
      <c r="O40" s="158">
        <v>10</v>
      </c>
      <c r="P40" s="1535">
        <v>49</v>
      </c>
      <c r="Q40" s="1536"/>
      <c r="R40" s="158">
        <v>17</v>
      </c>
      <c r="S40" s="158">
        <v>9</v>
      </c>
      <c r="T40" s="158">
        <v>7</v>
      </c>
      <c r="U40" s="1535">
        <v>8</v>
      </c>
      <c r="V40" s="1536"/>
      <c r="W40" s="158">
        <v>5</v>
      </c>
      <c r="X40" s="158">
        <v>2</v>
      </c>
      <c r="Y40" s="158">
        <v>107</v>
      </c>
      <c r="Z40" s="63"/>
      <c r="AA40" s="65" t="s">
        <v>58</v>
      </c>
      <c r="AB40" s="839" t="s">
        <v>687</v>
      </c>
    </row>
    <row r="41" spans="1:28" s="62" customFormat="1" ht="15.95" customHeight="1" x14ac:dyDescent="0.15">
      <c r="A41" s="63"/>
      <c r="B41" s="64"/>
      <c r="C41" s="58" t="s">
        <v>59</v>
      </c>
      <c r="D41" s="838" t="s">
        <v>643</v>
      </c>
      <c r="E41" s="157">
        <v>150</v>
      </c>
      <c r="F41" s="158">
        <v>6563</v>
      </c>
      <c r="G41" s="158">
        <v>1501</v>
      </c>
      <c r="H41" s="147">
        <v>339</v>
      </c>
      <c r="I41" s="603">
        <v>3553</v>
      </c>
      <c r="J41" s="157">
        <v>1977</v>
      </c>
      <c r="K41" s="158">
        <v>929</v>
      </c>
      <c r="L41" s="158">
        <v>234</v>
      </c>
      <c r="M41" s="158">
        <v>814</v>
      </c>
      <c r="N41" s="532">
        <v>659</v>
      </c>
      <c r="O41" s="158">
        <v>10</v>
      </c>
      <c r="P41" s="1535">
        <v>32</v>
      </c>
      <c r="Q41" s="1536"/>
      <c r="R41" s="158">
        <v>8</v>
      </c>
      <c r="S41" s="158">
        <v>12</v>
      </c>
      <c r="T41" s="158">
        <v>0</v>
      </c>
      <c r="U41" s="1535">
        <v>8</v>
      </c>
      <c r="V41" s="1536"/>
      <c r="W41" s="158">
        <v>2</v>
      </c>
      <c r="X41" s="158">
        <v>4</v>
      </c>
      <c r="Y41" s="158">
        <v>76</v>
      </c>
      <c r="Z41" s="63"/>
      <c r="AA41" s="65" t="s">
        <v>59</v>
      </c>
      <c r="AB41" s="839" t="s">
        <v>688</v>
      </c>
    </row>
    <row r="42" spans="1:28" s="62" customFormat="1" ht="15.95" customHeight="1" x14ac:dyDescent="0.15">
      <c r="A42" s="63"/>
      <c r="B42" s="64"/>
      <c r="C42" s="65" t="s">
        <v>116</v>
      </c>
      <c r="D42" s="839" t="s">
        <v>644</v>
      </c>
      <c r="E42" s="157">
        <v>190</v>
      </c>
      <c r="F42" s="158">
        <v>6651</v>
      </c>
      <c r="G42" s="158">
        <v>1389</v>
      </c>
      <c r="H42" s="147">
        <v>310</v>
      </c>
      <c r="I42" s="603">
        <v>4032</v>
      </c>
      <c r="J42" s="157">
        <v>1815</v>
      </c>
      <c r="K42" s="158">
        <v>897</v>
      </c>
      <c r="L42" s="158">
        <v>223</v>
      </c>
      <c r="M42" s="158">
        <v>695</v>
      </c>
      <c r="N42" s="532">
        <v>1112</v>
      </c>
      <c r="O42" s="158">
        <v>14</v>
      </c>
      <c r="P42" s="1535">
        <v>58</v>
      </c>
      <c r="Q42" s="1536"/>
      <c r="R42" s="158">
        <v>13</v>
      </c>
      <c r="S42" s="158">
        <v>11</v>
      </c>
      <c r="T42" s="158">
        <v>4</v>
      </c>
      <c r="U42" s="1535">
        <v>2</v>
      </c>
      <c r="V42" s="1536"/>
      <c r="W42" s="158">
        <v>2</v>
      </c>
      <c r="X42" s="158">
        <v>3</v>
      </c>
      <c r="Y42" s="158">
        <v>107</v>
      </c>
      <c r="Z42" s="63"/>
      <c r="AA42" s="65" t="s">
        <v>128</v>
      </c>
      <c r="AB42" s="839" t="s">
        <v>689</v>
      </c>
    </row>
    <row r="43" spans="1:28" s="62" customFormat="1" ht="15.95" customHeight="1" x14ac:dyDescent="0.15">
      <c r="A43" s="99"/>
      <c r="B43" s="100"/>
      <c r="C43" s="58" t="s">
        <v>129</v>
      </c>
      <c r="D43" s="838" t="s">
        <v>645</v>
      </c>
      <c r="E43" s="213">
        <v>202</v>
      </c>
      <c r="F43" s="214">
        <v>6720</v>
      </c>
      <c r="G43" s="214">
        <v>1408</v>
      </c>
      <c r="H43" s="147">
        <v>453</v>
      </c>
      <c r="I43" s="219">
        <v>3911</v>
      </c>
      <c r="J43" s="213">
        <v>1904</v>
      </c>
      <c r="K43" s="214">
        <v>910</v>
      </c>
      <c r="L43" s="214">
        <v>331</v>
      </c>
      <c r="M43" s="214">
        <v>663</v>
      </c>
      <c r="N43" s="218">
        <v>1129</v>
      </c>
      <c r="O43" s="214">
        <v>20</v>
      </c>
      <c r="P43" s="1541">
        <v>57</v>
      </c>
      <c r="Q43" s="1542"/>
      <c r="R43" s="214">
        <v>15</v>
      </c>
      <c r="S43" s="214">
        <v>20</v>
      </c>
      <c r="T43" s="214">
        <v>2</v>
      </c>
      <c r="U43" s="1541">
        <v>5</v>
      </c>
      <c r="V43" s="1542"/>
      <c r="W43" s="214">
        <v>2</v>
      </c>
      <c r="X43" s="214">
        <v>0</v>
      </c>
      <c r="Y43" s="214">
        <v>121</v>
      </c>
      <c r="Z43" s="56"/>
      <c r="AA43" s="58" t="s">
        <v>117</v>
      </c>
      <c r="AB43" s="838" t="s">
        <v>690</v>
      </c>
    </row>
    <row r="44" spans="1:28" s="62" customFormat="1" ht="15.95" customHeight="1" x14ac:dyDescent="0.15">
      <c r="A44" s="99"/>
      <c r="B44" s="100"/>
      <c r="C44" s="58" t="s">
        <v>144</v>
      </c>
      <c r="D44" s="838" t="s">
        <v>646</v>
      </c>
      <c r="E44" s="213">
        <v>220</v>
      </c>
      <c r="F44" s="217">
        <v>6046</v>
      </c>
      <c r="G44" s="214">
        <v>1355</v>
      </c>
      <c r="H44" s="147">
        <v>432</v>
      </c>
      <c r="I44" s="219">
        <v>3417</v>
      </c>
      <c r="J44" s="213">
        <v>1845</v>
      </c>
      <c r="K44" s="217">
        <v>892</v>
      </c>
      <c r="L44" s="214">
        <v>307</v>
      </c>
      <c r="M44" s="214">
        <v>646</v>
      </c>
      <c r="N44" s="512">
        <v>958</v>
      </c>
      <c r="O44" s="214">
        <v>22</v>
      </c>
      <c r="P44" s="1568">
        <v>70</v>
      </c>
      <c r="Q44" s="1567"/>
      <c r="R44" s="217">
        <v>16</v>
      </c>
      <c r="S44" s="214">
        <v>13</v>
      </c>
      <c r="T44" s="215">
        <v>3</v>
      </c>
      <c r="U44" s="1541">
        <v>4</v>
      </c>
      <c r="V44" s="1567"/>
      <c r="W44" s="215">
        <v>1</v>
      </c>
      <c r="X44" s="214">
        <v>2</v>
      </c>
      <c r="Y44" s="247">
        <v>131</v>
      </c>
      <c r="Z44" s="223"/>
      <c r="AA44" s="58" t="s">
        <v>144</v>
      </c>
      <c r="AB44" s="838" t="s">
        <v>691</v>
      </c>
    </row>
    <row r="45" spans="1:28" s="62" customFormat="1" ht="15.95" customHeight="1" x14ac:dyDescent="0.15">
      <c r="A45" s="252"/>
      <c r="B45" s="199"/>
      <c r="C45" s="58" t="s">
        <v>181</v>
      </c>
      <c r="D45" s="838" t="s">
        <v>647</v>
      </c>
      <c r="E45" s="270">
        <v>248</v>
      </c>
      <c r="F45" s="249">
        <v>7306</v>
      </c>
      <c r="G45" s="211">
        <v>2074</v>
      </c>
      <c r="H45" s="147">
        <v>364</v>
      </c>
      <c r="I45" s="271">
        <v>3927</v>
      </c>
      <c r="J45" s="270">
        <v>2380</v>
      </c>
      <c r="K45" s="268">
        <v>1397</v>
      </c>
      <c r="L45" s="240">
        <v>245</v>
      </c>
      <c r="M45" s="240">
        <v>738</v>
      </c>
      <c r="N45" s="512">
        <v>1568</v>
      </c>
      <c r="O45" s="240">
        <v>9</v>
      </c>
      <c r="P45" s="1541">
        <v>76</v>
      </c>
      <c r="Q45" s="1542"/>
      <c r="R45" s="247">
        <v>25</v>
      </c>
      <c r="S45" s="214">
        <v>21</v>
      </c>
      <c r="T45" s="268">
        <v>7</v>
      </c>
      <c r="U45" s="1541">
        <v>8</v>
      </c>
      <c r="V45" s="1542"/>
      <c r="W45" s="268">
        <v>5</v>
      </c>
      <c r="X45" s="214">
        <v>1</v>
      </c>
      <c r="Y45" s="247">
        <v>152</v>
      </c>
      <c r="Z45" s="256"/>
      <c r="AA45" s="58" t="s">
        <v>181</v>
      </c>
      <c r="AB45" s="838" t="s">
        <v>692</v>
      </c>
    </row>
    <row r="46" spans="1:28" s="210" customFormat="1" ht="15.95" customHeight="1" x14ac:dyDescent="0.15">
      <c r="A46" s="99"/>
      <c r="B46" s="100"/>
      <c r="C46" s="58" t="s">
        <v>187</v>
      </c>
      <c r="D46" s="838" t="s">
        <v>648</v>
      </c>
      <c r="E46" s="213">
        <v>228</v>
      </c>
      <c r="F46" s="217">
        <v>6222</v>
      </c>
      <c r="G46" s="214">
        <v>1944</v>
      </c>
      <c r="H46" s="147">
        <v>364</v>
      </c>
      <c r="I46" s="217">
        <v>2971</v>
      </c>
      <c r="J46" s="213">
        <v>2059</v>
      </c>
      <c r="K46" s="215">
        <v>1147</v>
      </c>
      <c r="L46" s="214">
        <v>232</v>
      </c>
      <c r="M46" s="214">
        <v>680</v>
      </c>
      <c r="N46" s="218">
        <v>1107</v>
      </c>
      <c r="O46" s="214">
        <v>7</v>
      </c>
      <c r="P46" s="1541">
        <v>66</v>
      </c>
      <c r="Q46" s="1567">
        <v>0</v>
      </c>
      <c r="R46" s="217">
        <v>26</v>
      </c>
      <c r="S46" s="214">
        <v>20</v>
      </c>
      <c r="T46" s="217">
        <v>9</v>
      </c>
      <c r="U46" s="1541">
        <v>7</v>
      </c>
      <c r="V46" s="1567">
        <v>0</v>
      </c>
      <c r="W46" s="218">
        <v>3</v>
      </c>
      <c r="X46" s="218">
        <v>0</v>
      </c>
      <c r="Y46" s="214">
        <v>138</v>
      </c>
      <c r="Z46" s="223"/>
      <c r="AA46" s="245" t="s">
        <v>187</v>
      </c>
      <c r="AB46" s="838" t="s">
        <v>693</v>
      </c>
    </row>
    <row r="47" spans="1:28" s="210" customFormat="1" ht="15.95" customHeight="1" x14ac:dyDescent="0.15">
      <c r="A47" s="99"/>
      <c r="B47" s="100"/>
      <c r="C47" s="58" t="s">
        <v>194</v>
      </c>
      <c r="D47" s="838" t="s">
        <v>649</v>
      </c>
      <c r="E47" s="213">
        <v>251</v>
      </c>
      <c r="F47" s="217">
        <v>7813</v>
      </c>
      <c r="G47" s="214">
        <v>2538</v>
      </c>
      <c r="H47" s="147">
        <v>462</v>
      </c>
      <c r="I47" s="217">
        <v>3257</v>
      </c>
      <c r="J47" s="213">
        <v>2663</v>
      </c>
      <c r="K47" s="215">
        <v>1486</v>
      </c>
      <c r="L47" s="214">
        <v>333</v>
      </c>
      <c r="M47" s="214">
        <v>844</v>
      </c>
      <c r="N47" s="218">
        <v>1873</v>
      </c>
      <c r="O47" s="214">
        <v>13</v>
      </c>
      <c r="P47" s="1541">
        <v>84</v>
      </c>
      <c r="Q47" s="1567">
        <v>0</v>
      </c>
      <c r="R47" s="217">
        <v>24</v>
      </c>
      <c r="S47" s="214">
        <v>20</v>
      </c>
      <c r="T47" s="217">
        <v>6</v>
      </c>
      <c r="U47" s="1541">
        <v>5</v>
      </c>
      <c r="V47" s="1567">
        <v>0</v>
      </c>
      <c r="W47" s="218">
        <v>4</v>
      </c>
      <c r="X47" s="218">
        <v>3</v>
      </c>
      <c r="Y47" s="214">
        <v>159</v>
      </c>
      <c r="Z47" s="267"/>
      <c r="AA47" s="245" t="s">
        <v>194</v>
      </c>
      <c r="AB47" s="838" t="s">
        <v>694</v>
      </c>
    </row>
    <row r="48" spans="1:28" s="210" customFormat="1" ht="15.95" customHeight="1" x14ac:dyDescent="0.15">
      <c r="A48" s="99"/>
      <c r="B48" s="100"/>
      <c r="C48" s="58" t="s">
        <v>197</v>
      </c>
      <c r="D48" s="839" t="s">
        <v>650</v>
      </c>
      <c r="E48" s="213">
        <v>231</v>
      </c>
      <c r="F48" s="217">
        <v>5513</v>
      </c>
      <c r="G48" s="214">
        <v>1962</v>
      </c>
      <c r="H48" s="147">
        <v>216</v>
      </c>
      <c r="I48" s="217">
        <v>2400</v>
      </c>
      <c r="J48" s="213">
        <v>1959</v>
      </c>
      <c r="K48" s="215">
        <v>1216</v>
      </c>
      <c r="L48" s="214">
        <v>138</v>
      </c>
      <c r="M48" s="214">
        <v>605</v>
      </c>
      <c r="N48" s="218">
        <v>952</v>
      </c>
      <c r="O48" s="214">
        <v>31</v>
      </c>
      <c r="P48" s="1541">
        <v>65</v>
      </c>
      <c r="Q48" s="1567">
        <v>0</v>
      </c>
      <c r="R48" s="217">
        <v>29</v>
      </c>
      <c r="S48" s="214">
        <v>16</v>
      </c>
      <c r="T48" s="217">
        <v>7</v>
      </c>
      <c r="U48" s="1541">
        <v>4</v>
      </c>
      <c r="V48" s="1567">
        <v>0</v>
      </c>
      <c r="W48" s="218">
        <v>3</v>
      </c>
      <c r="X48" s="218">
        <v>0</v>
      </c>
      <c r="Y48" s="214">
        <v>155</v>
      </c>
      <c r="Z48" s="223"/>
      <c r="AA48" s="245" t="s">
        <v>305</v>
      </c>
      <c r="AB48" s="838" t="s">
        <v>695</v>
      </c>
    </row>
    <row r="49" spans="1:37" s="210" customFormat="1" ht="15.95" customHeight="1" x14ac:dyDescent="0.15">
      <c r="A49" s="99"/>
      <c r="B49" s="100"/>
      <c r="C49" s="58" t="s">
        <v>398</v>
      </c>
      <c r="D49" s="839" t="s">
        <v>651</v>
      </c>
      <c r="E49" s="213">
        <v>169</v>
      </c>
      <c r="F49" s="217">
        <v>5682</v>
      </c>
      <c r="G49" s="214">
        <v>1824</v>
      </c>
      <c r="H49" s="147">
        <v>153</v>
      </c>
      <c r="I49" s="215">
        <v>3032</v>
      </c>
      <c r="J49" s="213">
        <v>2232</v>
      </c>
      <c r="K49" s="215">
        <v>1481</v>
      </c>
      <c r="L49" s="214">
        <v>133</v>
      </c>
      <c r="M49" s="214">
        <v>616</v>
      </c>
      <c r="N49" s="218">
        <v>1133</v>
      </c>
      <c r="O49" s="214">
        <v>5</v>
      </c>
      <c r="P49" s="1541">
        <v>48</v>
      </c>
      <c r="Q49" s="1542"/>
      <c r="R49" s="217">
        <v>29</v>
      </c>
      <c r="S49" s="214">
        <v>24</v>
      </c>
      <c r="T49" s="217">
        <v>3</v>
      </c>
      <c r="U49" s="1541">
        <v>4</v>
      </c>
      <c r="V49" s="1542"/>
      <c r="W49" s="218">
        <v>3</v>
      </c>
      <c r="X49" s="218">
        <v>2</v>
      </c>
      <c r="Y49" s="214">
        <v>118</v>
      </c>
      <c r="Z49" s="269"/>
      <c r="AA49" s="257" t="s">
        <v>410</v>
      </c>
      <c r="AB49" s="840" t="s">
        <v>696</v>
      </c>
    </row>
    <row r="50" spans="1:37" s="210" customFormat="1" ht="15.95" customHeight="1" x14ac:dyDescent="0.15">
      <c r="A50" s="99"/>
      <c r="B50" s="100"/>
      <c r="C50" s="58" t="s">
        <v>415</v>
      </c>
      <c r="D50" s="838" t="s">
        <v>652</v>
      </c>
      <c r="E50" s="213">
        <v>181</v>
      </c>
      <c r="F50" s="217">
        <v>4574</v>
      </c>
      <c r="G50" s="214">
        <v>1995</v>
      </c>
      <c r="H50" s="147">
        <v>275</v>
      </c>
      <c r="I50" s="215">
        <v>1297</v>
      </c>
      <c r="J50" s="213">
        <v>2475</v>
      </c>
      <c r="K50" s="215">
        <v>1595</v>
      </c>
      <c r="L50" s="214">
        <v>129</v>
      </c>
      <c r="M50" s="214">
        <v>748</v>
      </c>
      <c r="N50" s="218">
        <v>1433</v>
      </c>
      <c r="O50" s="214">
        <v>2</v>
      </c>
      <c r="P50" s="1541">
        <v>57</v>
      </c>
      <c r="Q50" s="1542"/>
      <c r="R50" s="217">
        <v>24</v>
      </c>
      <c r="S50" s="214">
        <v>17</v>
      </c>
      <c r="T50" s="217">
        <v>8</v>
      </c>
      <c r="U50" s="1541">
        <v>5</v>
      </c>
      <c r="V50" s="1542"/>
      <c r="W50" s="218">
        <v>4</v>
      </c>
      <c r="X50" s="218">
        <v>3</v>
      </c>
      <c r="Y50" s="214">
        <v>120</v>
      </c>
      <c r="Z50" s="223"/>
      <c r="AA50" s="245" t="s">
        <v>402</v>
      </c>
      <c r="AB50" s="838" t="s">
        <v>697</v>
      </c>
    </row>
    <row r="51" spans="1:37" s="210" customFormat="1" ht="15.95" customHeight="1" x14ac:dyDescent="0.15">
      <c r="A51" s="46"/>
      <c r="B51" s="47"/>
      <c r="C51" s="58" t="s">
        <v>495</v>
      </c>
      <c r="D51" s="838" t="s">
        <v>653</v>
      </c>
      <c r="E51" s="213">
        <v>158</v>
      </c>
      <c r="F51" s="214">
        <v>3782</v>
      </c>
      <c r="G51" s="214">
        <v>1923</v>
      </c>
      <c r="H51" s="214">
        <v>149</v>
      </c>
      <c r="I51" s="219">
        <v>1177</v>
      </c>
      <c r="J51" s="213">
        <v>2045</v>
      </c>
      <c r="K51" s="214">
        <v>1439</v>
      </c>
      <c r="L51" s="214">
        <v>111</v>
      </c>
      <c r="M51" s="214">
        <v>495</v>
      </c>
      <c r="N51" s="218">
        <v>1217</v>
      </c>
      <c r="O51" s="214">
        <v>0</v>
      </c>
      <c r="P51" s="1616">
        <v>47</v>
      </c>
      <c r="Q51" s="1616"/>
      <c r="R51" s="214">
        <v>35</v>
      </c>
      <c r="S51" s="214">
        <v>12</v>
      </c>
      <c r="T51" s="214">
        <v>8</v>
      </c>
      <c r="U51" s="1616">
        <v>3</v>
      </c>
      <c r="V51" s="1616"/>
      <c r="W51" s="214">
        <v>3</v>
      </c>
      <c r="X51" s="214">
        <v>2</v>
      </c>
      <c r="Y51" s="214">
        <v>110</v>
      </c>
      <c r="Z51" s="223"/>
      <c r="AA51" s="702" t="s">
        <v>416</v>
      </c>
      <c r="AB51" s="839" t="s">
        <v>698</v>
      </c>
    </row>
    <row r="52" spans="1:37" s="210" customFormat="1" ht="15.95" customHeight="1" x14ac:dyDescent="0.15">
      <c r="A52" s="46"/>
      <c r="B52" s="47"/>
      <c r="C52" s="48" t="s">
        <v>494</v>
      </c>
      <c r="D52" s="837" t="s">
        <v>654</v>
      </c>
      <c r="E52" s="213">
        <v>166</v>
      </c>
      <c r="F52" s="214">
        <v>5012</v>
      </c>
      <c r="G52" s="214">
        <v>2010</v>
      </c>
      <c r="H52" s="214">
        <v>155</v>
      </c>
      <c r="I52" s="219">
        <v>2155</v>
      </c>
      <c r="J52" s="213">
        <v>2209</v>
      </c>
      <c r="K52" s="214">
        <v>1509</v>
      </c>
      <c r="L52" s="214">
        <v>119</v>
      </c>
      <c r="M52" s="214">
        <v>577</v>
      </c>
      <c r="N52" s="218">
        <v>977</v>
      </c>
      <c r="O52" s="214">
        <v>0</v>
      </c>
      <c r="P52" s="1541">
        <v>57</v>
      </c>
      <c r="Q52" s="1542"/>
      <c r="R52" s="214">
        <v>24</v>
      </c>
      <c r="S52" s="214">
        <v>22</v>
      </c>
      <c r="T52" s="214">
        <v>6</v>
      </c>
      <c r="U52" s="1541">
        <v>0</v>
      </c>
      <c r="V52" s="1542"/>
      <c r="W52" s="214">
        <v>5</v>
      </c>
      <c r="X52" s="214">
        <v>2</v>
      </c>
      <c r="Y52" s="214">
        <v>116</v>
      </c>
      <c r="Z52" s="223"/>
      <c r="AA52" s="245" t="s">
        <v>494</v>
      </c>
      <c r="AB52" s="837" t="s">
        <v>699</v>
      </c>
    </row>
    <row r="53" spans="1:37" s="210" customFormat="1" ht="15.95" customHeight="1" x14ac:dyDescent="0.15">
      <c r="A53" s="46"/>
      <c r="B53" s="47"/>
      <c r="C53" s="48" t="s">
        <v>497</v>
      </c>
      <c r="D53" s="837" t="s">
        <v>655</v>
      </c>
      <c r="E53" s="213">
        <v>158</v>
      </c>
      <c r="F53" s="214">
        <v>7471</v>
      </c>
      <c r="G53" s="214">
        <v>3196</v>
      </c>
      <c r="H53" s="214">
        <v>402</v>
      </c>
      <c r="I53" s="219">
        <v>2580</v>
      </c>
      <c r="J53" s="213">
        <v>2943</v>
      </c>
      <c r="K53" s="214">
        <v>2046</v>
      </c>
      <c r="L53" s="214">
        <v>269</v>
      </c>
      <c r="M53" s="214">
        <v>624</v>
      </c>
      <c r="N53" s="218">
        <v>1131</v>
      </c>
      <c r="O53" s="214">
        <v>0</v>
      </c>
      <c r="P53" s="1541">
        <v>31</v>
      </c>
      <c r="Q53" s="1542"/>
      <c r="R53" s="214">
        <v>13</v>
      </c>
      <c r="S53" s="214">
        <v>22</v>
      </c>
      <c r="T53" s="214">
        <v>5</v>
      </c>
      <c r="U53" s="1541">
        <v>5</v>
      </c>
      <c r="V53" s="1542"/>
      <c r="W53" s="214">
        <v>4</v>
      </c>
      <c r="X53" s="214">
        <v>2</v>
      </c>
      <c r="Y53" s="214">
        <v>82</v>
      </c>
      <c r="Z53" s="223"/>
      <c r="AA53" s="245" t="s">
        <v>497</v>
      </c>
      <c r="AB53" s="837" t="s">
        <v>700</v>
      </c>
    </row>
    <row r="54" spans="1:37" s="62" customFormat="1" ht="15.95" customHeight="1" x14ac:dyDescent="0.15">
      <c r="A54" s="99"/>
      <c r="B54" s="100"/>
      <c r="C54" s="48" t="s">
        <v>499</v>
      </c>
      <c r="D54" s="837" t="s">
        <v>656</v>
      </c>
      <c r="E54" s="213">
        <v>150</v>
      </c>
      <c r="F54" s="214">
        <v>6452</v>
      </c>
      <c r="G54" s="214">
        <v>2854</v>
      </c>
      <c r="H54" s="214">
        <v>337</v>
      </c>
      <c r="I54" s="219">
        <v>1799</v>
      </c>
      <c r="J54" s="213">
        <v>2498</v>
      </c>
      <c r="K54" s="214">
        <v>1637</v>
      </c>
      <c r="L54" s="214">
        <v>118</v>
      </c>
      <c r="M54" s="214">
        <v>668</v>
      </c>
      <c r="N54" s="218">
        <v>1332</v>
      </c>
      <c r="O54" s="214">
        <v>0</v>
      </c>
      <c r="P54" s="1541">
        <v>34</v>
      </c>
      <c r="Q54" s="1542"/>
      <c r="R54" s="214">
        <v>8</v>
      </c>
      <c r="S54" s="214">
        <v>17</v>
      </c>
      <c r="T54" s="214">
        <v>9</v>
      </c>
      <c r="U54" s="1541">
        <v>6</v>
      </c>
      <c r="V54" s="1542"/>
      <c r="W54" s="214">
        <v>2</v>
      </c>
      <c r="X54" s="214">
        <v>3</v>
      </c>
      <c r="Y54" s="214">
        <v>79</v>
      </c>
      <c r="Z54" s="223"/>
      <c r="AA54" s="245" t="s">
        <v>499</v>
      </c>
      <c r="AB54" s="837" t="s">
        <v>701</v>
      </c>
      <c r="AC54" s="735"/>
    </row>
    <row r="55" spans="1:37" s="62" customFormat="1" ht="15.95" customHeight="1" x14ac:dyDescent="0.15">
      <c r="A55" s="894" t="s">
        <v>741</v>
      </c>
      <c r="B55" s="100"/>
      <c r="C55" s="48" t="s">
        <v>742</v>
      </c>
      <c r="D55" s="837" t="s">
        <v>740</v>
      </c>
      <c r="E55" s="213">
        <v>144</v>
      </c>
      <c r="F55" s="214">
        <v>8561</v>
      </c>
      <c r="G55" s="214">
        <v>3213</v>
      </c>
      <c r="H55" s="214">
        <v>214</v>
      </c>
      <c r="I55" s="219">
        <v>3792</v>
      </c>
      <c r="J55" s="213">
        <v>2796</v>
      </c>
      <c r="K55" s="214">
        <v>1666</v>
      </c>
      <c r="L55" s="214">
        <v>128</v>
      </c>
      <c r="M55" s="214">
        <v>996</v>
      </c>
      <c r="N55" s="218">
        <v>947</v>
      </c>
      <c r="O55" s="214">
        <v>0</v>
      </c>
      <c r="P55" s="1541">
        <v>40</v>
      </c>
      <c r="Q55" s="1542"/>
      <c r="R55" s="214">
        <v>20</v>
      </c>
      <c r="S55" s="214">
        <v>19</v>
      </c>
      <c r="T55" s="214">
        <v>11</v>
      </c>
      <c r="U55" s="1541">
        <v>8</v>
      </c>
      <c r="V55" s="1542"/>
      <c r="W55" s="214">
        <v>1</v>
      </c>
      <c r="X55" s="214">
        <v>3</v>
      </c>
      <c r="Y55" s="216">
        <v>103</v>
      </c>
      <c r="Z55" s="212"/>
      <c r="AA55" s="245" t="s">
        <v>742</v>
      </c>
      <c r="AB55" s="837" t="s">
        <v>740</v>
      </c>
      <c r="AC55" s="735"/>
    </row>
    <row r="56" spans="1:37" s="62" customFormat="1" ht="15.95" customHeight="1" x14ac:dyDescent="0.15">
      <c r="A56" s="894"/>
      <c r="B56" s="100"/>
      <c r="C56" s="48" t="s">
        <v>42</v>
      </c>
      <c r="D56" s="837" t="s">
        <v>748</v>
      </c>
      <c r="E56" s="213">
        <v>134</v>
      </c>
      <c r="F56" s="214">
        <v>6105</v>
      </c>
      <c r="G56" s="214">
        <v>2604</v>
      </c>
      <c r="H56" s="214">
        <v>206</v>
      </c>
      <c r="I56" s="219">
        <v>1622</v>
      </c>
      <c r="J56" s="213">
        <v>2680</v>
      </c>
      <c r="K56" s="214">
        <v>1457</v>
      </c>
      <c r="L56" s="214">
        <v>158</v>
      </c>
      <c r="M56" s="214">
        <v>1062</v>
      </c>
      <c r="N56" s="218">
        <v>916</v>
      </c>
      <c r="O56" s="214">
        <v>0</v>
      </c>
      <c r="P56" s="1541">
        <v>35</v>
      </c>
      <c r="Q56" s="1542"/>
      <c r="R56" s="214">
        <v>19</v>
      </c>
      <c r="S56" s="214">
        <v>27</v>
      </c>
      <c r="T56" s="214">
        <v>10</v>
      </c>
      <c r="U56" s="1541">
        <v>4</v>
      </c>
      <c r="V56" s="1542"/>
      <c r="W56" s="214">
        <v>2</v>
      </c>
      <c r="X56" s="214">
        <v>3</v>
      </c>
      <c r="Y56" s="216">
        <v>100</v>
      </c>
      <c r="Z56" s="212"/>
      <c r="AA56" s="245" t="s">
        <v>42</v>
      </c>
      <c r="AB56" s="837" t="s">
        <v>748</v>
      </c>
      <c r="AC56" s="735"/>
    </row>
    <row r="57" spans="1:37" s="62" customFormat="1" ht="15.95" customHeight="1" x14ac:dyDescent="0.15">
      <c r="A57" s="892"/>
      <c r="B57" s="199"/>
      <c r="C57" s="518" t="s">
        <v>43</v>
      </c>
      <c r="D57" s="836" t="s">
        <v>781</v>
      </c>
      <c r="E57" s="228">
        <v>104</v>
      </c>
      <c r="F57" s="239">
        <v>6293</v>
      </c>
      <c r="G57" s="239">
        <v>3016</v>
      </c>
      <c r="H57" s="239">
        <v>341</v>
      </c>
      <c r="I57" s="807">
        <v>1373</v>
      </c>
      <c r="J57" s="228">
        <v>2498</v>
      </c>
      <c r="K57" s="239">
        <v>1480</v>
      </c>
      <c r="L57" s="239">
        <v>193</v>
      </c>
      <c r="M57" s="239">
        <v>825</v>
      </c>
      <c r="N57" s="955">
        <v>933</v>
      </c>
      <c r="O57" s="239">
        <v>0</v>
      </c>
      <c r="P57" s="1541">
        <v>22</v>
      </c>
      <c r="Q57" s="1542"/>
      <c r="R57" s="239">
        <v>14</v>
      </c>
      <c r="S57" s="239">
        <v>21</v>
      </c>
      <c r="T57" s="239">
        <v>9</v>
      </c>
      <c r="U57" s="1541">
        <v>7</v>
      </c>
      <c r="V57" s="1542"/>
      <c r="W57" s="239">
        <v>2</v>
      </c>
      <c r="X57" s="239">
        <v>3</v>
      </c>
      <c r="Y57" s="808">
        <v>78</v>
      </c>
      <c r="Z57" s="861"/>
      <c r="AA57" s="518" t="s">
        <v>43</v>
      </c>
      <c r="AB57" s="836" t="s">
        <v>781</v>
      </c>
      <c r="AC57" s="735"/>
    </row>
    <row r="58" spans="1:37" s="62" customFormat="1" ht="15.95" customHeight="1" x14ac:dyDescent="0.15">
      <c r="A58" s="894"/>
      <c r="B58" s="100"/>
      <c r="C58" s="48" t="s">
        <v>44</v>
      </c>
      <c r="D58" s="837" t="s">
        <v>782</v>
      </c>
      <c r="E58" s="213">
        <v>103</v>
      </c>
      <c r="F58" s="214">
        <v>4851</v>
      </c>
      <c r="G58" s="214">
        <v>2788</v>
      </c>
      <c r="H58" s="214">
        <v>321</v>
      </c>
      <c r="I58" s="219">
        <v>712</v>
      </c>
      <c r="J58" s="213">
        <v>2857</v>
      </c>
      <c r="K58" s="214">
        <v>1599</v>
      </c>
      <c r="L58" s="214">
        <v>155</v>
      </c>
      <c r="M58" s="214">
        <v>1102</v>
      </c>
      <c r="N58" s="218">
        <v>1051</v>
      </c>
      <c r="O58" s="214">
        <v>0</v>
      </c>
      <c r="P58" s="1541">
        <v>18</v>
      </c>
      <c r="Q58" s="1542"/>
      <c r="R58" s="214">
        <v>16</v>
      </c>
      <c r="S58" s="214">
        <v>16</v>
      </c>
      <c r="T58" s="214">
        <v>10</v>
      </c>
      <c r="U58" s="1541">
        <v>3</v>
      </c>
      <c r="V58" s="1542"/>
      <c r="W58" s="214">
        <v>4</v>
      </c>
      <c r="X58" s="214">
        <v>4</v>
      </c>
      <c r="Y58" s="216">
        <v>71</v>
      </c>
      <c r="Z58" s="212"/>
      <c r="AA58" s="48" t="s">
        <v>44</v>
      </c>
      <c r="AB58" s="837" t="s">
        <v>782</v>
      </c>
      <c r="AC58" s="735"/>
    </row>
    <row r="59" spans="1:37" s="62" customFormat="1" ht="15.95" customHeight="1" x14ac:dyDescent="0.15">
      <c r="A59" s="46"/>
      <c r="B59" s="47"/>
      <c r="C59" s="48" t="s">
        <v>45</v>
      </c>
      <c r="D59" s="837" t="s">
        <v>796</v>
      </c>
      <c r="E59" s="213">
        <v>98</v>
      </c>
      <c r="F59" s="214">
        <v>5099</v>
      </c>
      <c r="G59" s="214">
        <v>2463</v>
      </c>
      <c r="H59" s="214">
        <v>216</v>
      </c>
      <c r="I59" s="219">
        <v>719</v>
      </c>
      <c r="J59" s="213">
        <v>2660</v>
      </c>
      <c r="K59" s="214">
        <v>1514</v>
      </c>
      <c r="L59" s="214">
        <v>155</v>
      </c>
      <c r="M59" s="214">
        <v>989</v>
      </c>
      <c r="N59" s="218">
        <v>898</v>
      </c>
      <c r="O59" s="214">
        <v>0</v>
      </c>
      <c r="P59" s="1541">
        <v>25</v>
      </c>
      <c r="Q59" s="1542">
        <f t="shared" ref="F59:Y60" si="0">SUM(Q60:Q70)</f>
        <v>0</v>
      </c>
      <c r="R59" s="214">
        <v>9</v>
      </c>
      <c r="S59" s="214">
        <v>24</v>
      </c>
      <c r="T59" s="214">
        <v>6</v>
      </c>
      <c r="U59" s="1541">
        <v>7</v>
      </c>
      <c r="V59" s="1542">
        <f t="shared" si="0"/>
        <v>0</v>
      </c>
      <c r="W59" s="214">
        <v>0</v>
      </c>
      <c r="X59" s="214">
        <v>5</v>
      </c>
      <c r="Y59" s="216">
        <v>76</v>
      </c>
      <c r="Z59" s="212"/>
      <c r="AA59" s="48" t="s">
        <v>45</v>
      </c>
      <c r="AB59" s="837" t="s">
        <v>796</v>
      </c>
      <c r="AC59" s="735"/>
      <c r="AD59"/>
      <c r="AE59"/>
      <c r="AF59"/>
      <c r="AG59"/>
      <c r="AH59" s="2"/>
      <c r="AJ59" s="2"/>
      <c r="AK59" s="2"/>
    </row>
    <row r="60" spans="1:37" s="62" customFormat="1" ht="15.95" customHeight="1" thickBot="1" x14ac:dyDescent="0.2">
      <c r="A60" s="957"/>
      <c r="B60" s="194"/>
      <c r="C60" s="895" t="s">
        <v>46</v>
      </c>
      <c r="D60" s="841" t="s">
        <v>809</v>
      </c>
      <c r="E60" s="897">
        <f>SUM(E61:E71)</f>
        <v>113</v>
      </c>
      <c r="F60" s="888">
        <f t="shared" si="0"/>
        <v>6950</v>
      </c>
      <c r="G60" s="888">
        <f t="shared" si="0"/>
        <v>3120</v>
      </c>
      <c r="H60" s="888">
        <f t="shared" si="0"/>
        <v>369</v>
      </c>
      <c r="I60" s="899">
        <f t="shared" si="0"/>
        <v>2080</v>
      </c>
      <c r="J60" s="897">
        <f t="shared" si="0"/>
        <v>2299</v>
      </c>
      <c r="K60" s="888">
        <f t="shared" si="0"/>
        <v>1293</v>
      </c>
      <c r="L60" s="888">
        <f t="shared" si="0"/>
        <v>192</v>
      </c>
      <c r="M60" s="888">
        <f t="shared" si="0"/>
        <v>814</v>
      </c>
      <c r="N60" s="889">
        <f t="shared" si="0"/>
        <v>679</v>
      </c>
      <c r="O60" s="888">
        <f t="shared" si="0"/>
        <v>0</v>
      </c>
      <c r="P60" s="1552">
        <f t="shared" si="0"/>
        <v>30</v>
      </c>
      <c r="Q60" s="1553">
        <f t="shared" si="0"/>
        <v>0</v>
      </c>
      <c r="R60" s="888">
        <f t="shared" si="0"/>
        <v>10</v>
      </c>
      <c r="S60" s="888">
        <f t="shared" si="0"/>
        <v>16</v>
      </c>
      <c r="T60" s="888">
        <f t="shared" si="0"/>
        <v>10</v>
      </c>
      <c r="U60" s="1552">
        <f t="shared" si="0"/>
        <v>7</v>
      </c>
      <c r="V60" s="1553">
        <f t="shared" si="0"/>
        <v>0</v>
      </c>
      <c r="W60" s="888">
        <f t="shared" si="0"/>
        <v>2</v>
      </c>
      <c r="X60" s="888">
        <f t="shared" si="0"/>
        <v>2</v>
      </c>
      <c r="Y60" s="887">
        <f t="shared" si="0"/>
        <v>77</v>
      </c>
      <c r="Z60" s="900"/>
      <c r="AA60" s="895" t="s">
        <v>46</v>
      </c>
      <c r="AB60" s="841" t="s">
        <v>809</v>
      </c>
      <c r="AC60" s="735"/>
      <c r="AD60" s="735"/>
      <c r="AE60" s="735"/>
      <c r="AF60" s="735"/>
      <c r="AG60" s="735"/>
    </row>
    <row r="61" spans="1:37" s="62" customFormat="1" ht="15.95" customHeight="1" x14ac:dyDescent="0.15">
      <c r="A61" s="1522" t="s">
        <v>496</v>
      </c>
      <c r="B61" s="1451" t="s">
        <v>60</v>
      </c>
      <c r="C61" s="1452"/>
      <c r="D61" s="1453"/>
      <c r="E61" s="976">
        <v>9</v>
      </c>
      <c r="F61" s="977">
        <v>208</v>
      </c>
      <c r="G61" s="977">
        <v>76</v>
      </c>
      <c r="H61" s="977">
        <v>15</v>
      </c>
      <c r="I61" s="978">
        <v>47</v>
      </c>
      <c r="J61" s="976">
        <v>142</v>
      </c>
      <c r="K61" s="977">
        <v>66</v>
      </c>
      <c r="L61" s="977">
        <v>14</v>
      </c>
      <c r="M61" s="977">
        <v>62</v>
      </c>
      <c r="N61" s="977">
        <v>35</v>
      </c>
      <c r="O61" s="977">
        <v>0</v>
      </c>
      <c r="P61" s="1565">
        <v>2</v>
      </c>
      <c r="Q61" s="1566"/>
      <c r="R61" s="977">
        <v>0</v>
      </c>
      <c r="S61" s="977">
        <v>2</v>
      </c>
      <c r="T61" s="977">
        <v>1</v>
      </c>
      <c r="U61" s="1565">
        <v>0</v>
      </c>
      <c r="V61" s="1566"/>
      <c r="W61" s="977">
        <v>0</v>
      </c>
      <c r="X61" s="977">
        <v>0</v>
      </c>
      <c r="Y61" s="978">
        <f>SUM(O61:X61)</f>
        <v>5</v>
      </c>
      <c r="Z61" s="1451" t="s">
        <v>60</v>
      </c>
      <c r="AA61" s="1452"/>
      <c r="AB61" s="1453"/>
      <c r="AC61" s="765"/>
      <c r="AD61" s="735"/>
      <c r="AE61" s="735"/>
      <c r="AF61" s="735"/>
      <c r="AG61" s="735"/>
      <c r="AI61" s="765"/>
    </row>
    <row r="62" spans="1:37" s="62" customFormat="1" ht="15.95" customHeight="1" x14ac:dyDescent="0.15">
      <c r="A62" s="1523"/>
      <c r="B62" s="1445" t="s">
        <v>61</v>
      </c>
      <c r="C62" s="1446"/>
      <c r="D62" s="1447"/>
      <c r="E62" s="213">
        <v>0</v>
      </c>
      <c r="F62" s="214">
        <v>0</v>
      </c>
      <c r="G62" s="214">
        <v>0</v>
      </c>
      <c r="H62" s="214">
        <v>0</v>
      </c>
      <c r="I62" s="216">
        <v>0</v>
      </c>
      <c r="J62" s="213">
        <v>0</v>
      </c>
      <c r="K62" s="214">
        <v>0</v>
      </c>
      <c r="L62" s="214">
        <v>0</v>
      </c>
      <c r="M62" s="214">
        <v>0</v>
      </c>
      <c r="N62" s="214">
        <v>0</v>
      </c>
      <c r="O62" s="214">
        <v>0</v>
      </c>
      <c r="P62" s="1541">
        <v>0</v>
      </c>
      <c r="Q62" s="1542"/>
      <c r="R62" s="214">
        <v>0</v>
      </c>
      <c r="S62" s="214">
        <v>0</v>
      </c>
      <c r="T62" s="214">
        <v>0</v>
      </c>
      <c r="U62" s="1541">
        <v>0</v>
      </c>
      <c r="V62" s="1542"/>
      <c r="W62" s="214">
        <v>0</v>
      </c>
      <c r="X62" s="214">
        <v>0</v>
      </c>
      <c r="Y62" s="216">
        <f t="shared" ref="Y62:Y71" si="1">SUM(O62:X62)</f>
        <v>0</v>
      </c>
      <c r="Z62" s="1445" t="s">
        <v>61</v>
      </c>
      <c r="AA62" s="1446"/>
      <c r="AB62" s="1447"/>
      <c r="AC62" s="765"/>
      <c r="AD62" s="735"/>
      <c r="AE62" s="735"/>
      <c r="AF62" s="735"/>
      <c r="AG62" s="735"/>
      <c r="AI62" s="765"/>
    </row>
    <row r="63" spans="1:37" s="62" customFormat="1" ht="15.95" customHeight="1" x14ac:dyDescent="0.15">
      <c r="A63" s="1523"/>
      <c r="B63" s="1445" t="s">
        <v>62</v>
      </c>
      <c r="C63" s="1446"/>
      <c r="D63" s="1447"/>
      <c r="E63" s="213">
        <v>6</v>
      </c>
      <c r="F63" s="214">
        <v>133</v>
      </c>
      <c r="G63" s="214">
        <v>42</v>
      </c>
      <c r="H63" s="214">
        <v>4</v>
      </c>
      <c r="I63" s="216">
        <v>60</v>
      </c>
      <c r="J63" s="213">
        <v>59</v>
      </c>
      <c r="K63" s="214">
        <v>30</v>
      </c>
      <c r="L63" s="214">
        <v>4</v>
      </c>
      <c r="M63" s="214">
        <v>25</v>
      </c>
      <c r="N63" s="214">
        <v>23</v>
      </c>
      <c r="O63" s="214">
        <v>0</v>
      </c>
      <c r="P63" s="1541">
        <v>2</v>
      </c>
      <c r="Q63" s="1542"/>
      <c r="R63" s="214">
        <v>0</v>
      </c>
      <c r="S63" s="214">
        <v>0</v>
      </c>
      <c r="T63" s="214">
        <v>1</v>
      </c>
      <c r="U63" s="1541">
        <v>0</v>
      </c>
      <c r="V63" s="1542"/>
      <c r="W63" s="214">
        <v>0</v>
      </c>
      <c r="X63" s="214">
        <v>0</v>
      </c>
      <c r="Y63" s="216">
        <f t="shared" si="1"/>
        <v>3</v>
      </c>
      <c r="Z63" s="1445" t="s">
        <v>62</v>
      </c>
      <c r="AA63" s="1446"/>
      <c r="AB63" s="1447"/>
      <c r="AC63" s="765"/>
      <c r="AD63" s="735"/>
      <c r="AE63" s="735"/>
      <c r="AF63" s="735"/>
      <c r="AG63" s="735"/>
      <c r="AI63" s="1181"/>
      <c r="AJ63" s="1182"/>
      <c r="AK63" s="1182"/>
    </row>
    <row r="64" spans="1:37" s="62" customFormat="1" ht="15.95" customHeight="1" x14ac:dyDescent="0.15">
      <c r="A64" s="1523"/>
      <c r="B64" s="1445" t="s">
        <v>63</v>
      </c>
      <c r="C64" s="1446"/>
      <c r="D64" s="1447"/>
      <c r="E64" s="213">
        <v>0</v>
      </c>
      <c r="F64" s="214">
        <v>0</v>
      </c>
      <c r="G64" s="214">
        <v>0</v>
      </c>
      <c r="H64" s="214">
        <v>0</v>
      </c>
      <c r="I64" s="216">
        <v>0</v>
      </c>
      <c r="J64" s="213">
        <v>0</v>
      </c>
      <c r="K64" s="214">
        <v>0</v>
      </c>
      <c r="L64" s="214">
        <v>0</v>
      </c>
      <c r="M64" s="214">
        <v>0</v>
      </c>
      <c r="N64" s="214">
        <v>0</v>
      </c>
      <c r="O64" s="214">
        <v>0</v>
      </c>
      <c r="P64" s="1541">
        <v>0</v>
      </c>
      <c r="Q64" s="1542"/>
      <c r="R64" s="214">
        <v>0</v>
      </c>
      <c r="S64" s="214">
        <v>0</v>
      </c>
      <c r="T64" s="214">
        <v>0</v>
      </c>
      <c r="U64" s="1541">
        <v>0</v>
      </c>
      <c r="V64" s="1542"/>
      <c r="W64" s="214">
        <v>0</v>
      </c>
      <c r="X64" s="214">
        <v>0</v>
      </c>
      <c r="Y64" s="216">
        <f t="shared" si="1"/>
        <v>0</v>
      </c>
      <c r="Z64" s="1445" t="s">
        <v>63</v>
      </c>
      <c r="AA64" s="1446"/>
      <c r="AB64" s="1447"/>
      <c r="AC64" s="765"/>
      <c r="AD64" s="735"/>
      <c r="AE64" s="735"/>
      <c r="AF64" s="735"/>
      <c r="AG64" s="735"/>
      <c r="AI64" s="765"/>
    </row>
    <row r="65" spans="1:37" s="62" customFormat="1" ht="15.95" customHeight="1" x14ac:dyDescent="0.15">
      <c r="A65" s="1523"/>
      <c r="B65" s="1454" t="s">
        <v>64</v>
      </c>
      <c r="C65" s="1455"/>
      <c r="D65" s="1456"/>
      <c r="E65" s="213">
        <v>49</v>
      </c>
      <c r="F65" s="214">
        <v>3654</v>
      </c>
      <c r="G65" s="214">
        <v>1754</v>
      </c>
      <c r="H65" s="214">
        <v>187</v>
      </c>
      <c r="I65" s="216">
        <v>1197</v>
      </c>
      <c r="J65" s="213">
        <v>1183</v>
      </c>
      <c r="K65" s="214">
        <v>747</v>
      </c>
      <c r="L65" s="214">
        <v>94</v>
      </c>
      <c r="M65" s="214">
        <v>342</v>
      </c>
      <c r="N65" s="214">
        <v>344</v>
      </c>
      <c r="O65" s="214">
        <v>0</v>
      </c>
      <c r="P65" s="1541">
        <v>10</v>
      </c>
      <c r="Q65" s="1542"/>
      <c r="R65" s="214">
        <v>4</v>
      </c>
      <c r="S65" s="214">
        <v>5</v>
      </c>
      <c r="T65" s="214">
        <v>5</v>
      </c>
      <c r="U65" s="1541">
        <v>5</v>
      </c>
      <c r="V65" s="1542"/>
      <c r="W65" s="214">
        <v>1</v>
      </c>
      <c r="X65" s="214">
        <v>2</v>
      </c>
      <c r="Y65" s="216">
        <f t="shared" si="1"/>
        <v>32</v>
      </c>
      <c r="Z65" s="1454" t="s">
        <v>64</v>
      </c>
      <c r="AA65" s="1455"/>
      <c r="AB65" s="1456"/>
      <c r="AC65" s="765"/>
      <c r="AD65" s="735"/>
      <c r="AE65" s="735"/>
      <c r="AF65" s="735"/>
      <c r="AG65" s="735"/>
      <c r="AI65" s="765"/>
    </row>
    <row r="66" spans="1:37" s="62" customFormat="1" ht="15.95" customHeight="1" x14ac:dyDescent="0.15">
      <c r="A66" s="1523"/>
      <c r="B66" s="1445" t="s">
        <v>65</v>
      </c>
      <c r="C66" s="1446"/>
      <c r="D66" s="1447"/>
      <c r="E66" s="213">
        <v>9</v>
      </c>
      <c r="F66" s="214">
        <v>355</v>
      </c>
      <c r="G66" s="214">
        <v>199</v>
      </c>
      <c r="H66" s="214">
        <v>35</v>
      </c>
      <c r="I66" s="216">
        <v>0</v>
      </c>
      <c r="J66" s="213">
        <v>355</v>
      </c>
      <c r="K66" s="214">
        <v>199</v>
      </c>
      <c r="L66" s="214">
        <v>35</v>
      </c>
      <c r="M66" s="214">
        <v>121</v>
      </c>
      <c r="N66" s="214">
        <v>129</v>
      </c>
      <c r="O66" s="214">
        <v>0</v>
      </c>
      <c r="P66" s="1541">
        <v>4</v>
      </c>
      <c r="Q66" s="1542"/>
      <c r="R66" s="214">
        <v>0</v>
      </c>
      <c r="S66" s="214">
        <v>2</v>
      </c>
      <c r="T66" s="214">
        <v>0</v>
      </c>
      <c r="U66" s="1541">
        <v>2</v>
      </c>
      <c r="V66" s="1542"/>
      <c r="W66" s="214">
        <v>1</v>
      </c>
      <c r="X66" s="214">
        <v>0</v>
      </c>
      <c r="Y66" s="216">
        <f t="shared" si="1"/>
        <v>9</v>
      </c>
      <c r="Z66" s="1574" t="s">
        <v>65</v>
      </c>
      <c r="AA66" s="1446"/>
      <c r="AB66" s="1447"/>
      <c r="AC66" s="765"/>
      <c r="AD66" s="735"/>
      <c r="AE66" s="735"/>
      <c r="AF66" s="735"/>
      <c r="AG66" s="735"/>
      <c r="AI66" s="765"/>
    </row>
    <row r="67" spans="1:37" s="62" customFormat="1" ht="15.95" customHeight="1" x14ac:dyDescent="0.15">
      <c r="A67" s="1523"/>
      <c r="B67" s="1445" t="s">
        <v>66</v>
      </c>
      <c r="C67" s="1446"/>
      <c r="D67" s="1447"/>
      <c r="E67" s="213">
        <v>4</v>
      </c>
      <c r="F67" s="214">
        <v>157</v>
      </c>
      <c r="G67" s="214">
        <v>54</v>
      </c>
      <c r="H67" s="214">
        <v>12</v>
      </c>
      <c r="I67" s="216">
        <v>52</v>
      </c>
      <c r="J67" s="213">
        <v>46</v>
      </c>
      <c r="K67" s="214">
        <v>22</v>
      </c>
      <c r="L67" s="214">
        <v>4</v>
      </c>
      <c r="M67" s="214">
        <v>20</v>
      </c>
      <c r="N67" s="214">
        <v>16</v>
      </c>
      <c r="O67" s="214">
        <v>0</v>
      </c>
      <c r="P67" s="1541">
        <v>0</v>
      </c>
      <c r="Q67" s="1542"/>
      <c r="R67" s="214">
        <v>1</v>
      </c>
      <c r="S67" s="214">
        <v>1</v>
      </c>
      <c r="T67" s="214">
        <v>0</v>
      </c>
      <c r="U67" s="1541">
        <v>0</v>
      </c>
      <c r="V67" s="1542"/>
      <c r="W67" s="214">
        <v>0</v>
      </c>
      <c r="X67" s="214">
        <v>0</v>
      </c>
      <c r="Y67" s="216">
        <f t="shared" si="1"/>
        <v>2</v>
      </c>
      <c r="Z67" s="1445" t="s">
        <v>66</v>
      </c>
      <c r="AA67" s="1446"/>
      <c r="AB67" s="1447"/>
      <c r="AC67" s="765"/>
      <c r="AD67" s="735"/>
      <c r="AE67" s="735"/>
      <c r="AF67" s="735"/>
      <c r="AG67" s="735"/>
      <c r="AI67" s="765"/>
    </row>
    <row r="68" spans="1:37" s="62" customFormat="1" ht="15.95" customHeight="1" x14ac:dyDescent="0.15">
      <c r="A68" s="1523"/>
      <c r="B68" s="1445" t="s">
        <v>67</v>
      </c>
      <c r="C68" s="1446"/>
      <c r="D68" s="1447"/>
      <c r="E68" s="213">
        <v>3</v>
      </c>
      <c r="F68" s="214">
        <v>102</v>
      </c>
      <c r="G68" s="214">
        <v>35</v>
      </c>
      <c r="H68" s="214">
        <v>7</v>
      </c>
      <c r="I68" s="216">
        <v>59</v>
      </c>
      <c r="J68" s="213">
        <v>43</v>
      </c>
      <c r="K68" s="214">
        <v>35</v>
      </c>
      <c r="L68" s="214">
        <v>7</v>
      </c>
      <c r="M68" s="214">
        <v>1</v>
      </c>
      <c r="N68" s="214">
        <v>20</v>
      </c>
      <c r="O68" s="214">
        <v>0</v>
      </c>
      <c r="P68" s="1541">
        <v>1</v>
      </c>
      <c r="Q68" s="1542"/>
      <c r="R68" s="214">
        <v>0</v>
      </c>
      <c r="S68" s="214">
        <v>0</v>
      </c>
      <c r="T68" s="214">
        <v>1</v>
      </c>
      <c r="U68" s="1541">
        <v>0</v>
      </c>
      <c r="V68" s="1542"/>
      <c r="W68" s="214">
        <v>0</v>
      </c>
      <c r="X68" s="214">
        <v>0</v>
      </c>
      <c r="Y68" s="216">
        <f t="shared" si="1"/>
        <v>2</v>
      </c>
      <c r="Z68" s="1445" t="s">
        <v>67</v>
      </c>
      <c r="AA68" s="1446"/>
      <c r="AB68" s="1447"/>
      <c r="AC68" s="765"/>
      <c r="AD68" s="735"/>
      <c r="AE68" s="735"/>
      <c r="AF68" s="735"/>
      <c r="AG68" s="735"/>
      <c r="AI68" s="765"/>
      <c r="AJ68" s="2"/>
      <c r="AK68" s="2"/>
    </row>
    <row r="69" spans="1:37" s="62" customFormat="1" ht="15.95" customHeight="1" x14ac:dyDescent="0.15">
      <c r="A69" s="1523"/>
      <c r="B69" s="1445" t="s">
        <v>68</v>
      </c>
      <c r="C69" s="1446"/>
      <c r="D69" s="1447"/>
      <c r="E69" s="213">
        <v>0</v>
      </c>
      <c r="F69" s="214">
        <v>0</v>
      </c>
      <c r="G69" s="214">
        <v>0</v>
      </c>
      <c r="H69" s="214">
        <v>0</v>
      </c>
      <c r="I69" s="216">
        <v>0</v>
      </c>
      <c r="J69" s="213">
        <v>0</v>
      </c>
      <c r="K69" s="214">
        <v>0</v>
      </c>
      <c r="L69" s="214">
        <v>0</v>
      </c>
      <c r="M69" s="214">
        <v>0</v>
      </c>
      <c r="N69" s="214">
        <v>0</v>
      </c>
      <c r="O69" s="214">
        <v>0</v>
      </c>
      <c r="P69" s="1541">
        <v>0</v>
      </c>
      <c r="Q69" s="1542"/>
      <c r="R69" s="214">
        <v>0</v>
      </c>
      <c r="S69" s="214">
        <v>0</v>
      </c>
      <c r="T69" s="214">
        <v>0</v>
      </c>
      <c r="U69" s="1541">
        <v>0</v>
      </c>
      <c r="V69" s="1542"/>
      <c r="W69" s="214">
        <v>0</v>
      </c>
      <c r="X69" s="214">
        <v>0</v>
      </c>
      <c r="Y69" s="216">
        <f t="shared" si="1"/>
        <v>0</v>
      </c>
      <c r="Z69" s="1445" t="s">
        <v>68</v>
      </c>
      <c r="AA69" s="1446"/>
      <c r="AB69" s="1447"/>
      <c r="AC69" s="765"/>
      <c r="AD69" s="735"/>
      <c r="AE69" s="735"/>
      <c r="AF69" s="735"/>
      <c r="AG69" s="735"/>
      <c r="AI69" s="765"/>
    </row>
    <row r="70" spans="1:37" s="62" customFormat="1" ht="15.95" customHeight="1" x14ac:dyDescent="0.15">
      <c r="A70" s="1523"/>
      <c r="B70" s="1445" t="s">
        <v>69</v>
      </c>
      <c r="C70" s="1446"/>
      <c r="D70" s="1447"/>
      <c r="E70" s="213">
        <v>31</v>
      </c>
      <c r="F70" s="214">
        <v>2297</v>
      </c>
      <c r="G70" s="214">
        <v>957</v>
      </c>
      <c r="H70" s="214">
        <v>108</v>
      </c>
      <c r="I70" s="216">
        <v>644</v>
      </c>
      <c r="J70" s="213">
        <v>468</v>
      </c>
      <c r="K70" s="214">
        <v>192</v>
      </c>
      <c r="L70" s="214">
        <v>34</v>
      </c>
      <c r="M70" s="214">
        <v>242</v>
      </c>
      <c r="N70" s="214">
        <v>111</v>
      </c>
      <c r="O70" s="214">
        <v>0</v>
      </c>
      <c r="P70" s="1541">
        <v>10</v>
      </c>
      <c r="Q70" s="1542"/>
      <c r="R70" s="214">
        <v>5</v>
      </c>
      <c r="S70" s="214">
        <v>6</v>
      </c>
      <c r="T70" s="214">
        <v>2</v>
      </c>
      <c r="U70" s="1541">
        <v>0</v>
      </c>
      <c r="V70" s="1542"/>
      <c r="W70" s="214">
        <v>0</v>
      </c>
      <c r="X70" s="214">
        <v>0</v>
      </c>
      <c r="Y70" s="216">
        <f t="shared" si="1"/>
        <v>23</v>
      </c>
      <c r="Z70" s="1445" t="s">
        <v>69</v>
      </c>
      <c r="AA70" s="1446"/>
      <c r="AB70" s="1447"/>
      <c r="AC70" s="765"/>
      <c r="AD70" s="735"/>
      <c r="AE70" s="735"/>
      <c r="AF70" s="735"/>
      <c r="AG70" s="735"/>
      <c r="AI70" s="765"/>
    </row>
    <row r="71" spans="1:37" ht="14.25" thickBot="1" x14ac:dyDescent="0.2">
      <c r="A71" s="1524"/>
      <c r="B71" s="1448" t="s">
        <v>70</v>
      </c>
      <c r="C71" s="1449"/>
      <c r="D71" s="1450"/>
      <c r="E71" s="233">
        <v>2</v>
      </c>
      <c r="F71" s="224">
        <v>44</v>
      </c>
      <c r="G71" s="224">
        <v>3</v>
      </c>
      <c r="H71" s="224">
        <v>1</v>
      </c>
      <c r="I71" s="234">
        <v>21</v>
      </c>
      <c r="J71" s="233">
        <v>3</v>
      </c>
      <c r="K71" s="224">
        <v>2</v>
      </c>
      <c r="L71" s="224">
        <v>0</v>
      </c>
      <c r="M71" s="224">
        <v>1</v>
      </c>
      <c r="N71" s="224">
        <v>1</v>
      </c>
      <c r="O71" s="224">
        <v>0</v>
      </c>
      <c r="P71" s="1575">
        <v>1</v>
      </c>
      <c r="Q71" s="1576"/>
      <c r="R71" s="224">
        <v>0</v>
      </c>
      <c r="S71" s="224">
        <v>0</v>
      </c>
      <c r="T71" s="224">
        <v>0</v>
      </c>
      <c r="U71" s="1575">
        <v>0</v>
      </c>
      <c r="V71" s="1576"/>
      <c r="W71" s="224">
        <v>0</v>
      </c>
      <c r="X71" s="224">
        <v>0</v>
      </c>
      <c r="Y71" s="234">
        <f t="shared" si="1"/>
        <v>1</v>
      </c>
      <c r="Z71" s="1448" t="s">
        <v>70</v>
      </c>
      <c r="AA71" s="1449"/>
      <c r="AB71" s="1450"/>
      <c r="AC71" s="765"/>
      <c r="AD71" s="735"/>
      <c r="AF71" s="735"/>
      <c r="AH71" s="62"/>
      <c r="AI71" s="765"/>
      <c r="AJ71" s="62"/>
      <c r="AK71" s="62"/>
    </row>
  </sheetData>
  <mergeCells count="108">
    <mergeCell ref="Z3:AB8"/>
    <mergeCell ref="Z64:AB64"/>
    <mergeCell ref="Z65:AB65"/>
    <mergeCell ref="Z66:AB66"/>
    <mergeCell ref="Z67:AB67"/>
    <mergeCell ref="Z63:AB63"/>
    <mergeCell ref="J3:Y3"/>
    <mergeCell ref="M5:M8"/>
    <mergeCell ref="Z61:AB61"/>
    <mergeCell ref="Z62:AB62"/>
    <mergeCell ref="P45:Q45"/>
    <mergeCell ref="P51:Q51"/>
    <mergeCell ref="U42:V42"/>
    <mergeCell ref="P42:Q42"/>
    <mergeCell ref="U43:V43"/>
    <mergeCell ref="U44:V44"/>
    <mergeCell ref="P43:Q43"/>
    <mergeCell ref="J4:J7"/>
    <mergeCell ref="P39:Q39"/>
    <mergeCell ref="P40:Q40"/>
    <mergeCell ref="P41:Q41"/>
    <mergeCell ref="U56:V56"/>
    <mergeCell ref="U63:V63"/>
    <mergeCell ref="U64:V64"/>
    <mergeCell ref="U40:V40"/>
    <mergeCell ref="U41:V41"/>
    <mergeCell ref="P44:Q44"/>
    <mergeCell ref="P46:Q46"/>
    <mergeCell ref="P49:Q49"/>
    <mergeCell ref="P47:Q47"/>
    <mergeCell ref="P69:Q69"/>
    <mergeCell ref="P71:Q71"/>
    <mergeCell ref="P70:Q70"/>
    <mergeCell ref="U65:V65"/>
    <mergeCell ref="U66:V66"/>
    <mergeCell ref="U67:V67"/>
    <mergeCell ref="P66:Q66"/>
    <mergeCell ref="P67:Q67"/>
    <mergeCell ref="P68:Q68"/>
    <mergeCell ref="P50:Q50"/>
    <mergeCell ref="P48:Q48"/>
    <mergeCell ref="P52:Q52"/>
    <mergeCell ref="P53:Q53"/>
    <mergeCell ref="P63:Q63"/>
    <mergeCell ref="P64:Q64"/>
    <mergeCell ref="P65:Q65"/>
    <mergeCell ref="P54:Q54"/>
    <mergeCell ref="P61:Q61"/>
    <mergeCell ref="A3:D8"/>
    <mergeCell ref="G5:G8"/>
    <mergeCell ref="H5:H8"/>
    <mergeCell ref="U39:V39"/>
    <mergeCell ref="O4:Y4"/>
    <mergeCell ref="L5:L8"/>
    <mergeCell ref="Y5:Y8"/>
    <mergeCell ref="N4:N8"/>
    <mergeCell ref="E3:E7"/>
    <mergeCell ref="F3:F7"/>
    <mergeCell ref="I4:I8"/>
    <mergeCell ref="G4:H4"/>
    <mergeCell ref="O5:O8"/>
    <mergeCell ref="A10:B10"/>
    <mergeCell ref="A25:B25"/>
    <mergeCell ref="K5:K8"/>
    <mergeCell ref="Z71:AB71"/>
    <mergeCell ref="Z68:AB68"/>
    <mergeCell ref="Z69:AB69"/>
    <mergeCell ref="Z70:AB70"/>
    <mergeCell ref="U69:V69"/>
    <mergeCell ref="U70:V70"/>
    <mergeCell ref="U71:V71"/>
    <mergeCell ref="U54:V54"/>
    <mergeCell ref="U45:V45"/>
    <mergeCell ref="U48:V48"/>
    <mergeCell ref="U46:V46"/>
    <mergeCell ref="U68:V68"/>
    <mergeCell ref="U61:V61"/>
    <mergeCell ref="U62:V62"/>
    <mergeCell ref="U53:V53"/>
    <mergeCell ref="U51:V51"/>
    <mergeCell ref="U47:V47"/>
    <mergeCell ref="U50:V50"/>
    <mergeCell ref="U49:V49"/>
    <mergeCell ref="U52:V52"/>
    <mergeCell ref="U57:V57"/>
    <mergeCell ref="U58:V58"/>
    <mergeCell ref="P62:Q62"/>
    <mergeCell ref="P56:Q56"/>
    <mergeCell ref="U55:V55"/>
    <mergeCell ref="P55:Q55"/>
    <mergeCell ref="U60:V60"/>
    <mergeCell ref="P60:Q60"/>
    <mergeCell ref="A61:A71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P57:Q57"/>
    <mergeCell ref="P58:Q58"/>
    <mergeCell ref="P59:Q59"/>
    <mergeCell ref="U59:V59"/>
  </mergeCells>
  <phoneticPr fontId="20"/>
  <printOptions horizontalCentered="1"/>
  <pageMargins left="0.35433070866141736" right="0.39370078740157483" top="0.27559055118110237" bottom="0.35433070866141736" header="0.43307086614173229" footer="0.39370078740157483"/>
  <pageSetup paperSize="8" scale="78" orientation="landscape" r:id="rId1"/>
  <headerFooter alignWithMargins="0"/>
  <colBreaks count="1" manualBreakCount="1">
    <brk id="1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AK72"/>
  <sheetViews>
    <sheetView view="pageBreakPreview" zoomScale="90" zoomScaleNormal="75" zoomScaleSheetLayoutView="90" workbookViewId="0">
      <pane xSplit="4" ySplit="10" topLeftCell="E48" activePane="bottomRight" state="frozen"/>
      <selection pane="topRight" activeCell="E1" sqref="E1"/>
      <selection pane="bottomLeft" activeCell="A11" sqref="A11"/>
      <selection pane="bottomRight" activeCell="J62" sqref="J62:J72"/>
    </sheetView>
  </sheetViews>
  <sheetFormatPr defaultColWidth="9" defaultRowHeight="13.5" x14ac:dyDescent="0.15"/>
  <cols>
    <col min="1" max="1" width="3.375" style="2" customWidth="1"/>
    <col min="2" max="2" width="1.25" style="2" customWidth="1"/>
    <col min="3" max="3" width="4.625" style="2" customWidth="1"/>
    <col min="4" max="4" width="8.125" style="2" customWidth="1"/>
    <col min="5" max="5" width="8.625" style="3" customWidth="1"/>
    <col min="6" max="8" width="10.125" style="3" customWidth="1"/>
    <col min="9" max="9" width="9" style="3"/>
    <col min="10" max="10" width="8.125" style="3" bestFit="1" customWidth="1"/>
    <col min="11" max="21" width="5.375" style="3" customWidth="1"/>
    <col min="22" max="22" width="8.625" style="3" customWidth="1"/>
    <col min="23" max="23" width="5.25" style="3" customWidth="1"/>
    <col min="24" max="24" width="5.375" style="3" customWidth="1"/>
    <col min="25" max="25" width="5.25" style="3" customWidth="1"/>
    <col min="26" max="30" width="5.625" style="3" customWidth="1"/>
    <col min="31" max="31" width="5.125" style="3" customWidth="1"/>
    <col min="32" max="32" width="5.625" style="3" customWidth="1"/>
    <col min="33" max="33" width="0.625" style="2" customWidth="1"/>
    <col min="34" max="34" width="5" style="2" customWidth="1"/>
    <col min="35" max="35" width="8.125" style="2" customWidth="1"/>
    <col min="36" max="36" width="4.625" style="2" customWidth="1"/>
    <col min="37" max="37" width="5.375" style="2" customWidth="1"/>
    <col min="38" max="38" width="3.375" style="2" customWidth="1"/>
    <col min="39" max="57" width="5.875" style="2" customWidth="1"/>
    <col min="58" max="61" width="4.875" style="2" customWidth="1"/>
    <col min="62" max="63" width="4.625" style="2" customWidth="1"/>
    <col min="64" max="86" width="6.125" style="2" customWidth="1"/>
    <col min="87" max="16384" width="9" style="2"/>
  </cols>
  <sheetData>
    <row r="1" spans="1:36" ht="14.25" x14ac:dyDescent="0.15">
      <c r="A1" s="4" t="s">
        <v>733</v>
      </c>
    </row>
    <row r="2" spans="1:36" ht="9" customHeight="1" thickBot="1" x14ac:dyDescent="0.2">
      <c r="B2" s="5"/>
      <c r="C2" s="5"/>
    </row>
    <row r="3" spans="1:36" ht="15" customHeight="1" x14ac:dyDescent="0.15">
      <c r="A3" s="1380" t="s">
        <v>76</v>
      </c>
      <c r="B3" s="1381"/>
      <c r="C3" s="1381"/>
      <c r="D3" s="1655"/>
      <c r="E3" s="1509" t="s">
        <v>91</v>
      </c>
      <c r="F3" s="1466"/>
      <c r="G3" s="1466"/>
      <c r="H3" s="1466"/>
      <c r="I3" s="1466"/>
      <c r="J3" s="1466"/>
      <c r="K3" s="1466"/>
      <c r="L3" s="1466"/>
      <c r="M3" s="1466"/>
      <c r="N3" s="1466"/>
      <c r="O3" s="1466"/>
      <c r="P3" s="1466"/>
      <c r="Q3" s="1466"/>
      <c r="R3" s="1466"/>
      <c r="S3" s="1466"/>
      <c r="T3" s="1466"/>
      <c r="U3" s="1510"/>
      <c r="V3" s="1509" t="s">
        <v>92</v>
      </c>
      <c r="W3" s="1466"/>
      <c r="X3" s="1466"/>
      <c r="Y3" s="1466"/>
      <c r="Z3" s="1466"/>
      <c r="AA3" s="1466"/>
      <c r="AB3" s="1466"/>
      <c r="AC3" s="1466"/>
      <c r="AD3" s="1466"/>
      <c r="AE3" s="1466"/>
      <c r="AF3" s="1510"/>
      <c r="AG3" s="1335" t="s">
        <v>80</v>
      </c>
      <c r="AH3" s="1336"/>
      <c r="AI3" s="1337"/>
      <c r="AJ3" s="814"/>
    </row>
    <row r="4" spans="1:36" ht="15" customHeight="1" x14ac:dyDescent="0.15">
      <c r="A4" s="1656"/>
      <c r="B4" s="1657"/>
      <c r="C4" s="1657"/>
      <c r="D4" s="1657"/>
      <c r="E4" s="1643" t="s">
        <v>93</v>
      </c>
      <c r="F4" s="1457"/>
      <c r="G4" s="1465"/>
      <c r="H4" s="1465"/>
      <c r="I4" s="1458"/>
      <c r="J4" s="1595" t="s">
        <v>83</v>
      </c>
      <c r="K4" s="1646" t="s">
        <v>400</v>
      </c>
      <c r="L4" s="1647"/>
      <c r="M4" s="1647"/>
      <c r="N4" s="1647"/>
      <c r="O4" s="1647"/>
      <c r="P4" s="1647"/>
      <c r="Q4" s="1647"/>
      <c r="R4" s="131"/>
      <c r="S4" s="131"/>
      <c r="T4" s="131"/>
      <c r="U4" s="132"/>
      <c r="V4" s="1648" t="s">
        <v>94</v>
      </c>
      <c r="W4" s="1514" t="s">
        <v>82</v>
      </c>
      <c r="X4" s="1515"/>
      <c r="Y4" s="1515"/>
      <c r="Z4" s="1515"/>
      <c r="AA4" s="1515"/>
      <c r="AB4" s="1515"/>
      <c r="AC4" s="1515"/>
      <c r="AD4" s="1515"/>
      <c r="AE4" s="1515"/>
      <c r="AF4" s="1516"/>
      <c r="AG4" s="1338"/>
      <c r="AH4" s="1339"/>
      <c r="AI4" s="1340"/>
      <c r="AJ4" s="814"/>
    </row>
    <row r="5" spans="1:36" ht="15" customHeight="1" x14ac:dyDescent="0.15">
      <c r="A5" s="1656"/>
      <c r="B5" s="1657"/>
      <c r="C5" s="1657"/>
      <c r="D5" s="1657"/>
      <c r="E5" s="1644"/>
      <c r="F5" s="1555" t="s">
        <v>702</v>
      </c>
      <c r="G5" s="1555" t="s">
        <v>720</v>
      </c>
      <c r="H5" s="1592" t="s">
        <v>721</v>
      </c>
      <c r="I5" s="1467" t="s">
        <v>84</v>
      </c>
      <c r="J5" s="1596"/>
      <c r="K5" s="1481" t="s">
        <v>85</v>
      </c>
      <c r="L5" s="22">
        <v>1</v>
      </c>
      <c r="M5" s="22">
        <v>3</v>
      </c>
      <c r="N5" s="22">
        <v>6</v>
      </c>
      <c r="O5" s="87">
        <v>11</v>
      </c>
      <c r="P5" s="87">
        <v>21</v>
      </c>
      <c r="Q5" s="87">
        <v>31</v>
      </c>
      <c r="R5" s="87">
        <v>31</v>
      </c>
      <c r="S5" s="87">
        <v>51</v>
      </c>
      <c r="T5" s="86">
        <v>81</v>
      </c>
      <c r="U5" s="1587" t="s">
        <v>95</v>
      </c>
      <c r="V5" s="1649"/>
      <c r="W5" s="17">
        <v>1</v>
      </c>
      <c r="X5" s="17">
        <v>11</v>
      </c>
      <c r="Y5" s="17">
        <v>31</v>
      </c>
      <c r="Z5" s="17">
        <v>51</v>
      </c>
      <c r="AA5" s="17">
        <v>101</v>
      </c>
      <c r="AB5" s="17">
        <v>201</v>
      </c>
      <c r="AC5" s="17">
        <v>301</v>
      </c>
      <c r="AD5" s="17">
        <v>401</v>
      </c>
      <c r="AE5" s="17">
        <v>501</v>
      </c>
      <c r="AF5" s="1600" t="s">
        <v>96</v>
      </c>
      <c r="AG5" s="1338"/>
      <c r="AH5" s="1339"/>
      <c r="AI5" s="1340"/>
      <c r="AJ5" s="814"/>
    </row>
    <row r="6" spans="1:36" ht="15" customHeight="1" x14ac:dyDescent="0.15">
      <c r="A6" s="1656"/>
      <c r="B6" s="1657"/>
      <c r="C6" s="1657"/>
      <c r="D6" s="1657"/>
      <c r="E6" s="1644"/>
      <c r="F6" s="1642"/>
      <c r="G6" s="1642"/>
      <c r="H6" s="1593"/>
      <c r="I6" s="1594"/>
      <c r="J6" s="1596"/>
      <c r="K6" s="1471"/>
      <c r="L6" s="23" t="s">
        <v>71</v>
      </c>
      <c r="M6" s="23" t="s">
        <v>71</v>
      </c>
      <c r="N6" s="23" t="s">
        <v>71</v>
      </c>
      <c r="O6" s="23" t="s">
        <v>71</v>
      </c>
      <c r="P6" s="23" t="s">
        <v>71</v>
      </c>
      <c r="Q6" s="23" t="s">
        <v>71</v>
      </c>
      <c r="R6" s="23" t="s">
        <v>142</v>
      </c>
      <c r="S6" s="23" t="s">
        <v>71</v>
      </c>
      <c r="T6" s="88" t="s">
        <v>71</v>
      </c>
      <c r="U6" s="1588"/>
      <c r="V6" s="1649"/>
      <c r="W6" s="24" t="s">
        <v>71</v>
      </c>
      <c r="X6" s="24" t="s">
        <v>71</v>
      </c>
      <c r="Y6" s="24" t="s">
        <v>71</v>
      </c>
      <c r="Z6" s="24" t="s">
        <v>71</v>
      </c>
      <c r="AA6" s="24" t="s">
        <v>71</v>
      </c>
      <c r="AB6" s="24" t="s">
        <v>71</v>
      </c>
      <c r="AC6" s="24" t="s">
        <v>71</v>
      </c>
      <c r="AD6" s="24" t="s">
        <v>71</v>
      </c>
      <c r="AE6" s="24" t="s">
        <v>71</v>
      </c>
      <c r="AF6" s="1601"/>
      <c r="AG6" s="1338"/>
      <c r="AH6" s="1339"/>
      <c r="AI6" s="1340"/>
      <c r="AJ6" s="814"/>
    </row>
    <row r="7" spans="1:36" ht="15" customHeight="1" x14ac:dyDescent="0.15">
      <c r="A7" s="1656"/>
      <c r="B7" s="1657"/>
      <c r="C7" s="1657"/>
      <c r="D7" s="1657"/>
      <c r="E7" s="1644"/>
      <c r="F7" s="1642"/>
      <c r="G7" s="1642"/>
      <c r="H7" s="1593"/>
      <c r="I7" s="1594"/>
      <c r="J7" s="1596"/>
      <c r="K7" s="1471"/>
      <c r="L7" s="29">
        <v>2</v>
      </c>
      <c r="M7" s="29">
        <v>5</v>
      </c>
      <c r="N7" s="29">
        <v>10</v>
      </c>
      <c r="O7" s="29">
        <v>20</v>
      </c>
      <c r="P7" s="29">
        <v>30</v>
      </c>
      <c r="Q7" s="29"/>
      <c r="R7" s="29">
        <v>50</v>
      </c>
      <c r="S7" s="29">
        <v>80</v>
      </c>
      <c r="T7" s="89"/>
      <c r="U7" s="1588"/>
      <c r="V7" s="1649"/>
      <c r="W7" s="25">
        <v>10</v>
      </c>
      <c r="X7" s="25">
        <v>30</v>
      </c>
      <c r="Y7" s="25">
        <v>50</v>
      </c>
      <c r="Z7" s="25">
        <v>100</v>
      </c>
      <c r="AA7" s="25">
        <v>200</v>
      </c>
      <c r="AB7" s="25">
        <v>300</v>
      </c>
      <c r="AC7" s="25">
        <v>400</v>
      </c>
      <c r="AD7" s="25">
        <v>500</v>
      </c>
      <c r="AE7" s="25"/>
      <c r="AF7" s="1601"/>
      <c r="AG7" s="1338"/>
      <c r="AH7" s="1339"/>
      <c r="AI7" s="1340"/>
      <c r="AJ7" s="814"/>
    </row>
    <row r="8" spans="1:36" ht="15" customHeight="1" x14ac:dyDescent="0.15">
      <c r="A8" s="1656"/>
      <c r="B8" s="1657"/>
      <c r="C8" s="1657"/>
      <c r="D8" s="1657"/>
      <c r="E8" s="1644"/>
      <c r="F8" s="1642"/>
      <c r="G8" s="1642"/>
      <c r="H8" s="1593"/>
      <c r="I8" s="1594"/>
      <c r="J8" s="1596"/>
      <c r="K8" s="1471"/>
      <c r="L8" s="24"/>
      <c r="M8" s="24"/>
      <c r="N8" s="24"/>
      <c r="O8" s="24"/>
      <c r="P8" s="24"/>
      <c r="Q8" s="24"/>
      <c r="R8" s="29"/>
      <c r="S8" s="29"/>
      <c r="T8" s="94"/>
      <c r="U8" s="1588"/>
      <c r="V8" s="1649"/>
      <c r="W8" s="25"/>
      <c r="X8" s="25"/>
      <c r="Y8" s="25"/>
      <c r="Z8" s="25"/>
      <c r="AA8" s="25"/>
      <c r="AB8" s="25"/>
      <c r="AC8" s="25"/>
      <c r="AD8" s="25"/>
      <c r="AE8" s="25"/>
      <c r="AF8" s="1601"/>
      <c r="AG8" s="1338"/>
      <c r="AH8" s="1339"/>
      <c r="AI8" s="1340"/>
      <c r="AJ8" s="814"/>
    </row>
    <row r="9" spans="1:36" ht="15" customHeight="1" x14ac:dyDescent="0.15">
      <c r="A9" s="1658"/>
      <c r="B9" s="1659"/>
      <c r="C9" s="1659"/>
      <c r="D9" s="1659"/>
      <c r="E9" s="1645"/>
      <c r="F9" s="28"/>
      <c r="G9" s="28"/>
      <c r="H9" s="28"/>
      <c r="I9" s="28"/>
      <c r="J9" s="1597"/>
      <c r="K9" s="1471"/>
      <c r="L9" s="23" t="s">
        <v>73</v>
      </c>
      <c r="M9" s="23" t="s">
        <v>73</v>
      </c>
      <c r="N9" s="23" t="s">
        <v>73</v>
      </c>
      <c r="O9" s="23" t="s">
        <v>73</v>
      </c>
      <c r="P9" s="23" t="s">
        <v>73</v>
      </c>
      <c r="Q9" s="23" t="s">
        <v>73</v>
      </c>
      <c r="R9" s="21" t="s">
        <v>21</v>
      </c>
      <c r="S9" s="21" t="s">
        <v>21</v>
      </c>
      <c r="T9" s="21" t="s">
        <v>21</v>
      </c>
      <c r="U9" s="1589"/>
      <c r="V9" s="1650"/>
      <c r="W9" s="25" t="s">
        <v>73</v>
      </c>
      <c r="X9" s="25" t="s">
        <v>73</v>
      </c>
      <c r="Y9" s="25" t="s">
        <v>73</v>
      </c>
      <c r="Z9" s="25" t="s">
        <v>73</v>
      </c>
      <c r="AA9" s="25" t="s">
        <v>73</v>
      </c>
      <c r="AB9" s="25" t="s">
        <v>73</v>
      </c>
      <c r="AC9" s="25" t="s">
        <v>73</v>
      </c>
      <c r="AD9" s="25" t="s">
        <v>73</v>
      </c>
      <c r="AE9" s="25" t="s">
        <v>73</v>
      </c>
      <c r="AF9" s="1602"/>
      <c r="AG9" s="1341"/>
      <c r="AH9" s="1342"/>
      <c r="AI9" s="1343"/>
      <c r="AJ9" s="814"/>
    </row>
    <row r="10" spans="1:36" ht="15.95" customHeight="1" x14ac:dyDescent="0.15">
      <c r="A10" s="63"/>
      <c r="B10" s="64"/>
      <c r="C10" s="64"/>
      <c r="D10" s="64"/>
      <c r="E10" s="95" t="s">
        <v>73</v>
      </c>
      <c r="F10" s="39" t="s">
        <v>73</v>
      </c>
      <c r="G10" s="39" t="s">
        <v>73</v>
      </c>
      <c r="H10" s="39" t="s">
        <v>73</v>
      </c>
      <c r="I10" s="39" t="s">
        <v>73</v>
      </c>
      <c r="J10" s="39" t="s">
        <v>73</v>
      </c>
      <c r="K10" s="39" t="s">
        <v>74</v>
      </c>
      <c r="L10" s="39" t="s">
        <v>74</v>
      </c>
      <c r="M10" s="39" t="s">
        <v>74</v>
      </c>
      <c r="N10" s="39" t="s">
        <v>74</v>
      </c>
      <c r="O10" s="39" t="s">
        <v>74</v>
      </c>
      <c r="P10" s="39" t="s">
        <v>74</v>
      </c>
      <c r="Q10" s="39" t="s">
        <v>74</v>
      </c>
      <c r="R10" s="133" t="s">
        <v>22</v>
      </c>
      <c r="S10" s="39" t="s">
        <v>22</v>
      </c>
      <c r="T10" s="133" t="s">
        <v>22</v>
      </c>
      <c r="U10" s="96" t="s">
        <v>74</v>
      </c>
      <c r="V10" s="95" t="s">
        <v>73</v>
      </c>
      <c r="W10" s="39" t="s">
        <v>74</v>
      </c>
      <c r="X10" s="39" t="s">
        <v>74</v>
      </c>
      <c r="Y10" s="39" t="s">
        <v>74</v>
      </c>
      <c r="Z10" s="39" t="s">
        <v>74</v>
      </c>
      <c r="AA10" s="39" t="s">
        <v>74</v>
      </c>
      <c r="AB10" s="39" t="s">
        <v>74</v>
      </c>
      <c r="AC10" s="39" t="s">
        <v>74</v>
      </c>
      <c r="AD10" s="39" t="s">
        <v>74</v>
      </c>
      <c r="AE10" s="39" t="s">
        <v>74</v>
      </c>
      <c r="AF10" s="96" t="s">
        <v>74</v>
      </c>
      <c r="AG10" s="63"/>
      <c r="AH10" s="64"/>
      <c r="AI10" s="137"/>
      <c r="AJ10" s="62"/>
    </row>
    <row r="11" spans="1:36" ht="15.95" customHeight="1" x14ac:dyDescent="0.15">
      <c r="A11" s="1532" t="s">
        <v>23</v>
      </c>
      <c r="B11" s="1533"/>
      <c r="C11" s="518" t="s">
        <v>25</v>
      </c>
      <c r="D11" s="836" t="s">
        <v>612</v>
      </c>
      <c r="E11" s="138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30"/>
      <c r="Q11" s="30"/>
      <c r="R11" s="30"/>
      <c r="S11" s="30"/>
      <c r="T11" s="232"/>
      <c r="U11" s="141"/>
      <c r="V11" s="138"/>
      <c r="W11" s="97"/>
      <c r="X11" s="97"/>
      <c r="Y11" s="97"/>
      <c r="Z11" s="97"/>
      <c r="AA11" s="97"/>
      <c r="AB11" s="97"/>
      <c r="AC11" s="97"/>
      <c r="AD11" s="97"/>
      <c r="AE11" s="97"/>
      <c r="AF11" s="141"/>
      <c r="AG11" s="143"/>
      <c r="AH11" s="518" t="s">
        <v>25</v>
      </c>
      <c r="AI11" s="836" t="s">
        <v>657</v>
      </c>
      <c r="AJ11" s="231"/>
    </row>
    <row r="12" spans="1:36" ht="15.95" customHeight="1" x14ac:dyDescent="0.15">
      <c r="A12" s="56"/>
      <c r="B12" s="57"/>
      <c r="C12" s="48" t="s">
        <v>26</v>
      </c>
      <c r="D12" s="837" t="s">
        <v>613</v>
      </c>
      <c r="E12" s="60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83"/>
      <c r="Q12" s="83"/>
      <c r="R12" s="30"/>
      <c r="S12" s="30"/>
      <c r="T12" s="232"/>
      <c r="U12" s="53"/>
      <c r="V12" s="60"/>
      <c r="W12" s="54"/>
      <c r="X12" s="54"/>
      <c r="Y12" s="54"/>
      <c r="Z12" s="54"/>
      <c r="AA12" s="54"/>
      <c r="AB12" s="54"/>
      <c r="AC12" s="54"/>
      <c r="AD12" s="54"/>
      <c r="AE12" s="54"/>
      <c r="AF12" s="53"/>
      <c r="AG12" s="56"/>
      <c r="AH12" s="48" t="s">
        <v>26</v>
      </c>
      <c r="AI12" s="837" t="s">
        <v>658</v>
      </c>
      <c r="AJ12" s="231"/>
    </row>
    <row r="13" spans="1:36" ht="15.95" customHeight="1" x14ac:dyDescent="0.15">
      <c r="A13" s="56"/>
      <c r="B13" s="57"/>
      <c r="C13" s="48" t="s">
        <v>27</v>
      </c>
      <c r="D13" s="837" t="s">
        <v>614</v>
      </c>
      <c r="E13" s="60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83"/>
      <c r="Q13" s="83"/>
      <c r="R13" s="30"/>
      <c r="S13" s="30"/>
      <c r="T13" s="232"/>
      <c r="U13" s="53"/>
      <c r="V13" s="60"/>
      <c r="W13" s="54"/>
      <c r="X13" s="54"/>
      <c r="Y13" s="54"/>
      <c r="Z13" s="54"/>
      <c r="AA13" s="54"/>
      <c r="AB13" s="54"/>
      <c r="AC13" s="54"/>
      <c r="AD13" s="54"/>
      <c r="AE13" s="54"/>
      <c r="AF13" s="53"/>
      <c r="AG13" s="56"/>
      <c r="AH13" s="48" t="s">
        <v>27</v>
      </c>
      <c r="AI13" s="837" t="s">
        <v>659</v>
      </c>
      <c r="AJ13" s="231"/>
    </row>
    <row r="14" spans="1:36" ht="15.95" customHeight="1" x14ac:dyDescent="0.15">
      <c r="A14" s="56"/>
      <c r="B14" s="57"/>
      <c r="C14" s="48" t="s">
        <v>28</v>
      </c>
      <c r="D14" s="837" t="s">
        <v>615</v>
      </c>
      <c r="E14" s="60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83"/>
      <c r="Q14" s="83"/>
      <c r="R14" s="30"/>
      <c r="S14" s="30"/>
      <c r="T14" s="232"/>
      <c r="U14" s="53"/>
      <c r="V14" s="60"/>
      <c r="W14" s="54"/>
      <c r="X14" s="54"/>
      <c r="Y14" s="54"/>
      <c r="Z14" s="54"/>
      <c r="AA14" s="54"/>
      <c r="AB14" s="54"/>
      <c r="AC14" s="54"/>
      <c r="AD14" s="54"/>
      <c r="AE14" s="54"/>
      <c r="AF14" s="53"/>
      <c r="AG14" s="56"/>
      <c r="AH14" s="48" t="s">
        <v>28</v>
      </c>
      <c r="AI14" s="837" t="s">
        <v>660</v>
      </c>
      <c r="AJ14" s="231"/>
    </row>
    <row r="15" spans="1:36" ht="15.95" customHeight="1" x14ac:dyDescent="0.15">
      <c r="A15" s="56"/>
      <c r="B15" s="57"/>
      <c r="C15" s="48" t="s">
        <v>29</v>
      </c>
      <c r="D15" s="837" t="s">
        <v>616</v>
      </c>
      <c r="E15" s="60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83"/>
      <c r="Q15" s="83"/>
      <c r="R15" s="30"/>
      <c r="S15" s="30"/>
      <c r="T15" s="232"/>
      <c r="U15" s="53"/>
      <c r="V15" s="60"/>
      <c r="W15" s="54"/>
      <c r="X15" s="54"/>
      <c r="Y15" s="54"/>
      <c r="Z15" s="54"/>
      <c r="AA15" s="54"/>
      <c r="AB15" s="54"/>
      <c r="AC15" s="54"/>
      <c r="AD15" s="54"/>
      <c r="AE15" s="54"/>
      <c r="AF15" s="53"/>
      <c r="AG15" s="56"/>
      <c r="AH15" s="48" t="s">
        <v>29</v>
      </c>
      <c r="AI15" s="837" t="s">
        <v>661</v>
      </c>
      <c r="AJ15" s="231"/>
    </row>
    <row r="16" spans="1:36" ht="15.95" customHeight="1" x14ac:dyDescent="0.15">
      <c r="A16" s="56"/>
      <c r="B16" s="57"/>
      <c r="C16" s="48" t="s">
        <v>30</v>
      </c>
      <c r="D16" s="837" t="s">
        <v>617</v>
      </c>
      <c r="E16" s="60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83"/>
      <c r="Q16" s="83"/>
      <c r="R16" s="30"/>
      <c r="S16" s="30"/>
      <c r="T16" s="232"/>
      <c r="U16" s="53"/>
      <c r="V16" s="60"/>
      <c r="W16" s="54"/>
      <c r="X16" s="54"/>
      <c r="Y16" s="54"/>
      <c r="Z16" s="54"/>
      <c r="AA16" s="54"/>
      <c r="AB16" s="54"/>
      <c r="AC16" s="54"/>
      <c r="AD16" s="54"/>
      <c r="AE16" s="54"/>
      <c r="AF16" s="53"/>
      <c r="AG16" s="56"/>
      <c r="AH16" s="48" t="s">
        <v>30</v>
      </c>
      <c r="AI16" s="837" t="s">
        <v>662</v>
      </c>
      <c r="AJ16" s="231"/>
    </row>
    <row r="17" spans="1:36" ht="15.95" customHeight="1" x14ac:dyDescent="0.15">
      <c r="A17" s="56"/>
      <c r="B17" s="57"/>
      <c r="C17" s="48" t="s">
        <v>31</v>
      </c>
      <c r="D17" s="837" t="s">
        <v>618</v>
      </c>
      <c r="E17" s="60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83"/>
      <c r="Q17" s="83"/>
      <c r="R17" s="30"/>
      <c r="S17" s="30"/>
      <c r="T17" s="232"/>
      <c r="U17" s="53"/>
      <c r="V17" s="60"/>
      <c r="W17" s="54"/>
      <c r="X17" s="54"/>
      <c r="Y17" s="54"/>
      <c r="Z17" s="54"/>
      <c r="AA17" s="54"/>
      <c r="AB17" s="54"/>
      <c r="AC17" s="54"/>
      <c r="AD17" s="54"/>
      <c r="AE17" s="54"/>
      <c r="AF17" s="53"/>
      <c r="AG17" s="56"/>
      <c r="AH17" s="48" t="s">
        <v>31</v>
      </c>
      <c r="AI17" s="837" t="s">
        <v>663</v>
      </c>
      <c r="AJ17" s="231"/>
    </row>
    <row r="18" spans="1:36" ht="15.95" customHeight="1" x14ac:dyDescent="0.15">
      <c r="A18" s="56"/>
      <c r="B18" s="57"/>
      <c r="C18" s="48" t="s">
        <v>32</v>
      </c>
      <c r="D18" s="837" t="s">
        <v>619</v>
      </c>
      <c r="E18" s="60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83"/>
      <c r="Q18" s="83"/>
      <c r="R18" s="30"/>
      <c r="S18" s="30"/>
      <c r="T18" s="232"/>
      <c r="U18" s="53"/>
      <c r="V18" s="60"/>
      <c r="W18" s="54"/>
      <c r="X18" s="54"/>
      <c r="Y18" s="54"/>
      <c r="Z18" s="54"/>
      <c r="AA18" s="54"/>
      <c r="AB18" s="54"/>
      <c r="AC18" s="54"/>
      <c r="AD18" s="54"/>
      <c r="AE18" s="54"/>
      <c r="AF18" s="53"/>
      <c r="AG18" s="56"/>
      <c r="AH18" s="48" t="s">
        <v>32</v>
      </c>
      <c r="AI18" s="837" t="s">
        <v>664</v>
      </c>
      <c r="AJ18" s="231"/>
    </row>
    <row r="19" spans="1:36" ht="15.95" customHeight="1" x14ac:dyDescent="0.15">
      <c r="A19" s="56"/>
      <c r="B19" s="57"/>
      <c r="C19" s="48" t="s">
        <v>33</v>
      </c>
      <c r="D19" s="837" t="s">
        <v>620</v>
      </c>
      <c r="E19" s="60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83"/>
      <c r="Q19" s="83"/>
      <c r="R19" s="30"/>
      <c r="S19" s="30"/>
      <c r="T19" s="232"/>
      <c r="U19" s="53"/>
      <c r="V19" s="60"/>
      <c r="W19" s="54"/>
      <c r="X19" s="54"/>
      <c r="Y19" s="54"/>
      <c r="Z19" s="54"/>
      <c r="AA19" s="54"/>
      <c r="AB19" s="54"/>
      <c r="AC19" s="54"/>
      <c r="AD19" s="54"/>
      <c r="AE19" s="54"/>
      <c r="AF19" s="53"/>
      <c r="AG19" s="56"/>
      <c r="AH19" s="48" t="s">
        <v>33</v>
      </c>
      <c r="AI19" s="837" t="s">
        <v>665</v>
      </c>
      <c r="AJ19" s="231"/>
    </row>
    <row r="20" spans="1:36" ht="15.95" customHeight="1" x14ac:dyDescent="0.15">
      <c r="A20" s="56"/>
      <c r="B20" s="57"/>
      <c r="C20" s="48" t="s">
        <v>34</v>
      </c>
      <c r="D20" s="837" t="s">
        <v>621</v>
      </c>
      <c r="E20" s="60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83"/>
      <c r="Q20" s="83"/>
      <c r="R20" s="30"/>
      <c r="S20" s="30"/>
      <c r="T20" s="232"/>
      <c r="U20" s="53"/>
      <c r="V20" s="60"/>
      <c r="W20" s="54"/>
      <c r="X20" s="54"/>
      <c r="Y20" s="54"/>
      <c r="Z20" s="54"/>
      <c r="AA20" s="54"/>
      <c r="AB20" s="54"/>
      <c r="AC20" s="54"/>
      <c r="AD20" s="54"/>
      <c r="AE20" s="54"/>
      <c r="AF20" s="53"/>
      <c r="AG20" s="56"/>
      <c r="AH20" s="48" t="s">
        <v>34</v>
      </c>
      <c r="AI20" s="837" t="s">
        <v>666</v>
      </c>
      <c r="AJ20" s="231"/>
    </row>
    <row r="21" spans="1:36" ht="15.95" customHeight="1" x14ac:dyDescent="0.15">
      <c r="A21" s="56"/>
      <c r="B21" s="57"/>
      <c r="C21" s="48" t="s">
        <v>35</v>
      </c>
      <c r="D21" s="837" t="s">
        <v>622</v>
      </c>
      <c r="E21" s="60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83"/>
      <c r="Q21" s="83"/>
      <c r="R21" s="30"/>
      <c r="S21" s="30"/>
      <c r="T21" s="232"/>
      <c r="U21" s="53"/>
      <c r="V21" s="60"/>
      <c r="W21" s="54"/>
      <c r="X21" s="54"/>
      <c r="Y21" s="54"/>
      <c r="Z21" s="54"/>
      <c r="AA21" s="54"/>
      <c r="AB21" s="54"/>
      <c r="AC21" s="54"/>
      <c r="AD21" s="54"/>
      <c r="AE21" s="54"/>
      <c r="AF21" s="53"/>
      <c r="AG21" s="56"/>
      <c r="AH21" s="48" t="s">
        <v>35</v>
      </c>
      <c r="AI21" s="837" t="s">
        <v>667</v>
      </c>
      <c r="AJ21" s="231"/>
    </row>
    <row r="22" spans="1:36" ht="15.95" customHeight="1" x14ac:dyDescent="0.15">
      <c r="A22" s="56"/>
      <c r="B22" s="57"/>
      <c r="C22" s="48" t="s">
        <v>36</v>
      </c>
      <c r="D22" s="837" t="s">
        <v>623</v>
      </c>
      <c r="E22" s="60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83"/>
      <c r="Q22" s="83"/>
      <c r="R22" s="30"/>
      <c r="S22" s="30"/>
      <c r="T22" s="232"/>
      <c r="U22" s="53"/>
      <c r="V22" s="60"/>
      <c r="W22" s="54"/>
      <c r="X22" s="54"/>
      <c r="Y22" s="54"/>
      <c r="Z22" s="54"/>
      <c r="AA22" s="54"/>
      <c r="AB22" s="54"/>
      <c r="AC22" s="54"/>
      <c r="AD22" s="54"/>
      <c r="AE22" s="54"/>
      <c r="AF22" s="53"/>
      <c r="AG22" s="56"/>
      <c r="AH22" s="48" t="s">
        <v>36</v>
      </c>
      <c r="AI22" s="837" t="s">
        <v>668</v>
      </c>
      <c r="AJ22" s="231"/>
    </row>
    <row r="23" spans="1:36" ht="15.95" customHeight="1" x14ac:dyDescent="0.15">
      <c r="A23" s="56"/>
      <c r="B23" s="57"/>
      <c r="C23" s="48" t="s">
        <v>37</v>
      </c>
      <c r="D23" s="837" t="s">
        <v>624</v>
      </c>
      <c r="E23" s="60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83"/>
      <c r="Q23" s="83"/>
      <c r="R23" s="30"/>
      <c r="S23" s="30"/>
      <c r="T23" s="232"/>
      <c r="U23" s="53"/>
      <c r="V23" s="60"/>
      <c r="W23" s="54"/>
      <c r="X23" s="54"/>
      <c r="Y23" s="54"/>
      <c r="Z23" s="54"/>
      <c r="AA23" s="54"/>
      <c r="AB23" s="54"/>
      <c r="AC23" s="54"/>
      <c r="AD23" s="54"/>
      <c r="AE23" s="54"/>
      <c r="AF23" s="53"/>
      <c r="AG23" s="56"/>
      <c r="AH23" s="48" t="s">
        <v>37</v>
      </c>
      <c r="AI23" s="837" t="s">
        <v>669</v>
      </c>
      <c r="AJ23" s="231"/>
    </row>
    <row r="24" spans="1:36" ht="15.95" customHeight="1" x14ac:dyDescent="0.15">
      <c r="A24" s="56"/>
      <c r="B24" s="57"/>
      <c r="C24" s="48" t="s">
        <v>38</v>
      </c>
      <c r="D24" s="837" t="s">
        <v>625</v>
      </c>
      <c r="E24" s="60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83"/>
      <c r="Q24" s="83"/>
      <c r="R24" s="30"/>
      <c r="S24" s="30"/>
      <c r="T24" s="232"/>
      <c r="U24" s="53"/>
      <c r="V24" s="60"/>
      <c r="W24" s="54"/>
      <c r="X24" s="54"/>
      <c r="Y24" s="54"/>
      <c r="Z24" s="54"/>
      <c r="AA24" s="54"/>
      <c r="AB24" s="54"/>
      <c r="AC24" s="54"/>
      <c r="AD24" s="54"/>
      <c r="AE24" s="54"/>
      <c r="AF24" s="53"/>
      <c r="AG24" s="56"/>
      <c r="AH24" s="48" t="s">
        <v>38</v>
      </c>
      <c r="AI24" s="837" t="s">
        <v>670</v>
      </c>
      <c r="AJ24" s="231"/>
    </row>
    <row r="25" spans="1:36" ht="15.95" customHeight="1" x14ac:dyDescent="0.15">
      <c r="A25" s="56"/>
      <c r="B25" s="57"/>
      <c r="C25" s="48" t="s">
        <v>39</v>
      </c>
      <c r="D25" s="837" t="s">
        <v>626</v>
      </c>
      <c r="E25" s="60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83"/>
      <c r="Q25" s="83"/>
      <c r="R25" s="30"/>
      <c r="S25" s="30"/>
      <c r="T25" s="232"/>
      <c r="U25" s="53"/>
      <c r="V25" s="60"/>
      <c r="W25" s="54"/>
      <c r="X25" s="54"/>
      <c r="Y25" s="54"/>
      <c r="Z25" s="54"/>
      <c r="AA25" s="54"/>
      <c r="AB25" s="54"/>
      <c r="AC25" s="54"/>
      <c r="AD25" s="54"/>
      <c r="AE25" s="54"/>
      <c r="AF25" s="53"/>
      <c r="AG25" s="56"/>
      <c r="AH25" s="48" t="s">
        <v>39</v>
      </c>
      <c r="AI25" s="837" t="s">
        <v>671</v>
      </c>
      <c r="AJ25" s="231"/>
    </row>
    <row r="26" spans="1:36" ht="15.95" customHeight="1" x14ac:dyDescent="0.15">
      <c r="A26" s="1574" t="s">
        <v>40</v>
      </c>
      <c r="B26" s="1446"/>
      <c r="C26" s="48" t="s">
        <v>41</v>
      </c>
      <c r="D26" s="837" t="s">
        <v>627</v>
      </c>
      <c r="E26" s="60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83"/>
      <c r="Q26" s="83"/>
      <c r="R26" s="30"/>
      <c r="S26" s="30"/>
      <c r="T26" s="232"/>
      <c r="U26" s="53"/>
      <c r="V26" s="60"/>
      <c r="W26" s="54"/>
      <c r="X26" s="54"/>
      <c r="Y26" s="54"/>
      <c r="Z26" s="54"/>
      <c r="AA26" s="54"/>
      <c r="AB26" s="54"/>
      <c r="AC26" s="54"/>
      <c r="AD26" s="54"/>
      <c r="AE26" s="54"/>
      <c r="AF26" s="53"/>
      <c r="AG26" s="134"/>
      <c r="AH26" s="48" t="s">
        <v>41</v>
      </c>
      <c r="AI26" s="837" t="s">
        <v>672</v>
      </c>
      <c r="AJ26" s="231"/>
    </row>
    <row r="27" spans="1:36" ht="15.95" customHeight="1" x14ac:dyDescent="0.15">
      <c r="A27" s="56"/>
      <c r="B27" s="57"/>
      <c r="C27" s="48" t="s">
        <v>42</v>
      </c>
      <c r="D27" s="837" t="s">
        <v>628</v>
      </c>
      <c r="E27" s="60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83"/>
      <c r="Q27" s="83"/>
      <c r="R27" s="30"/>
      <c r="S27" s="30"/>
      <c r="T27" s="232"/>
      <c r="U27" s="53"/>
      <c r="V27" s="60"/>
      <c r="W27" s="54"/>
      <c r="X27" s="54"/>
      <c r="Y27" s="54"/>
      <c r="Z27" s="54"/>
      <c r="AA27" s="54"/>
      <c r="AB27" s="54"/>
      <c r="AC27" s="54"/>
      <c r="AD27" s="54"/>
      <c r="AE27" s="54"/>
      <c r="AF27" s="53"/>
      <c r="AG27" s="56"/>
      <c r="AH27" s="48" t="s">
        <v>42</v>
      </c>
      <c r="AI27" s="837" t="s">
        <v>673</v>
      </c>
      <c r="AJ27" s="231"/>
    </row>
    <row r="28" spans="1:36" ht="15.95" customHeight="1" x14ac:dyDescent="0.15">
      <c r="A28" s="56"/>
      <c r="B28" s="57"/>
      <c r="C28" s="48" t="s">
        <v>43</v>
      </c>
      <c r="D28" s="837" t="s">
        <v>629</v>
      </c>
      <c r="E28" s="60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83"/>
      <c r="Q28" s="83"/>
      <c r="R28" s="30"/>
      <c r="S28" s="30"/>
      <c r="T28" s="232"/>
      <c r="U28" s="53"/>
      <c r="V28" s="60"/>
      <c r="W28" s="54"/>
      <c r="X28" s="54"/>
      <c r="Y28" s="54"/>
      <c r="Z28" s="54"/>
      <c r="AA28" s="54"/>
      <c r="AB28" s="54"/>
      <c r="AC28" s="54"/>
      <c r="AD28" s="54"/>
      <c r="AE28" s="54"/>
      <c r="AF28" s="53"/>
      <c r="AG28" s="56"/>
      <c r="AH28" s="48" t="s">
        <v>43</v>
      </c>
      <c r="AI28" s="837" t="s">
        <v>674</v>
      </c>
      <c r="AJ28" s="231"/>
    </row>
    <row r="29" spans="1:36" ht="15.95" customHeight="1" x14ac:dyDescent="0.15">
      <c r="A29" s="56"/>
      <c r="B29" s="57"/>
      <c r="C29" s="48" t="s">
        <v>44</v>
      </c>
      <c r="D29" s="837" t="s">
        <v>630</v>
      </c>
      <c r="E29" s="60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83"/>
      <c r="Q29" s="83"/>
      <c r="R29" s="30"/>
      <c r="S29" s="30"/>
      <c r="T29" s="232"/>
      <c r="U29" s="53"/>
      <c r="V29" s="60"/>
      <c r="W29" s="54"/>
      <c r="X29" s="54"/>
      <c r="Y29" s="54"/>
      <c r="Z29" s="54"/>
      <c r="AA29" s="54"/>
      <c r="AB29" s="54"/>
      <c r="AC29" s="54"/>
      <c r="AD29" s="54"/>
      <c r="AE29" s="54"/>
      <c r="AF29" s="53"/>
      <c r="AG29" s="56"/>
      <c r="AH29" s="48" t="s">
        <v>44</v>
      </c>
      <c r="AI29" s="837" t="s">
        <v>675</v>
      </c>
      <c r="AJ29" s="231"/>
    </row>
    <row r="30" spans="1:36" ht="15.95" customHeight="1" x14ac:dyDescent="0.15">
      <c r="A30" s="56"/>
      <c r="B30" s="57"/>
      <c r="C30" s="48" t="s">
        <v>45</v>
      </c>
      <c r="D30" s="837" t="s">
        <v>631</v>
      </c>
      <c r="E30" s="60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83"/>
      <c r="Q30" s="83"/>
      <c r="R30" s="30"/>
      <c r="S30" s="30"/>
      <c r="T30" s="232"/>
      <c r="U30" s="53"/>
      <c r="V30" s="60"/>
      <c r="W30" s="54"/>
      <c r="X30" s="54"/>
      <c r="Y30" s="54"/>
      <c r="Z30" s="54"/>
      <c r="AA30" s="54"/>
      <c r="AB30" s="54"/>
      <c r="AC30" s="54"/>
      <c r="AD30" s="54"/>
      <c r="AE30" s="54"/>
      <c r="AF30" s="53"/>
      <c r="AG30" s="56"/>
      <c r="AH30" s="48" t="s">
        <v>45</v>
      </c>
      <c r="AI30" s="837" t="s">
        <v>676</v>
      </c>
      <c r="AJ30" s="231"/>
    </row>
    <row r="31" spans="1:36" ht="15.95" customHeight="1" x14ac:dyDescent="0.15">
      <c r="A31" s="56"/>
      <c r="B31" s="57"/>
      <c r="C31" s="48" t="s">
        <v>46</v>
      </c>
      <c r="D31" s="837" t="s">
        <v>632</v>
      </c>
      <c r="E31" s="60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83"/>
      <c r="Q31" s="83"/>
      <c r="R31" s="30"/>
      <c r="S31" s="30"/>
      <c r="T31" s="232"/>
      <c r="U31" s="53"/>
      <c r="V31" s="60"/>
      <c r="W31" s="54"/>
      <c r="X31" s="54"/>
      <c r="Y31" s="54"/>
      <c r="Z31" s="54"/>
      <c r="AA31" s="54"/>
      <c r="AB31" s="54"/>
      <c r="AC31" s="54"/>
      <c r="AD31" s="54"/>
      <c r="AE31" s="54"/>
      <c r="AF31" s="53"/>
      <c r="AG31" s="56"/>
      <c r="AH31" s="48" t="s">
        <v>46</v>
      </c>
      <c r="AI31" s="837" t="s">
        <v>677</v>
      </c>
      <c r="AJ31" s="231"/>
    </row>
    <row r="32" spans="1:36" ht="15.95" customHeight="1" x14ac:dyDescent="0.15">
      <c r="A32" s="56"/>
      <c r="B32" s="57"/>
      <c r="C32" s="48" t="s">
        <v>47</v>
      </c>
      <c r="D32" s="837" t="s">
        <v>633</v>
      </c>
      <c r="E32" s="60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83"/>
      <c r="Q32" s="83"/>
      <c r="R32" s="30"/>
      <c r="S32" s="30"/>
      <c r="T32" s="232"/>
      <c r="U32" s="53"/>
      <c r="V32" s="60"/>
      <c r="W32" s="54"/>
      <c r="X32" s="54"/>
      <c r="Y32" s="54"/>
      <c r="Z32" s="54"/>
      <c r="AA32" s="54"/>
      <c r="AB32" s="54"/>
      <c r="AC32" s="54"/>
      <c r="AD32" s="54"/>
      <c r="AE32" s="54"/>
      <c r="AF32" s="53"/>
      <c r="AG32" s="56"/>
      <c r="AH32" s="48" t="s">
        <v>47</v>
      </c>
      <c r="AI32" s="837" t="s">
        <v>678</v>
      </c>
      <c r="AJ32" s="231"/>
    </row>
    <row r="33" spans="1:36" ht="15.95" customHeight="1" x14ac:dyDescent="0.15">
      <c r="A33" s="56"/>
      <c r="B33" s="57"/>
      <c r="C33" s="48" t="s">
        <v>48</v>
      </c>
      <c r="D33" s="837" t="s">
        <v>634</v>
      </c>
      <c r="E33" s="60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83"/>
      <c r="Q33" s="83"/>
      <c r="R33" s="30"/>
      <c r="S33" s="30"/>
      <c r="T33" s="232"/>
      <c r="U33" s="53"/>
      <c r="V33" s="60"/>
      <c r="W33" s="54"/>
      <c r="X33" s="54"/>
      <c r="Y33" s="54"/>
      <c r="Z33" s="54"/>
      <c r="AA33" s="54"/>
      <c r="AB33" s="54"/>
      <c r="AC33" s="54"/>
      <c r="AD33" s="54"/>
      <c r="AE33" s="54"/>
      <c r="AF33" s="53"/>
      <c r="AG33" s="56"/>
      <c r="AH33" s="48" t="s">
        <v>48</v>
      </c>
      <c r="AI33" s="837" t="s">
        <v>679</v>
      </c>
      <c r="AJ33" s="231"/>
    </row>
    <row r="34" spans="1:36" ht="15.95" customHeight="1" x14ac:dyDescent="0.15">
      <c r="A34" s="56"/>
      <c r="B34" s="57"/>
      <c r="C34" s="48" t="s">
        <v>49</v>
      </c>
      <c r="D34" s="837" t="s">
        <v>635</v>
      </c>
      <c r="E34" s="60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83"/>
      <c r="Q34" s="83"/>
      <c r="R34" s="30"/>
      <c r="S34" s="30"/>
      <c r="T34" s="232"/>
      <c r="U34" s="53"/>
      <c r="V34" s="60"/>
      <c r="W34" s="54"/>
      <c r="X34" s="54"/>
      <c r="Y34" s="54"/>
      <c r="Z34" s="54"/>
      <c r="AA34" s="54"/>
      <c r="AB34" s="54"/>
      <c r="AC34" s="54"/>
      <c r="AD34" s="54"/>
      <c r="AE34" s="54"/>
      <c r="AF34" s="53"/>
      <c r="AG34" s="56"/>
      <c r="AH34" s="48" t="s">
        <v>49</v>
      </c>
      <c r="AI34" s="837" t="s">
        <v>680</v>
      </c>
      <c r="AJ34" s="231"/>
    </row>
    <row r="35" spans="1:36" s="62" customFormat="1" ht="15.95" customHeight="1" x14ac:dyDescent="0.15">
      <c r="A35" s="56"/>
      <c r="B35" s="57"/>
      <c r="C35" s="58" t="s">
        <v>50</v>
      </c>
      <c r="D35" s="838" t="s">
        <v>636</v>
      </c>
      <c r="E35" s="60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81"/>
      <c r="U35" s="53"/>
      <c r="V35" s="60"/>
      <c r="W35" s="54"/>
      <c r="X35" s="54"/>
      <c r="Y35" s="54"/>
      <c r="Z35" s="54"/>
      <c r="AA35" s="54"/>
      <c r="AB35" s="54"/>
      <c r="AC35" s="54"/>
      <c r="AD35" s="54"/>
      <c r="AE35" s="54"/>
      <c r="AF35" s="53"/>
      <c r="AG35" s="56"/>
      <c r="AH35" s="58" t="s">
        <v>50</v>
      </c>
      <c r="AI35" s="838" t="s">
        <v>681</v>
      </c>
      <c r="AJ35" s="231"/>
    </row>
    <row r="36" spans="1:36" s="62" customFormat="1" ht="15.95" customHeight="1" x14ac:dyDescent="0.15">
      <c r="A36" s="63"/>
      <c r="B36" s="64"/>
      <c r="C36" s="65" t="s">
        <v>0</v>
      </c>
      <c r="D36" s="839" t="s">
        <v>637</v>
      </c>
      <c r="E36" s="70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54"/>
      <c r="Q36" s="54"/>
      <c r="R36" s="68"/>
      <c r="S36" s="68"/>
      <c r="T36" s="76"/>
      <c r="U36" s="69"/>
      <c r="V36" s="70"/>
      <c r="W36" s="68"/>
      <c r="X36" s="68"/>
      <c r="Y36" s="68"/>
      <c r="Z36" s="68"/>
      <c r="AA36" s="68"/>
      <c r="AB36" s="68"/>
      <c r="AC36" s="68"/>
      <c r="AD36" s="68"/>
      <c r="AE36" s="68"/>
      <c r="AF36" s="69"/>
      <c r="AG36" s="63"/>
      <c r="AH36" s="65" t="s">
        <v>0</v>
      </c>
      <c r="AI36" s="839" t="s">
        <v>682</v>
      </c>
      <c r="AJ36" s="231"/>
    </row>
    <row r="37" spans="1:36" s="62" customFormat="1" ht="15.95" customHeight="1" x14ac:dyDescent="0.15">
      <c r="A37" s="63"/>
      <c r="B37" s="64"/>
      <c r="C37" s="65" t="s">
        <v>51</v>
      </c>
      <c r="D37" s="839" t="s">
        <v>638</v>
      </c>
      <c r="E37" s="70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54"/>
      <c r="Q37" s="54"/>
      <c r="R37" s="68"/>
      <c r="S37" s="68"/>
      <c r="T37" s="76"/>
      <c r="U37" s="69"/>
      <c r="V37" s="70"/>
      <c r="W37" s="68"/>
      <c r="X37" s="68"/>
      <c r="Y37" s="68"/>
      <c r="Z37" s="68"/>
      <c r="AA37" s="68"/>
      <c r="AB37" s="68"/>
      <c r="AC37" s="68"/>
      <c r="AD37" s="68"/>
      <c r="AE37" s="68"/>
      <c r="AF37" s="69"/>
      <c r="AG37" s="63"/>
      <c r="AH37" s="65" t="s">
        <v>90</v>
      </c>
      <c r="AI37" s="839" t="s">
        <v>683</v>
      </c>
      <c r="AJ37" s="231"/>
    </row>
    <row r="38" spans="1:36" s="62" customFormat="1" ht="15.95" customHeight="1" x14ac:dyDescent="0.15">
      <c r="A38" s="63"/>
      <c r="B38" s="64"/>
      <c r="C38" s="65" t="s">
        <v>52</v>
      </c>
      <c r="D38" s="839" t="s">
        <v>639</v>
      </c>
      <c r="E38" s="70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54"/>
      <c r="Q38" s="54"/>
      <c r="R38" s="54"/>
      <c r="S38" s="68"/>
      <c r="T38" s="76"/>
      <c r="U38" s="69"/>
      <c r="V38" s="70"/>
      <c r="W38" s="68"/>
      <c r="X38" s="68"/>
      <c r="Y38" s="68"/>
      <c r="Z38" s="68"/>
      <c r="AA38" s="68"/>
      <c r="AB38" s="68"/>
      <c r="AC38" s="68"/>
      <c r="AD38" s="68"/>
      <c r="AE38" s="68"/>
      <c r="AF38" s="69"/>
      <c r="AG38" s="63"/>
      <c r="AH38" s="65" t="s">
        <v>53</v>
      </c>
      <c r="AI38" s="839" t="s">
        <v>684</v>
      </c>
      <c r="AJ38" s="231"/>
    </row>
    <row r="39" spans="1:36" s="62" customFormat="1" ht="15.95" customHeight="1" x14ac:dyDescent="0.15">
      <c r="A39" s="63"/>
      <c r="B39" s="64"/>
      <c r="C39" s="65" t="s">
        <v>54</v>
      </c>
      <c r="D39" s="839" t="s">
        <v>640</v>
      </c>
      <c r="E39" s="70">
        <v>1863</v>
      </c>
      <c r="F39" s="68">
        <v>482</v>
      </c>
      <c r="G39" s="68">
        <v>48</v>
      </c>
      <c r="H39" s="68">
        <v>147</v>
      </c>
      <c r="I39" s="68">
        <v>1186</v>
      </c>
      <c r="J39" s="68">
        <v>392</v>
      </c>
      <c r="K39" s="68">
        <v>0</v>
      </c>
      <c r="L39" s="68">
        <v>8</v>
      </c>
      <c r="M39" s="68">
        <v>8</v>
      </c>
      <c r="N39" s="68">
        <v>8</v>
      </c>
      <c r="O39" s="68">
        <v>6</v>
      </c>
      <c r="P39" s="68">
        <v>4</v>
      </c>
      <c r="Q39" s="1651">
        <v>3</v>
      </c>
      <c r="R39" s="1651"/>
      <c r="S39" s="54"/>
      <c r="T39" s="76"/>
      <c r="U39" s="69">
        <v>37</v>
      </c>
      <c r="V39" s="70">
        <v>3368</v>
      </c>
      <c r="W39" s="68">
        <v>40</v>
      </c>
      <c r="X39" s="68">
        <v>25</v>
      </c>
      <c r="Y39" s="68">
        <v>12</v>
      </c>
      <c r="Z39" s="68">
        <v>15</v>
      </c>
      <c r="AA39" s="68">
        <v>3</v>
      </c>
      <c r="AB39" s="68">
        <v>3</v>
      </c>
      <c r="AC39" s="68">
        <v>1</v>
      </c>
      <c r="AD39" s="68">
        <v>0</v>
      </c>
      <c r="AE39" s="68">
        <v>0</v>
      </c>
      <c r="AF39" s="69">
        <v>99</v>
      </c>
      <c r="AG39" s="63"/>
      <c r="AH39" s="65" t="s">
        <v>55</v>
      </c>
      <c r="AI39" s="839" t="s">
        <v>685</v>
      </c>
      <c r="AJ39" s="231"/>
    </row>
    <row r="40" spans="1:36" s="62" customFormat="1" ht="15.95" customHeight="1" x14ac:dyDescent="0.15">
      <c r="A40" s="63"/>
      <c r="B40" s="64"/>
      <c r="C40" s="65" t="s">
        <v>56</v>
      </c>
      <c r="D40" s="839" t="s">
        <v>641</v>
      </c>
      <c r="E40" s="70">
        <v>2162</v>
      </c>
      <c r="F40" s="68">
        <v>608</v>
      </c>
      <c r="G40" s="68">
        <v>123</v>
      </c>
      <c r="H40" s="68">
        <v>310</v>
      </c>
      <c r="I40" s="68">
        <v>1121</v>
      </c>
      <c r="J40" s="68">
        <v>412</v>
      </c>
      <c r="K40" s="68">
        <v>0</v>
      </c>
      <c r="L40" s="1514">
        <v>8</v>
      </c>
      <c r="M40" s="1521"/>
      <c r="N40" s="68">
        <v>9</v>
      </c>
      <c r="O40" s="68">
        <v>9</v>
      </c>
      <c r="P40" s="68">
        <v>3</v>
      </c>
      <c r="Q40" s="1651">
        <v>2</v>
      </c>
      <c r="R40" s="1651"/>
      <c r="S40" s="71">
        <v>0</v>
      </c>
      <c r="T40" s="71">
        <v>2</v>
      </c>
      <c r="U40" s="69">
        <v>33</v>
      </c>
      <c r="V40" s="70">
        <v>1495</v>
      </c>
      <c r="W40" s="68">
        <v>18</v>
      </c>
      <c r="X40" s="68">
        <v>16</v>
      </c>
      <c r="Y40" s="68">
        <v>6</v>
      </c>
      <c r="Z40" s="68">
        <v>8</v>
      </c>
      <c r="AA40" s="68">
        <v>2</v>
      </c>
      <c r="AB40" s="68">
        <v>0</v>
      </c>
      <c r="AC40" s="68">
        <v>0</v>
      </c>
      <c r="AD40" s="68">
        <v>0</v>
      </c>
      <c r="AE40" s="68">
        <v>0</v>
      </c>
      <c r="AF40" s="69">
        <v>50</v>
      </c>
      <c r="AG40" s="63"/>
      <c r="AH40" s="65" t="s">
        <v>57</v>
      </c>
      <c r="AI40" s="839" t="s">
        <v>686</v>
      </c>
      <c r="AJ40" s="231"/>
    </row>
    <row r="41" spans="1:36" s="62" customFormat="1" ht="15.95" customHeight="1" x14ac:dyDescent="0.15">
      <c r="A41" s="63"/>
      <c r="B41" s="64"/>
      <c r="C41" s="65" t="s">
        <v>58</v>
      </c>
      <c r="D41" s="839" t="s">
        <v>642</v>
      </c>
      <c r="E41" s="70">
        <v>1683</v>
      </c>
      <c r="F41" s="68">
        <v>345</v>
      </c>
      <c r="G41" s="68">
        <v>103</v>
      </c>
      <c r="H41" s="68">
        <v>236</v>
      </c>
      <c r="I41" s="68">
        <v>999</v>
      </c>
      <c r="J41" s="68">
        <v>339</v>
      </c>
      <c r="K41" s="68">
        <v>3</v>
      </c>
      <c r="L41" s="1514">
        <v>11</v>
      </c>
      <c r="M41" s="1521"/>
      <c r="N41" s="68">
        <v>3</v>
      </c>
      <c r="O41" s="68">
        <v>5</v>
      </c>
      <c r="P41" s="68">
        <v>2</v>
      </c>
      <c r="Q41" s="1651">
        <v>1</v>
      </c>
      <c r="R41" s="1651"/>
      <c r="S41" s="71">
        <v>0</v>
      </c>
      <c r="T41" s="71">
        <v>2</v>
      </c>
      <c r="U41" s="69">
        <v>27</v>
      </c>
      <c r="V41" s="70">
        <v>2564</v>
      </c>
      <c r="W41" s="68">
        <v>11</v>
      </c>
      <c r="X41" s="68">
        <v>15</v>
      </c>
      <c r="Y41" s="68">
        <v>12</v>
      </c>
      <c r="Z41" s="68">
        <v>6</v>
      </c>
      <c r="AA41" s="68">
        <v>3</v>
      </c>
      <c r="AB41" s="68">
        <v>2</v>
      </c>
      <c r="AC41" s="68">
        <v>0</v>
      </c>
      <c r="AD41" s="68">
        <v>0</v>
      </c>
      <c r="AE41" s="68">
        <v>0</v>
      </c>
      <c r="AF41" s="69">
        <v>49</v>
      </c>
      <c r="AG41" s="63"/>
      <c r="AH41" s="65" t="s">
        <v>58</v>
      </c>
      <c r="AI41" s="839" t="s">
        <v>687</v>
      </c>
      <c r="AJ41" s="231"/>
    </row>
    <row r="42" spans="1:36" s="62" customFormat="1" ht="15.95" customHeight="1" x14ac:dyDescent="0.15">
      <c r="A42" s="63"/>
      <c r="B42" s="64"/>
      <c r="C42" s="58" t="s">
        <v>59</v>
      </c>
      <c r="D42" s="838" t="s">
        <v>643</v>
      </c>
      <c r="E42" s="70">
        <v>2206</v>
      </c>
      <c r="F42" s="68">
        <v>572</v>
      </c>
      <c r="G42" s="68">
        <v>105</v>
      </c>
      <c r="H42" s="68">
        <v>356</v>
      </c>
      <c r="I42" s="68">
        <v>1173</v>
      </c>
      <c r="J42" s="68">
        <v>599</v>
      </c>
      <c r="K42" s="68">
        <v>2</v>
      </c>
      <c r="L42" s="1514">
        <v>9</v>
      </c>
      <c r="M42" s="1521"/>
      <c r="N42" s="68">
        <v>2</v>
      </c>
      <c r="O42" s="68">
        <v>6</v>
      </c>
      <c r="P42" s="68">
        <v>4</v>
      </c>
      <c r="Q42" s="1651">
        <v>2</v>
      </c>
      <c r="R42" s="1651"/>
      <c r="S42" s="71">
        <v>1</v>
      </c>
      <c r="T42" s="71">
        <v>2</v>
      </c>
      <c r="U42" s="69">
        <v>28</v>
      </c>
      <c r="V42" s="70">
        <v>2380</v>
      </c>
      <c r="W42" s="68">
        <v>14</v>
      </c>
      <c r="X42" s="68">
        <v>10</v>
      </c>
      <c r="Y42" s="68">
        <v>9</v>
      </c>
      <c r="Z42" s="68">
        <v>6</v>
      </c>
      <c r="AA42" s="68">
        <v>5</v>
      </c>
      <c r="AB42" s="68">
        <v>1</v>
      </c>
      <c r="AC42" s="68">
        <v>1</v>
      </c>
      <c r="AD42" s="68">
        <v>0</v>
      </c>
      <c r="AE42" s="68">
        <v>0</v>
      </c>
      <c r="AF42" s="69">
        <v>46</v>
      </c>
      <c r="AG42" s="63"/>
      <c r="AH42" s="65" t="s">
        <v>59</v>
      </c>
      <c r="AI42" s="839" t="s">
        <v>688</v>
      </c>
      <c r="AJ42" s="231"/>
    </row>
    <row r="43" spans="1:36" s="62" customFormat="1" ht="15.95" customHeight="1" x14ac:dyDescent="0.15">
      <c r="A43" s="63"/>
      <c r="B43" s="64"/>
      <c r="C43" s="65" t="s">
        <v>116</v>
      </c>
      <c r="D43" s="839" t="s">
        <v>644</v>
      </c>
      <c r="E43" s="70">
        <v>2128</v>
      </c>
      <c r="F43" s="68">
        <v>492</v>
      </c>
      <c r="G43" s="68">
        <v>87</v>
      </c>
      <c r="H43" s="68">
        <v>225</v>
      </c>
      <c r="I43" s="68">
        <v>1324</v>
      </c>
      <c r="J43" s="68">
        <v>419</v>
      </c>
      <c r="K43" s="68">
        <v>3</v>
      </c>
      <c r="L43" s="1514">
        <v>9</v>
      </c>
      <c r="M43" s="1521"/>
      <c r="N43" s="68">
        <v>4</v>
      </c>
      <c r="O43" s="68">
        <v>1</v>
      </c>
      <c r="P43" s="68">
        <v>5</v>
      </c>
      <c r="Q43" s="1651">
        <v>3</v>
      </c>
      <c r="R43" s="1651"/>
      <c r="S43" s="71">
        <v>3</v>
      </c>
      <c r="T43" s="71">
        <v>1</v>
      </c>
      <c r="U43" s="69">
        <v>29</v>
      </c>
      <c r="V43" s="70">
        <v>2708</v>
      </c>
      <c r="W43" s="68">
        <v>16</v>
      </c>
      <c r="X43" s="68">
        <v>16</v>
      </c>
      <c r="Y43" s="68">
        <v>8</v>
      </c>
      <c r="Z43" s="68">
        <v>6</v>
      </c>
      <c r="AA43" s="68">
        <v>6</v>
      </c>
      <c r="AB43" s="68">
        <v>0</v>
      </c>
      <c r="AC43" s="68">
        <v>2</v>
      </c>
      <c r="AD43" s="68">
        <v>0</v>
      </c>
      <c r="AE43" s="68">
        <v>0</v>
      </c>
      <c r="AF43" s="69">
        <v>54</v>
      </c>
      <c r="AG43" s="63"/>
      <c r="AH43" s="65" t="s">
        <v>128</v>
      </c>
      <c r="AI43" s="839" t="s">
        <v>689</v>
      </c>
      <c r="AJ43" s="231"/>
    </row>
    <row r="44" spans="1:36" s="62" customFormat="1" ht="15.95" customHeight="1" x14ac:dyDescent="0.15">
      <c r="A44" s="99"/>
      <c r="B44" s="100"/>
      <c r="C44" s="58" t="s">
        <v>129</v>
      </c>
      <c r="D44" s="838" t="s">
        <v>645</v>
      </c>
      <c r="E44" s="60">
        <v>2020</v>
      </c>
      <c r="F44" s="54">
        <v>498</v>
      </c>
      <c r="G44" s="54">
        <v>122</v>
      </c>
      <c r="H44" s="54">
        <v>285</v>
      </c>
      <c r="I44" s="54">
        <v>1115</v>
      </c>
      <c r="J44" s="54">
        <v>434</v>
      </c>
      <c r="K44" s="54">
        <v>4</v>
      </c>
      <c r="L44" s="1514">
        <v>13</v>
      </c>
      <c r="M44" s="1521"/>
      <c r="N44" s="54">
        <v>7</v>
      </c>
      <c r="O44" s="54">
        <v>0</v>
      </c>
      <c r="P44" s="54">
        <v>2</v>
      </c>
      <c r="Q44" s="1651">
        <v>2</v>
      </c>
      <c r="R44" s="1651"/>
      <c r="S44" s="54">
        <v>2</v>
      </c>
      <c r="T44" s="54">
        <v>2</v>
      </c>
      <c r="U44" s="53">
        <v>32</v>
      </c>
      <c r="V44" s="60">
        <v>2796</v>
      </c>
      <c r="W44" s="54">
        <v>9</v>
      </c>
      <c r="X44" s="54">
        <v>14</v>
      </c>
      <c r="Y44" s="54">
        <v>11</v>
      </c>
      <c r="Z44" s="54">
        <v>8</v>
      </c>
      <c r="AA44" s="54">
        <v>4</v>
      </c>
      <c r="AB44" s="54">
        <v>1</v>
      </c>
      <c r="AC44" s="54">
        <v>2</v>
      </c>
      <c r="AD44" s="54">
        <v>0</v>
      </c>
      <c r="AE44" s="54">
        <v>0</v>
      </c>
      <c r="AF44" s="53">
        <v>49</v>
      </c>
      <c r="AG44" s="56"/>
      <c r="AH44" s="58" t="s">
        <v>117</v>
      </c>
      <c r="AI44" s="838" t="s">
        <v>690</v>
      </c>
      <c r="AJ44" s="231"/>
    </row>
    <row r="45" spans="1:36" s="62" customFormat="1" ht="15.95" customHeight="1" x14ac:dyDescent="0.15">
      <c r="A45" s="99"/>
      <c r="B45" s="100"/>
      <c r="C45" s="58" t="s">
        <v>144</v>
      </c>
      <c r="D45" s="838" t="s">
        <v>646</v>
      </c>
      <c r="E45" s="272">
        <v>1904</v>
      </c>
      <c r="F45" s="273">
        <v>463</v>
      </c>
      <c r="G45" s="273">
        <v>125</v>
      </c>
      <c r="H45" s="236">
        <v>196</v>
      </c>
      <c r="I45" s="259">
        <v>1120</v>
      </c>
      <c r="J45" s="273">
        <v>324</v>
      </c>
      <c r="K45" s="236">
        <v>3</v>
      </c>
      <c r="L45" s="1652">
        <v>10</v>
      </c>
      <c r="M45" s="1567"/>
      <c r="N45" s="273">
        <v>5</v>
      </c>
      <c r="O45" s="236">
        <v>5</v>
      </c>
      <c r="P45" s="236">
        <v>3</v>
      </c>
      <c r="Q45" s="1653">
        <v>5</v>
      </c>
      <c r="R45" s="1654"/>
      <c r="S45" s="273">
        <v>0</v>
      </c>
      <c r="T45" s="273">
        <v>1</v>
      </c>
      <c r="U45" s="237">
        <v>32</v>
      </c>
      <c r="V45" s="272">
        <v>2297</v>
      </c>
      <c r="W45" s="236">
        <v>23</v>
      </c>
      <c r="X45" s="259">
        <v>12</v>
      </c>
      <c r="Y45" s="273">
        <v>8</v>
      </c>
      <c r="Z45" s="273">
        <v>9</v>
      </c>
      <c r="AA45" s="236">
        <v>3</v>
      </c>
      <c r="AB45" s="238">
        <v>1</v>
      </c>
      <c r="AC45" s="236">
        <v>1</v>
      </c>
      <c r="AD45" s="259">
        <v>0</v>
      </c>
      <c r="AE45" s="273">
        <v>0</v>
      </c>
      <c r="AF45" s="237">
        <v>57</v>
      </c>
      <c r="AG45" s="223"/>
      <c r="AH45" s="58" t="s">
        <v>144</v>
      </c>
      <c r="AI45" s="838" t="s">
        <v>691</v>
      </c>
      <c r="AJ45" s="257"/>
    </row>
    <row r="46" spans="1:36" s="62" customFormat="1" ht="15.95" customHeight="1" x14ac:dyDescent="0.15">
      <c r="A46" s="252"/>
      <c r="B46" s="199"/>
      <c r="C46" s="58" t="s">
        <v>181</v>
      </c>
      <c r="D46" s="838" t="s">
        <v>647</v>
      </c>
      <c r="E46" s="272">
        <v>2438</v>
      </c>
      <c r="F46" s="273">
        <v>677</v>
      </c>
      <c r="G46" s="236">
        <v>119</v>
      </c>
      <c r="H46" s="238">
        <v>203</v>
      </c>
      <c r="I46" s="259">
        <v>1439</v>
      </c>
      <c r="J46" s="273">
        <v>564</v>
      </c>
      <c r="K46" s="236">
        <v>1</v>
      </c>
      <c r="L46" s="1652">
        <v>15</v>
      </c>
      <c r="M46" s="1660"/>
      <c r="N46" s="273">
        <v>7</v>
      </c>
      <c r="O46" s="236">
        <v>7</v>
      </c>
      <c r="P46" s="236">
        <v>2</v>
      </c>
      <c r="Q46" s="1653">
        <v>4</v>
      </c>
      <c r="R46" s="1653"/>
      <c r="S46" s="273">
        <v>3</v>
      </c>
      <c r="T46" s="236">
        <v>1</v>
      </c>
      <c r="U46" s="259">
        <v>40</v>
      </c>
      <c r="V46" s="272">
        <v>2488</v>
      </c>
      <c r="W46" s="236">
        <v>22</v>
      </c>
      <c r="X46" s="259">
        <v>14</v>
      </c>
      <c r="Y46" s="236">
        <v>10</v>
      </c>
      <c r="Z46" s="259">
        <v>6</v>
      </c>
      <c r="AA46" s="236">
        <v>2</v>
      </c>
      <c r="AB46" s="259">
        <v>0</v>
      </c>
      <c r="AC46" s="236">
        <v>2</v>
      </c>
      <c r="AD46" s="238">
        <v>0</v>
      </c>
      <c r="AE46" s="259">
        <v>0</v>
      </c>
      <c r="AF46" s="237">
        <v>56</v>
      </c>
      <c r="AG46" s="256"/>
      <c r="AH46" s="58" t="s">
        <v>181</v>
      </c>
      <c r="AI46" s="838" t="s">
        <v>692</v>
      </c>
      <c r="AJ46" s="257"/>
    </row>
    <row r="47" spans="1:36" s="62" customFormat="1" ht="15.95" customHeight="1" x14ac:dyDescent="0.15">
      <c r="A47" s="99"/>
      <c r="B47" s="100"/>
      <c r="C47" s="58" t="s">
        <v>187</v>
      </c>
      <c r="D47" s="838" t="s">
        <v>648</v>
      </c>
      <c r="E47" s="213">
        <v>2400</v>
      </c>
      <c r="F47" s="218">
        <v>797</v>
      </c>
      <c r="G47" s="214">
        <v>132</v>
      </c>
      <c r="H47" s="217">
        <v>263</v>
      </c>
      <c r="I47" s="217">
        <v>1208</v>
      </c>
      <c r="J47" s="214">
        <v>718</v>
      </c>
      <c r="K47" s="214">
        <v>0</v>
      </c>
      <c r="L47" s="1541">
        <v>12</v>
      </c>
      <c r="M47" s="1567">
        <v>0</v>
      </c>
      <c r="N47" s="218">
        <v>7</v>
      </c>
      <c r="O47" s="214">
        <v>9</v>
      </c>
      <c r="P47" s="214">
        <v>1</v>
      </c>
      <c r="Q47" s="1616">
        <v>3</v>
      </c>
      <c r="R47" s="1654">
        <v>0</v>
      </c>
      <c r="S47" s="218">
        <v>2</v>
      </c>
      <c r="T47" s="214">
        <v>3</v>
      </c>
      <c r="U47" s="215">
        <v>37</v>
      </c>
      <c r="V47" s="227">
        <v>1763</v>
      </c>
      <c r="W47" s="214">
        <v>23</v>
      </c>
      <c r="X47" s="215">
        <v>17</v>
      </c>
      <c r="Y47" s="214">
        <v>5</v>
      </c>
      <c r="Z47" s="215">
        <v>5</v>
      </c>
      <c r="AA47" s="218">
        <v>1</v>
      </c>
      <c r="AB47" s="218">
        <v>1</v>
      </c>
      <c r="AC47" s="214">
        <v>0</v>
      </c>
      <c r="AD47" s="217">
        <v>1</v>
      </c>
      <c r="AE47" s="215">
        <v>0</v>
      </c>
      <c r="AF47" s="216">
        <v>53</v>
      </c>
      <c r="AG47" s="223"/>
      <c r="AH47" s="245" t="s">
        <v>187</v>
      </c>
      <c r="AI47" s="838" t="s">
        <v>693</v>
      </c>
      <c r="AJ47" s="257"/>
    </row>
    <row r="48" spans="1:36" s="62" customFormat="1" ht="15.95" customHeight="1" x14ac:dyDescent="0.15">
      <c r="A48" s="99"/>
      <c r="B48" s="100"/>
      <c r="C48" s="58" t="s">
        <v>194</v>
      </c>
      <c r="D48" s="838" t="s">
        <v>649</v>
      </c>
      <c r="E48" s="213">
        <v>4273</v>
      </c>
      <c r="F48" s="218">
        <v>1052</v>
      </c>
      <c r="G48" s="214">
        <v>129</v>
      </c>
      <c r="H48" s="217">
        <v>712</v>
      </c>
      <c r="I48" s="217">
        <v>2380</v>
      </c>
      <c r="J48" s="214">
        <v>932</v>
      </c>
      <c r="K48" s="214">
        <v>11</v>
      </c>
      <c r="L48" s="1541">
        <v>17</v>
      </c>
      <c r="M48" s="1567">
        <v>0</v>
      </c>
      <c r="N48" s="218">
        <v>11</v>
      </c>
      <c r="O48" s="214">
        <v>11</v>
      </c>
      <c r="P48" s="214">
        <v>7</v>
      </c>
      <c r="Q48" s="1616">
        <v>6</v>
      </c>
      <c r="R48" s="1654">
        <v>0</v>
      </c>
      <c r="S48" s="218">
        <v>0</v>
      </c>
      <c r="T48" s="214">
        <v>1</v>
      </c>
      <c r="U48" s="215">
        <v>64</v>
      </c>
      <c r="V48" s="227">
        <v>877</v>
      </c>
      <c r="W48" s="214">
        <v>14</v>
      </c>
      <c r="X48" s="215">
        <v>5</v>
      </c>
      <c r="Y48" s="214">
        <v>5</v>
      </c>
      <c r="Z48" s="215">
        <v>2</v>
      </c>
      <c r="AA48" s="218">
        <v>1</v>
      </c>
      <c r="AB48" s="218">
        <v>1</v>
      </c>
      <c r="AC48" s="214">
        <v>0</v>
      </c>
      <c r="AD48" s="217">
        <v>0</v>
      </c>
      <c r="AE48" s="215">
        <v>0</v>
      </c>
      <c r="AF48" s="216">
        <v>28</v>
      </c>
      <c r="AG48" s="223"/>
      <c r="AH48" s="245" t="s">
        <v>194</v>
      </c>
      <c r="AI48" s="838" t="s">
        <v>694</v>
      </c>
      <c r="AJ48" s="257"/>
    </row>
    <row r="49" spans="1:37" s="62" customFormat="1" ht="15.95" customHeight="1" x14ac:dyDescent="0.15">
      <c r="A49" s="99"/>
      <c r="B49" s="100"/>
      <c r="C49" s="58" t="s">
        <v>197</v>
      </c>
      <c r="D49" s="839" t="s">
        <v>650</v>
      </c>
      <c r="E49" s="213">
        <v>2490</v>
      </c>
      <c r="F49" s="218">
        <v>746</v>
      </c>
      <c r="G49" s="214">
        <v>78</v>
      </c>
      <c r="H49" s="217">
        <v>330</v>
      </c>
      <c r="I49" s="217">
        <v>1336</v>
      </c>
      <c r="J49" s="214">
        <v>650</v>
      </c>
      <c r="K49" s="214">
        <v>1</v>
      </c>
      <c r="L49" s="1541">
        <v>14</v>
      </c>
      <c r="M49" s="1567">
        <v>0</v>
      </c>
      <c r="N49" s="218">
        <v>6</v>
      </c>
      <c r="O49" s="214">
        <v>6</v>
      </c>
      <c r="P49" s="214">
        <v>7</v>
      </c>
      <c r="Q49" s="1616">
        <v>3</v>
      </c>
      <c r="R49" s="1654">
        <v>0</v>
      </c>
      <c r="S49" s="218">
        <v>1</v>
      </c>
      <c r="T49" s="214">
        <v>2</v>
      </c>
      <c r="U49" s="215">
        <v>40</v>
      </c>
      <c r="V49" s="227">
        <v>1064</v>
      </c>
      <c r="W49" s="214">
        <v>19</v>
      </c>
      <c r="X49" s="215">
        <v>4</v>
      </c>
      <c r="Y49" s="214">
        <v>7</v>
      </c>
      <c r="Z49" s="215">
        <v>4</v>
      </c>
      <c r="AA49" s="218">
        <v>1</v>
      </c>
      <c r="AB49" s="218">
        <v>1</v>
      </c>
      <c r="AC49" s="214">
        <v>0</v>
      </c>
      <c r="AD49" s="217">
        <v>0</v>
      </c>
      <c r="AE49" s="215">
        <v>0</v>
      </c>
      <c r="AF49" s="216">
        <v>36</v>
      </c>
      <c r="AG49" s="223"/>
      <c r="AH49" s="245" t="s">
        <v>305</v>
      </c>
      <c r="AI49" s="838" t="s">
        <v>695</v>
      </c>
      <c r="AJ49" s="257"/>
    </row>
    <row r="50" spans="1:37" s="62" customFormat="1" ht="15.95" customHeight="1" x14ac:dyDescent="0.15">
      <c r="A50" s="99"/>
      <c r="B50" s="100"/>
      <c r="C50" s="58" t="s">
        <v>398</v>
      </c>
      <c r="D50" s="839" t="s">
        <v>651</v>
      </c>
      <c r="E50" s="213">
        <v>1406</v>
      </c>
      <c r="F50" s="218">
        <v>343</v>
      </c>
      <c r="G50" s="214">
        <v>20</v>
      </c>
      <c r="H50" s="217">
        <v>54</v>
      </c>
      <c r="I50" s="217">
        <v>988</v>
      </c>
      <c r="J50" s="214">
        <v>208</v>
      </c>
      <c r="K50" s="214">
        <v>0</v>
      </c>
      <c r="L50" s="1541">
        <v>7</v>
      </c>
      <c r="M50" s="1542"/>
      <c r="N50" s="218">
        <v>6</v>
      </c>
      <c r="O50" s="214">
        <v>7</v>
      </c>
      <c r="P50" s="214">
        <v>4</v>
      </c>
      <c r="Q50" s="1541">
        <v>1</v>
      </c>
      <c r="R50" s="1542"/>
      <c r="S50" s="218">
        <v>0</v>
      </c>
      <c r="T50" s="214">
        <v>0</v>
      </c>
      <c r="U50" s="215">
        <v>25</v>
      </c>
      <c r="V50" s="227">
        <v>2044</v>
      </c>
      <c r="W50" s="214">
        <v>11</v>
      </c>
      <c r="X50" s="215">
        <v>6</v>
      </c>
      <c r="Y50" s="214">
        <v>3</v>
      </c>
      <c r="Z50" s="215">
        <v>2</v>
      </c>
      <c r="AA50" s="218">
        <v>3</v>
      </c>
      <c r="AB50" s="218">
        <v>0</v>
      </c>
      <c r="AC50" s="214">
        <v>0</v>
      </c>
      <c r="AD50" s="217">
        <v>0</v>
      </c>
      <c r="AE50" s="215">
        <v>1</v>
      </c>
      <c r="AF50" s="216">
        <v>26</v>
      </c>
      <c r="AG50" s="223"/>
      <c r="AH50" s="257" t="s">
        <v>410</v>
      </c>
      <c r="AI50" s="840" t="s">
        <v>696</v>
      </c>
      <c r="AJ50" s="257"/>
    </row>
    <row r="51" spans="1:37" s="62" customFormat="1" ht="15.95" customHeight="1" x14ac:dyDescent="0.15">
      <c r="A51" s="99"/>
      <c r="B51" s="100"/>
      <c r="C51" s="58" t="s">
        <v>415</v>
      </c>
      <c r="D51" s="838" t="s">
        <v>652</v>
      </c>
      <c r="E51" s="213">
        <v>1277</v>
      </c>
      <c r="F51" s="218">
        <v>400</v>
      </c>
      <c r="G51" s="214">
        <v>146</v>
      </c>
      <c r="H51" s="217">
        <v>255</v>
      </c>
      <c r="I51" s="217">
        <v>475</v>
      </c>
      <c r="J51" s="214">
        <v>272</v>
      </c>
      <c r="K51" s="214">
        <v>2</v>
      </c>
      <c r="L51" s="1541">
        <v>3</v>
      </c>
      <c r="M51" s="1542"/>
      <c r="N51" s="218">
        <v>8</v>
      </c>
      <c r="O51" s="214">
        <v>4</v>
      </c>
      <c r="P51" s="214">
        <v>3</v>
      </c>
      <c r="Q51" s="1541">
        <v>3</v>
      </c>
      <c r="R51" s="1542"/>
      <c r="S51" s="218">
        <v>0</v>
      </c>
      <c r="T51" s="214">
        <v>1</v>
      </c>
      <c r="U51" s="215">
        <v>24</v>
      </c>
      <c r="V51" s="227">
        <v>822</v>
      </c>
      <c r="W51" s="214">
        <v>21</v>
      </c>
      <c r="X51" s="215">
        <v>7</v>
      </c>
      <c r="Y51" s="214">
        <v>6</v>
      </c>
      <c r="Z51" s="215">
        <v>0</v>
      </c>
      <c r="AA51" s="218">
        <v>3</v>
      </c>
      <c r="AB51" s="218">
        <v>0</v>
      </c>
      <c r="AC51" s="214">
        <v>0</v>
      </c>
      <c r="AD51" s="217">
        <v>0</v>
      </c>
      <c r="AE51" s="215">
        <v>0</v>
      </c>
      <c r="AF51" s="216">
        <v>37</v>
      </c>
      <c r="AG51" s="223"/>
      <c r="AH51" s="245" t="s">
        <v>402</v>
      </c>
      <c r="AI51" s="838" t="s">
        <v>697</v>
      </c>
      <c r="AJ51" s="257"/>
    </row>
    <row r="52" spans="1:37" s="62" customFormat="1" ht="15.95" customHeight="1" x14ac:dyDescent="0.15">
      <c r="A52" s="46"/>
      <c r="B52" s="47"/>
      <c r="C52" s="58" t="s">
        <v>495</v>
      </c>
      <c r="D52" s="838" t="s">
        <v>653</v>
      </c>
      <c r="E52" s="213">
        <v>1019</v>
      </c>
      <c r="F52" s="218">
        <v>478</v>
      </c>
      <c r="G52" s="214">
        <v>38</v>
      </c>
      <c r="H52" s="217">
        <v>60</v>
      </c>
      <c r="I52" s="217">
        <v>459</v>
      </c>
      <c r="J52" s="214">
        <v>430</v>
      </c>
      <c r="K52" s="214">
        <v>0</v>
      </c>
      <c r="L52" s="1541">
        <v>4</v>
      </c>
      <c r="M52" s="1542"/>
      <c r="N52" s="218">
        <v>1</v>
      </c>
      <c r="O52" s="214">
        <v>9</v>
      </c>
      <c r="P52" s="214">
        <v>4</v>
      </c>
      <c r="Q52" s="1541">
        <v>0</v>
      </c>
      <c r="R52" s="1542"/>
      <c r="S52" s="218">
        <v>1</v>
      </c>
      <c r="T52" s="214">
        <v>1</v>
      </c>
      <c r="U52" s="215">
        <v>20</v>
      </c>
      <c r="V52" s="227">
        <v>718</v>
      </c>
      <c r="W52" s="214">
        <v>11</v>
      </c>
      <c r="X52" s="215">
        <v>9</v>
      </c>
      <c r="Y52" s="214">
        <v>3</v>
      </c>
      <c r="Z52" s="215">
        <v>4</v>
      </c>
      <c r="AA52" s="218">
        <v>1</v>
      </c>
      <c r="AB52" s="218">
        <v>0</v>
      </c>
      <c r="AC52" s="214">
        <v>0</v>
      </c>
      <c r="AD52" s="217">
        <v>0</v>
      </c>
      <c r="AE52" s="215">
        <v>0</v>
      </c>
      <c r="AF52" s="216">
        <v>28</v>
      </c>
      <c r="AG52" s="223"/>
      <c r="AH52" s="702" t="s">
        <v>416</v>
      </c>
      <c r="AI52" s="839" t="s">
        <v>698</v>
      </c>
      <c r="AJ52" s="257"/>
    </row>
    <row r="53" spans="1:37" s="62" customFormat="1" ht="15.95" customHeight="1" x14ac:dyDescent="0.15">
      <c r="A53" s="46"/>
      <c r="B53" s="47"/>
      <c r="C53" s="48" t="s">
        <v>494</v>
      </c>
      <c r="D53" s="837" t="s">
        <v>654</v>
      </c>
      <c r="E53" s="213">
        <v>1011</v>
      </c>
      <c r="F53" s="218">
        <v>501</v>
      </c>
      <c r="G53" s="214">
        <v>29</v>
      </c>
      <c r="H53" s="217">
        <v>89</v>
      </c>
      <c r="I53" s="217">
        <v>392</v>
      </c>
      <c r="J53" s="214">
        <v>223</v>
      </c>
      <c r="K53" s="214">
        <v>0</v>
      </c>
      <c r="L53" s="1541">
        <v>5</v>
      </c>
      <c r="M53" s="1542"/>
      <c r="N53" s="218">
        <v>5</v>
      </c>
      <c r="O53" s="214">
        <v>7</v>
      </c>
      <c r="P53" s="214">
        <v>1</v>
      </c>
      <c r="Q53" s="1541">
        <v>4</v>
      </c>
      <c r="R53" s="1542"/>
      <c r="S53" s="218">
        <v>0</v>
      </c>
      <c r="T53" s="214">
        <v>1</v>
      </c>
      <c r="U53" s="215">
        <v>23</v>
      </c>
      <c r="V53" s="227">
        <v>1792</v>
      </c>
      <c r="W53" s="214">
        <v>12</v>
      </c>
      <c r="X53" s="215">
        <v>6</v>
      </c>
      <c r="Y53" s="214">
        <v>4</v>
      </c>
      <c r="Z53" s="215">
        <v>2</v>
      </c>
      <c r="AA53" s="218">
        <v>1</v>
      </c>
      <c r="AB53" s="218">
        <v>1</v>
      </c>
      <c r="AC53" s="214">
        <v>0</v>
      </c>
      <c r="AD53" s="217">
        <v>0</v>
      </c>
      <c r="AE53" s="215">
        <v>1</v>
      </c>
      <c r="AF53" s="216">
        <v>27</v>
      </c>
      <c r="AG53" s="223"/>
      <c r="AH53" s="245" t="s">
        <v>494</v>
      </c>
      <c r="AI53" s="837" t="s">
        <v>699</v>
      </c>
      <c r="AJ53" s="257"/>
    </row>
    <row r="54" spans="1:37" s="62" customFormat="1" ht="15.95" customHeight="1" x14ac:dyDescent="0.15">
      <c r="A54" s="46"/>
      <c r="B54" s="47"/>
      <c r="C54" s="48" t="s">
        <v>497</v>
      </c>
      <c r="D54" s="837" t="s">
        <v>655</v>
      </c>
      <c r="E54" s="213">
        <v>3812</v>
      </c>
      <c r="F54" s="218">
        <v>1150</v>
      </c>
      <c r="G54" s="214">
        <v>133</v>
      </c>
      <c r="H54" s="217">
        <v>659</v>
      </c>
      <c r="I54" s="217">
        <v>1870</v>
      </c>
      <c r="J54" s="214">
        <v>1162</v>
      </c>
      <c r="K54" s="214">
        <v>0</v>
      </c>
      <c r="L54" s="1541">
        <v>17</v>
      </c>
      <c r="M54" s="1542"/>
      <c r="N54" s="218">
        <v>12</v>
      </c>
      <c r="O54" s="214">
        <v>11</v>
      </c>
      <c r="P54" s="214">
        <v>5</v>
      </c>
      <c r="Q54" s="1541">
        <v>2</v>
      </c>
      <c r="R54" s="1542"/>
      <c r="S54" s="218">
        <v>1</v>
      </c>
      <c r="T54" s="214">
        <v>3</v>
      </c>
      <c r="U54" s="215">
        <v>51</v>
      </c>
      <c r="V54" s="227">
        <v>716</v>
      </c>
      <c r="W54" s="214">
        <v>9</v>
      </c>
      <c r="X54" s="215">
        <v>9</v>
      </c>
      <c r="Y54" s="214">
        <v>4</v>
      </c>
      <c r="Z54" s="215">
        <v>1</v>
      </c>
      <c r="AA54" s="218">
        <v>1</v>
      </c>
      <c r="AB54" s="218">
        <v>1</v>
      </c>
      <c r="AC54" s="214">
        <v>0</v>
      </c>
      <c r="AD54" s="217">
        <v>0</v>
      </c>
      <c r="AE54" s="215">
        <v>0</v>
      </c>
      <c r="AF54" s="216">
        <v>25</v>
      </c>
      <c r="AG54" s="223"/>
      <c r="AH54" s="245" t="s">
        <v>497</v>
      </c>
      <c r="AI54" s="837" t="s">
        <v>700</v>
      </c>
      <c r="AJ54" s="257"/>
    </row>
    <row r="55" spans="1:37" s="62" customFormat="1" ht="15.95" customHeight="1" x14ac:dyDescent="0.15">
      <c r="A55" s="99"/>
      <c r="B55" s="100"/>
      <c r="C55" s="48" t="s">
        <v>499</v>
      </c>
      <c r="D55" s="837" t="s">
        <v>656</v>
      </c>
      <c r="E55" s="213">
        <v>3430</v>
      </c>
      <c r="F55" s="218">
        <v>1217</v>
      </c>
      <c r="G55" s="214">
        <v>190</v>
      </c>
      <c r="H55" s="217">
        <v>635</v>
      </c>
      <c r="I55" s="217">
        <v>1338</v>
      </c>
      <c r="J55" s="214">
        <v>1196</v>
      </c>
      <c r="K55" s="214">
        <v>0</v>
      </c>
      <c r="L55" s="1541">
        <v>17</v>
      </c>
      <c r="M55" s="1542"/>
      <c r="N55" s="214">
        <v>13</v>
      </c>
      <c r="O55" s="214">
        <v>11</v>
      </c>
      <c r="P55" s="214">
        <v>3</v>
      </c>
      <c r="Q55" s="1541">
        <v>2</v>
      </c>
      <c r="R55" s="1542"/>
      <c r="S55" s="214">
        <v>2</v>
      </c>
      <c r="T55" s="214">
        <v>3</v>
      </c>
      <c r="U55" s="215">
        <v>51</v>
      </c>
      <c r="V55" s="227">
        <v>524</v>
      </c>
      <c r="W55" s="214">
        <v>10</v>
      </c>
      <c r="X55" s="215">
        <v>4</v>
      </c>
      <c r="Y55" s="214">
        <v>3</v>
      </c>
      <c r="Z55" s="215">
        <v>2</v>
      </c>
      <c r="AA55" s="218">
        <v>1</v>
      </c>
      <c r="AB55" s="218">
        <v>0</v>
      </c>
      <c r="AC55" s="214">
        <v>0</v>
      </c>
      <c r="AD55" s="217">
        <v>0</v>
      </c>
      <c r="AE55" s="215">
        <v>0</v>
      </c>
      <c r="AF55" s="216">
        <v>20</v>
      </c>
      <c r="AG55" s="223"/>
      <c r="AH55" s="245" t="s">
        <v>499</v>
      </c>
      <c r="AI55" s="837" t="s">
        <v>701</v>
      </c>
      <c r="AJ55" s="257"/>
    </row>
    <row r="56" spans="1:37" s="62" customFormat="1" ht="15.95" customHeight="1" x14ac:dyDescent="0.15">
      <c r="A56" s="894" t="s">
        <v>741</v>
      </c>
      <c r="B56" s="100"/>
      <c r="C56" s="48" t="s">
        <v>742</v>
      </c>
      <c r="D56" s="837" t="s">
        <v>740</v>
      </c>
      <c r="E56" s="213">
        <v>4567</v>
      </c>
      <c r="F56" s="218">
        <v>1547</v>
      </c>
      <c r="G56" s="214">
        <v>86</v>
      </c>
      <c r="H56" s="217">
        <v>338</v>
      </c>
      <c r="I56" s="217">
        <v>2594</v>
      </c>
      <c r="J56" s="214">
        <v>1386</v>
      </c>
      <c r="K56" s="214">
        <v>0</v>
      </c>
      <c r="L56" s="1541">
        <v>0</v>
      </c>
      <c r="M56" s="1542"/>
      <c r="N56" s="214">
        <v>6</v>
      </c>
      <c r="O56" s="214">
        <v>9</v>
      </c>
      <c r="P56" s="214">
        <v>2</v>
      </c>
      <c r="Q56" s="1541">
        <v>4</v>
      </c>
      <c r="R56" s="1542"/>
      <c r="S56" s="214">
        <v>2</v>
      </c>
      <c r="T56" s="214">
        <v>5</v>
      </c>
      <c r="U56" s="216">
        <v>28</v>
      </c>
      <c r="V56" s="215">
        <v>1198</v>
      </c>
      <c r="W56" s="214">
        <v>4</v>
      </c>
      <c r="X56" s="215">
        <v>5</v>
      </c>
      <c r="Y56" s="214">
        <v>0</v>
      </c>
      <c r="Z56" s="215">
        <v>2</v>
      </c>
      <c r="AA56" s="218">
        <v>1</v>
      </c>
      <c r="AB56" s="218">
        <v>1</v>
      </c>
      <c r="AC56" s="214">
        <v>0</v>
      </c>
      <c r="AD56" s="217">
        <v>0</v>
      </c>
      <c r="AE56" s="215">
        <v>0</v>
      </c>
      <c r="AF56" s="216">
        <v>13</v>
      </c>
      <c r="AG56" s="212"/>
      <c r="AH56" s="245" t="s">
        <v>742</v>
      </c>
      <c r="AI56" s="837" t="s">
        <v>740</v>
      </c>
      <c r="AJ56" s="257"/>
    </row>
    <row r="57" spans="1:37" s="62" customFormat="1" ht="15.95" customHeight="1" x14ac:dyDescent="0.15">
      <c r="A57" s="894"/>
      <c r="B57" s="100"/>
      <c r="C57" s="48" t="s">
        <v>42</v>
      </c>
      <c r="D57" s="837" t="s">
        <v>748</v>
      </c>
      <c r="E57" s="213">
        <v>2918</v>
      </c>
      <c r="F57" s="218">
        <v>1147</v>
      </c>
      <c r="G57" s="214">
        <v>48</v>
      </c>
      <c r="H57" s="217">
        <v>580</v>
      </c>
      <c r="I57" s="217">
        <v>1142</v>
      </c>
      <c r="J57" s="214">
        <v>725</v>
      </c>
      <c r="K57" s="214">
        <v>0</v>
      </c>
      <c r="L57" s="1541">
        <v>2</v>
      </c>
      <c r="M57" s="1542"/>
      <c r="N57" s="214">
        <v>4</v>
      </c>
      <c r="O57" s="214">
        <v>4</v>
      </c>
      <c r="P57" s="214">
        <v>3</v>
      </c>
      <c r="Q57" s="1541">
        <v>2</v>
      </c>
      <c r="R57" s="1542"/>
      <c r="S57" s="214">
        <v>2</v>
      </c>
      <c r="T57" s="214">
        <v>3</v>
      </c>
      <c r="U57" s="216">
        <v>20</v>
      </c>
      <c r="V57" s="215">
        <v>480</v>
      </c>
      <c r="W57" s="214">
        <v>2</v>
      </c>
      <c r="X57" s="215">
        <v>6</v>
      </c>
      <c r="Y57" s="214">
        <v>4</v>
      </c>
      <c r="Z57" s="215">
        <v>1</v>
      </c>
      <c r="AA57" s="218">
        <v>1</v>
      </c>
      <c r="AB57" s="218">
        <v>0</v>
      </c>
      <c r="AC57" s="214">
        <v>0</v>
      </c>
      <c r="AD57" s="217">
        <v>0</v>
      </c>
      <c r="AE57" s="215">
        <v>0</v>
      </c>
      <c r="AF57" s="216">
        <v>14</v>
      </c>
      <c r="AG57" s="212"/>
      <c r="AH57" s="245" t="s">
        <v>42</v>
      </c>
      <c r="AI57" s="837" t="s">
        <v>748</v>
      </c>
      <c r="AJ57" s="257"/>
    </row>
    <row r="58" spans="1:37" s="62" customFormat="1" ht="15.95" customHeight="1" x14ac:dyDescent="0.15">
      <c r="A58" s="894"/>
      <c r="B58" s="100"/>
      <c r="C58" s="48" t="s">
        <v>778</v>
      </c>
      <c r="D58" s="837" t="s">
        <v>779</v>
      </c>
      <c r="E58" s="213">
        <v>3502</v>
      </c>
      <c r="F58" s="218">
        <v>1536</v>
      </c>
      <c r="G58" s="214">
        <v>148</v>
      </c>
      <c r="H58" s="249">
        <v>737</v>
      </c>
      <c r="I58" s="249">
        <v>1080</v>
      </c>
      <c r="J58" s="211">
        <v>1185</v>
      </c>
      <c r="K58" s="211">
        <v>0</v>
      </c>
      <c r="L58" s="1569">
        <v>0</v>
      </c>
      <c r="M58" s="1570"/>
      <c r="N58" s="211">
        <v>3</v>
      </c>
      <c r="O58" s="211">
        <v>6</v>
      </c>
      <c r="P58" s="211">
        <v>2</v>
      </c>
      <c r="Q58" s="1569">
        <v>0</v>
      </c>
      <c r="R58" s="1570"/>
      <c r="S58" s="211">
        <v>0</v>
      </c>
      <c r="T58" s="211">
        <v>7</v>
      </c>
      <c r="U58" s="250">
        <v>18</v>
      </c>
      <c r="V58" s="271">
        <v>293</v>
      </c>
      <c r="W58" s="211">
        <v>3</v>
      </c>
      <c r="X58" s="271">
        <v>3</v>
      </c>
      <c r="Y58" s="211">
        <v>0</v>
      </c>
      <c r="Z58" s="271">
        <v>1</v>
      </c>
      <c r="AA58" s="734">
        <v>1</v>
      </c>
      <c r="AB58" s="734">
        <v>0</v>
      </c>
      <c r="AC58" s="211">
        <v>0</v>
      </c>
      <c r="AD58" s="249">
        <v>0</v>
      </c>
      <c r="AE58" s="271">
        <v>0</v>
      </c>
      <c r="AF58" s="250">
        <v>8</v>
      </c>
      <c r="AG58" s="210"/>
      <c r="AH58" s="176" t="s">
        <v>778</v>
      </c>
      <c r="AI58" s="860" t="s">
        <v>781</v>
      </c>
      <c r="AJ58" s="257"/>
    </row>
    <row r="59" spans="1:37" s="62" customFormat="1" ht="15.95" customHeight="1" x14ac:dyDescent="0.15">
      <c r="A59" s="891"/>
      <c r="B59" s="101"/>
      <c r="C59" s="176" t="s">
        <v>44</v>
      </c>
      <c r="D59" s="841" t="s">
        <v>755</v>
      </c>
      <c r="E59" s="270">
        <v>1617</v>
      </c>
      <c r="F59" s="734">
        <v>722</v>
      </c>
      <c r="G59" s="211">
        <v>166</v>
      </c>
      <c r="H59" s="214">
        <v>341</v>
      </c>
      <c r="I59" s="217">
        <v>388</v>
      </c>
      <c r="J59" s="214">
        <v>442</v>
      </c>
      <c r="K59" s="214">
        <v>0</v>
      </c>
      <c r="L59" s="1541">
        <v>2</v>
      </c>
      <c r="M59" s="1542"/>
      <c r="N59" s="214">
        <v>2</v>
      </c>
      <c r="O59" s="214">
        <v>6</v>
      </c>
      <c r="P59" s="214">
        <v>4</v>
      </c>
      <c r="Q59" s="1541">
        <v>1</v>
      </c>
      <c r="R59" s="1542"/>
      <c r="S59" s="214">
        <v>0</v>
      </c>
      <c r="T59" s="214">
        <v>3</v>
      </c>
      <c r="U59" s="216">
        <v>18</v>
      </c>
      <c r="V59" s="215">
        <v>377</v>
      </c>
      <c r="W59" s="214">
        <v>6</v>
      </c>
      <c r="X59" s="215">
        <v>6</v>
      </c>
      <c r="Y59" s="214">
        <v>1</v>
      </c>
      <c r="Z59" s="215">
        <v>0</v>
      </c>
      <c r="AA59" s="218">
        <v>1</v>
      </c>
      <c r="AB59" s="218">
        <v>0</v>
      </c>
      <c r="AC59" s="214">
        <v>0</v>
      </c>
      <c r="AD59" s="217">
        <v>0</v>
      </c>
      <c r="AE59" s="215">
        <v>0</v>
      </c>
      <c r="AF59" s="216">
        <v>14</v>
      </c>
      <c r="AG59" s="212"/>
      <c r="AH59" s="48" t="s">
        <v>44</v>
      </c>
      <c r="AI59" s="1077" t="s">
        <v>782</v>
      </c>
      <c r="AJ59" s="257"/>
    </row>
    <row r="60" spans="1:37" s="62" customFormat="1" ht="15.95" customHeight="1" x14ac:dyDescent="0.15">
      <c r="A60" s="46"/>
      <c r="B60" s="47"/>
      <c r="C60" s="48" t="s">
        <v>45</v>
      </c>
      <c r="D60" s="837" t="s">
        <v>795</v>
      </c>
      <c r="E60" s="213">
        <v>2355</v>
      </c>
      <c r="F60" s="218">
        <v>949</v>
      </c>
      <c r="G60" s="214">
        <v>61</v>
      </c>
      <c r="H60" s="217">
        <v>710</v>
      </c>
      <c r="I60" s="217">
        <v>635</v>
      </c>
      <c r="J60" s="214">
        <v>357</v>
      </c>
      <c r="K60" s="214">
        <v>2</v>
      </c>
      <c r="L60" s="1541">
        <v>2</v>
      </c>
      <c r="M60" s="1542">
        <f t="shared" ref="F60:AF61" si="0">SUM(M61:M71)</f>
        <v>0</v>
      </c>
      <c r="N60" s="214">
        <v>4</v>
      </c>
      <c r="O60" s="214">
        <v>2</v>
      </c>
      <c r="P60" s="214">
        <v>5</v>
      </c>
      <c r="Q60" s="1541">
        <v>1</v>
      </c>
      <c r="R60" s="1542">
        <f t="shared" si="0"/>
        <v>0</v>
      </c>
      <c r="S60" s="214">
        <v>1</v>
      </c>
      <c r="T60" s="214">
        <v>6</v>
      </c>
      <c r="U60" s="216">
        <v>20</v>
      </c>
      <c r="V60" s="215">
        <v>84</v>
      </c>
      <c r="W60" s="214">
        <v>0</v>
      </c>
      <c r="X60" s="215">
        <v>1</v>
      </c>
      <c r="Y60" s="214">
        <v>0</v>
      </c>
      <c r="Z60" s="215">
        <v>1</v>
      </c>
      <c r="AA60" s="218">
        <v>0</v>
      </c>
      <c r="AB60" s="218">
        <v>0</v>
      </c>
      <c r="AC60" s="214">
        <v>0</v>
      </c>
      <c r="AD60" s="217">
        <v>0</v>
      </c>
      <c r="AE60" s="215">
        <v>0</v>
      </c>
      <c r="AF60" s="216">
        <v>2</v>
      </c>
      <c r="AG60" s="212"/>
      <c r="AH60" s="48" t="s">
        <v>45</v>
      </c>
      <c r="AI60" s="837" t="s">
        <v>796</v>
      </c>
      <c r="AJ60" s="257"/>
    </row>
    <row r="61" spans="1:37" s="62" customFormat="1" ht="15.95" customHeight="1" thickBot="1" x14ac:dyDescent="0.2">
      <c r="A61" s="957"/>
      <c r="B61" s="194"/>
      <c r="C61" s="895" t="s">
        <v>46</v>
      </c>
      <c r="D61" s="896" t="s">
        <v>808</v>
      </c>
      <c r="E61" s="897">
        <f>SUM(E62:E72)</f>
        <v>4312</v>
      </c>
      <c r="F61" s="889">
        <f t="shared" si="0"/>
        <v>1827</v>
      </c>
      <c r="G61" s="888">
        <f t="shared" si="0"/>
        <v>177</v>
      </c>
      <c r="H61" s="886">
        <f t="shared" si="0"/>
        <v>567</v>
      </c>
      <c r="I61" s="886">
        <f t="shared" si="0"/>
        <v>1741</v>
      </c>
      <c r="J61" s="888">
        <f t="shared" si="0"/>
        <v>1279</v>
      </c>
      <c r="K61" s="888">
        <f t="shared" si="0"/>
        <v>1</v>
      </c>
      <c r="L61" s="1552">
        <f t="shared" si="0"/>
        <v>4</v>
      </c>
      <c r="M61" s="1553">
        <f t="shared" si="0"/>
        <v>0</v>
      </c>
      <c r="N61" s="888">
        <f t="shared" si="0"/>
        <v>2</v>
      </c>
      <c r="O61" s="888">
        <f t="shared" si="0"/>
        <v>6</v>
      </c>
      <c r="P61" s="888">
        <f t="shared" si="0"/>
        <v>3</v>
      </c>
      <c r="Q61" s="1552">
        <f t="shared" si="0"/>
        <v>2</v>
      </c>
      <c r="R61" s="1553">
        <f t="shared" si="0"/>
        <v>0</v>
      </c>
      <c r="S61" s="888">
        <f t="shared" si="0"/>
        <v>1</v>
      </c>
      <c r="T61" s="888">
        <f t="shared" si="0"/>
        <v>5</v>
      </c>
      <c r="U61" s="887">
        <f t="shared" si="0"/>
        <v>24</v>
      </c>
      <c r="V61" s="898">
        <f t="shared" si="0"/>
        <v>339</v>
      </c>
      <c r="W61" s="888">
        <f t="shared" si="0"/>
        <v>5</v>
      </c>
      <c r="X61" s="898">
        <f t="shared" si="0"/>
        <v>3</v>
      </c>
      <c r="Y61" s="888">
        <f t="shared" si="0"/>
        <v>2</v>
      </c>
      <c r="Z61" s="898">
        <f t="shared" si="0"/>
        <v>1</v>
      </c>
      <c r="AA61" s="889">
        <f t="shared" si="0"/>
        <v>1</v>
      </c>
      <c r="AB61" s="889">
        <f t="shared" si="0"/>
        <v>0</v>
      </c>
      <c r="AC61" s="888">
        <f t="shared" si="0"/>
        <v>0</v>
      </c>
      <c r="AD61" s="886">
        <f t="shared" si="0"/>
        <v>0</v>
      </c>
      <c r="AE61" s="898">
        <f t="shared" si="0"/>
        <v>0</v>
      </c>
      <c r="AF61" s="887">
        <f t="shared" si="0"/>
        <v>12</v>
      </c>
      <c r="AG61" s="900"/>
      <c r="AH61" s="895" t="s">
        <v>46</v>
      </c>
      <c r="AI61" s="836" t="s">
        <v>809</v>
      </c>
      <c r="AJ61" s="257"/>
    </row>
    <row r="62" spans="1:37" s="62" customFormat="1" ht="15.95" customHeight="1" x14ac:dyDescent="0.15">
      <c r="A62" s="1522" t="s">
        <v>496</v>
      </c>
      <c r="B62" s="1451" t="s">
        <v>60</v>
      </c>
      <c r="C62" s="1452"/>
      <c r="D62" s="1453"/>
      <c r="E62" s="1010">
        <v>58</v>
      </c>
      <c r="F62" s="977">
        <v>10</v>
      </c>
      <c r="G62" s="977">
        <v>1</v>
      </c>
      <c r="H62" s="977">
        <v>8</v>
      </c>
      <c r="I62" s="977">
        <v>39</v>
      </c>
      <c r="J62" s="977">
        <v>7</v>
      </c>
      <c r="K62" s="977">
        <v>0</v>
      </c>
      <c r="L62" s="1565">
        <v>2</v>
      </c>
      <c r="M62" s="1566"/>
      <c r="N62" s="977">
        <v>0</v>
      </c>
      <c r="O62" s="977">
        <v>0</v>
      </c>
      <c r="P62" s="977">
        <v>0</v>
      </c>
      <c r="Q62" s="1565">
        <v>0</v>
      </c>
      <c r="R62" s="1566"/>
      <c r="S62" s="977">
        <v>0</v>
      </c>
      <c r="T62" s="977">
        <v>0</v>
      </c>
      <c r="U62" s="978">
        <f>SUM(K62:T62)</f>
        <v>2</v>
      </c>
      <c r="V62" s="979">
        <v>8</v>
      </c>
      <c r="W62" s="977">
        <v>2</v>
      </c>
      <c r="X62" s="977">
        <v>0</v>
      </c>
      <c r="Y62" s="977">
        <v>0</v>
      </c>
      <c r="Z62" s="977">
        <v>0</v>
      </c>
      <c r="AA62" s="977">
        <v>0</v>
      </c>
      <c r="AB62" s="977">
        <v>0</v>
      </c>
      <c r="AC62" s="977">
        <v>0</v>
      </c>
      <c r="AD62" s="977">
        <v>0</v>
      </c>
      <c r="AE62" s="977">
        <v>0</v>
      </c>
      <c r="AF62" s="978">
        <f>SUM(W62:AE62)</f>
        <v>2</v>
      </c>
      <c r="AG62" s="1451" t="s">
        <v>60</v>
      </c>
      <c r="AH62" s="1452"/>
      <c r="AI62" s="1453"/>
      <c r="AJ62" s="257"/>
      <c r="AK62" s="735"/>
    </row>
    <row r="63" spans="1:37" s="62" customFormat="1" ht="15.95" customHeight="1" x14ac:dyDescent="0.15">
      <c r="A63" s="1523"/>
      <c r="B63" s="1445" t="s">
        <v>61</v>
      </c>
      <c r="C63" s="1446"/>
      <c r="D63" s="1447"/>
      <c r="E63" s="213">
        <v>0</v>
      </c>
      <c r="F63" s="214">
        <v>0</v>
      </c>
      <c r="G63" s="214">
        <v>0</v>
      </c>
      <c r="H63" s="214">
        <v>0</v>
      </c>
      <c r="I63" s="214">
        <v>0</v>
      </c>
      <c r="J63" s="214">
        <v>0</v>
      </c>
      <c r="K63" s="214">
        <v>0</v>
      </c>
      <c r="L63" s="1541">
        <v>0</v>
      </c>
      <c r="M63" s="1542"/>
      <c r="N63" s="214">
        <v>0</v>
      </c>
      <c r="O63" s="214">
        <v>0</v>
      </c>
      <c r="P63" s="214">
        <v>0</v>
      </c>
      <c r="Q63" s="1541">
        <v>0</v>
      </c>
      <c r="R63" s="1542"/>
      <c r="S63" s="214">
        <v>0</v>
      </c>
      <c r="T63" s="214">
        <v>0</v>
      </c>
      <c r="U63" s="216">
        <f t="shared" ref="U63:U72" si="1">SUM(K63:T63)</f>
        <v>0</v>
      </c>
      <c r="V63" s="217">
        <v>0</v>
      </c>
      <c r="W63" s="214">
        <v>0</v>
      </c>
      <c r="X63" s="214">
        <v>0</v>
      </c>
      <c r="Y63" s="214">
        <v>0</v>
      </c>
      <c r="Z63" s="214">
        <v>0</v>
      </c>
      <c r="AA63" s="214">
        <v>0</v>
      </c>
      <c r="AB63" s="214">
        <v>0</v>
      </c>
      <c r="AC63" s="214">
        <v>0</v>
      </c>
      <c r="AD63" s="214">
        <v>0</v>
      </c>
      <c r="AE63" s="214">
        <v>0</v>
      </c>
      <c r="AF63" s="216">
        <f t="shared" ref="AF63:AF72" si="2">SUM(W63:AE63)</f>
        <v>0</v>
      </c>
      <c r="AG63" s="1445" t="s">
        <v>61</v>
      </c>
      <c r="AH63" s="1446"/>
      <c r="AI63" s="1447"/>
      <c r="AJ63" s="257"/>
      <c r="AK63" s="735"/>
    </row>
    <row r="64" spans="1:37" s="62" customFormat="1" ht="15.95" customHeight="1" x14ac:dyDescent="0.15">
      <c r="A64" s="1523"/>
      <c r="B64" s="1445" t="s">
        <v>62</v>
      </c>
      <c r="C64" s="1446"/>
      <c r="D64" s="1447"/>
      <c r="E64" s="213">
        <v>16</v>
      </c>
      <c r="F64" s="214">
        <v>12</v>
      </c>
      <c r="G64" s="214">
        <v>0</v>
      </c>
      <c r="H64" s="214">
        <v>2</v>
      </c>
      <c r="I64" s="214">
        <v>2</v>
      </c>
      <c r="J64" s="214">
        <v>8</v>
      </c>
      <c r="K64" s="214">
        <v>0</v>
      </c>
      <c r="L64" s="1541">
        <v>0</v>
      </c>
      <c r="M64" s="1542"/>
      <c r="N64" s="214">
        <v>0</v>
      </c>
      <c r="O64" s="214">
        <v>1</v>
      </c>
      <c r="P64" s="214">
        <v>0</v>
      </c>
      <c r="Q64" s="1541">
        <v>0</v>
      </c>
      <c r="R64" s="1542"/>
      <c r="S64" s="214">
        <v>0</v>
      </c>
      <c r="T64" s="214">
        <v>0</v>
      </c>
      <c r="U64" s="216">
        <f t="shared" si="1"/>
        <v>1</v>
      </c>
      <c r="V64" s="217">
        <v>58</v>
      </c>
      <c r="W64" s="214">
        <v>0</v>
      </c>
      <c r="X64" s="214">
        <v>1</v>
      </c>
      <c r="Y64" s="214">
        <v>1</v>
      </c>
      <c r="Z64" s="214">
        <v>0</v>
      </c>
      <c r="AA64" s="214">
        <v>0</v>
      </c>
      <c r="AB64" s="214">
        <v>0</v>
      </c>
      <c r="AC64" s="214">
        <v>0</v>
      </c>
      <c r="AD64" s="214">
        <v>0</v>
      </c>
      <c r="AE64" s="214">
        <v>0</v>
      </c>
      <c r="AF64" s="216">
        <f t="shared" si="2"/>
        <v>2</v>
      </c>
      <c r="AG64" s="1445" t="s">
        <v>62</v>
      </c>
      <c r="AH64" s="1446"/>
      <c r="AI64" s="1447"/>
      <c r="AJ64" s="257"/>
      <c r="AK64" s="735"/>
    </row>
    <row r="65" spans="1:37" s="62" customFormat="1" ht="15.95" customHeight="1" x14ac:dyDescent="0.15">
      <c r="A65" s="1523"/>
      <c r="B65" s="1445" t="s">
        <v>63</v>
      </c>
      <c r="C65" s="1446"/>
      <c r="D65" s="1447"/>
      <c r="E65" s="213">
        <v>0</v>
      </c>
      <c r="F65" s="214">
        <v>0</v>
      </c>
      <c r="G65" s="214">
        <v>0</v>
      </c>
      <c r="H65" s="214">
        <v>0</v>
      </c>
      <c r="I65" s="214">
        <v>0</v>
      </c>
      <c r="J65" s="214">
        <v>0</v>
      </c>
      <c r="K65" s="214">
        <v>0</v>
      </c>
      <c r="L65" s="1541">
        <v>0</v>
      </c>
      <c r="M65" s="1542"/>
      <c r="N65" s="214">
        <v>0</v>
      </c>
      <c r="O65" s="214">
        <v>0</v>
      </c>
      <c r="P65" s="214">
        <v>0</v>
      </c>
      <c r="Q65" s="1541">
        <v>0</v>
      </c>
      <c r="R65" s="1542"/>
      <c r="S65" s="214">
        <v>0</v>
      </c>
      <c r="T65" s="214">
        <v>0</v>
      </c>
      <c r="U65" s="216">
        <f t="shared" si="1"/>
        <v>0</v>
      </c>
      <c r="V65" s="217">
        <v>0</v>
      </c>
      <c r="W65" s="214">
        <v>0</v>
      </c>
      <c r="X65" s="214">
        <v>0</v>
      </c>
      <c r="Y65" s="214">
        <v>0</v>
      </c>
      <c r="Z65" s="214">
        <v>0</v>
      </c>
      <c r="AA65" s="214">
        <v>0</v>
      </c>
      <c r="AB65" s="214">
        <v>0</v>
      </c>
      <c r="AC65" s="214">
        <v>0</v>
      </c>
      <c r="AD65" s="214">
        <v>0</v>
      </c>
      <c r="AE65" s="214">
        <v>0</v>
      </c>
      <c r="AF65" s="216">
        <f t="shared" si="2"/>
        <v>0</v>
      </c>
      <c r="AG65" s="1445" t="s">
        <v>63</v>
      </c>
      <c r="AH65" s="1446"/>
      <c r="AI65" s="1447"/>
      <c r="AJ65" s="257"/>
      <c r="AK65" s="735"/>
    </row>
    <row r="66" spans="1:37" s="62" customFormat="1" ht="15.95" customHeight="1" x14ac:dyDescent="0.15">
      <c r="A66" s="1523"/>
      <c r="B66" s="1454" t="s">
        <v>64</v>
      </c>
      <c r="C66" s="1455"/>
      <c r="D66" s="1456"/>
      <c r="E66" s="213">
        <v>2260</v>
      </c>
      <c r="F66" s="214">
        <v>1007</v>
      </c>
      <c r="G66" s="214">
        <v>93</v>
      </c>
      <c r="H66" s="214">
        <v>174</v>
      </c>
      <c r="I66" s="214">
        <v>986</v>
      </c>
      <c r="J66" s="214">
        <v>763</v>
      </c>
      <c r="K66" s="214">
        <v>0</v>
      </c>
      <c r="L66" s="1541">
        <v>1</v>
      </c>
      <c r="M66" s="1542"/>
      <c r="N66" s="214">
        <v>2</v>
      </c>
      <c r="O66" s="214">
        <v>1</v>
      </c>
      <c r="P66" s="214">
        <v>3</v>
      </c>
      <c r="Q66" s="1541">
        <v>1</v>
      </c>
      <c r="R66" s="1542"/>
      <c r="S66" s="214">
        <v>1</v>
      </c>
      <c r="T66" s="214">
        <v>3</v>
      </c>
      <c r="U66" s="216">
        <f t="shared" si="1"/>
        <v>12</v>
      </c>
      <c r="V66" s="217">
        <v>211</v>
      </c>
      <c r="W66" s="214">
        <v>1</v>
      </c>
      <c r="X66" s="214">
        <v>2</v>
      </c>
      <c r="Y66" s="214">
        <v>1</v>
      </c>
      <c r="Z66" s="214">
        <v>0</v>
      </c>
      <c r="AA66" s="214">
        <v>1</v>
      </c>
      <c r="AB66" s="214">
        <v>0</v>
      </c>
      <c r="AC66" s="214">
        <v>0</v>
      </c>
      <c r="AD66" s="214">
        <v>0</v>
      </c>
      <c r="AE66" s="214">
        <v>0</v>
      </c>
      <c r="AF66" s="216">
        <f t="shared" si="2"/>
        <v>5</v>
      </c>
      <c r="AG66" s="1454" t="s">
        <v>64</v>
      </c>
      <c r="AH66" s="1455"/>
      <c r="AI66" s="1456"/>
      <c r="AJ66" s="257"/>
      <c r="AK66" s="735"/>
    </row>
    <row r="67" spans="1:37" s="62" customFormat="1" ht="15.95" customHeight="1" x14ac:dyDescent="0.15">
      <c r="A67" s="1523"/>
      <c r="B67" s="1445" t="s">
        <v>65</v>
      </c>
      <c r="C67" s="1446"/>
      <c r="D67" s="1447"/>
      <c r="E67" s="213">
        <v>0</v>
      </c>
      <c r="F67" s="214">
        <v>0</v>
      </c>
      <c r="G67" s="214">
        <v>0</v>
      </c>
      <c r="H67" s="214">
        <v>0</v>
      </c>
      <c r="I67" s="214">
        <v>0</v>
      </c>
      <c r="J67" s="214">
        <v>0</v>
      </c>
      <c r="K67" s="214">
        <v>0</v>
      </c>
      <c r="L67" s="1541">
        <v>0</v>
      </c>
      <c r="M67" s="1542"/>
      <c r="N67" s="214">
        <v>0</v>
      </c>
      <c r="O67" s="214">
        <v>0</v>
      </c>
      <c r="P67" s="214">
        <v>0</v>
      </c>
      <c r="Q67" s="1541">
        <v>0</v>
      </c>
      <c r="R67" s="1542"/>
      <c r="S67" s="214">
        <v>0</v>
      </c>
      <c r="T67" s="214">
        <v>0</v>
      </c>
      <c r="U67" s="216">
        <f t="shared" si="1"/>
        <v>0</v>
      </c>
      <c r="V67" s="217">
        <v>0</v>
      </c>
      <c r="W67" s="214">
        <v>0</v>
      </c>
      <c r="X67" s="214">
        <v>0</v>
      </c>
      <c r="Y67" s="214">
        <v>0</v>
      </c>
      <c r="Z67" s="214">
        <v>0</v>
      </c>
      <c r="AA67" s="214">
        <v>0</v>
      </c>
      <c r="AB67" s="214">
        <v>0</v>
      </c>
      <c r="AC67" s="214">
        <v>0</v>
      </c>
      <c r="AD67" s="214">
        <v>0</v>
      </c>
      <c r="AE67" s="214">
        <v>0</v>
      </c>
      <c r="AF67" s="216">
        <f t="shared" si="2"/>
        <v>0</v>
      </c>
      <c r="AG67" s="1445" t="s">
        <v>65</v>
      </c>
      <c r="AH67" s="1446"/>
      <c r="AI67" s="1447"/>
      <c r="AJ67" s="257"/>
      <c r="AK67" s="735"/>
    </row>
    <row r="68" spans="1:37" s="62" customFormat="1" ht="15.95" customHeight="1" x14ac:dyDescent="0.15">
      <c r="A68" s="1523"/>
      <c r="B68" s="1445" t="s">
        <v>66</v>
      </c>
      <c r="C68" s="1446"/>
      <c r="D68" s="1447"/>
      <c r="E68" s="213">
        <v>111</v>
      </c>
      <c r="F68" s="214">
        <v>32</v>
      </c>
      <c r="G68" s="214">
        <v>8</v>
      </c>
      <c r="H68" s="214">
        <v>19</v>
      </c>
      <c r="I68" s="214">
        <v>52</v>
      </c>
      <c r="J68" s="214">
        <v>29</v>
      </c>
      <c r="K68" s="214">
        <v>0</v>
      </c>
      <c r="L68" s="1541">
        <v>0</v>
      </c>
      <c r="M68" s="1542"/>
      <c r="N68" s="214">
        <v>0</v>
      </c>
      <c r="O68" s="214">
        <v>2</v>
      </c>
      <c r="P68" s="214">
        <v>0</v>
      </c>
      <c r="Q68" s="1541">
        <v>0</v>
      </c>
      <c r="R68" s="1542"/>
      <c r="S68" s="214">
        <v>0</v>
      </c>
      <c r="T68" s="214">
        <v>0</v>
      </c>
      <c r="U68" s="216">
        <f t="shared" si="1"/>
        <v>2</v>
      </c>
      <c r="V68" s="217">
        <v>0</v>
      </c>
      <c r="W68" s="214">
        <v>0</v>
      </c>
      <c r="X68" s="214">
        <v>0</v>
      </c>
      <c r="Y68" s="214">
        <v>0</v>
      </c>
      <c r="Z68" s="214">
        <v>0</v>
      </c>
      <c r="AA68" s="214">
        <v>0</v>
      </c>
      <c r="AB68" s="214">
        <v>0</v>
      </c>
      <c r="AC68" s="214">
        <v>0</v>
      </c>
      <c r="AD68" s="214">
        <v>0</v>
      </c>
      <c r="AE68" s="214">
        <v>0</v>
      </c>
      <c r="AF68" s="216">
        <f t="shared" si="2"/>
        <v>0</v>
      </c>
      <c r="AG68" s="1445" t="s">
        <v>66</v>
      </c>
      <c r="AH68" s="1446"/>
      <c r="AI68" s="1447"/>
      <c r="AJ68" s="257"/>
      <c r="AK68" s="735"/>
    </row>
    <row r="69" spans="1:37" s="62" customFormat="1" ht="15.95" customHeight="1" x14ac:dyDescent="0.15">
      <c r="A69" s="1523"/>
      <c r="B69" s="1445" t="s">
        <v>67</v>
      </c>
      <c r="C69" s="1446"/>
      <c r="D69" s="1447"/>
      <c r="E69" s="213">
        <v>0</v>
      </c>
      <c r="F69" s="214">
        <v>0</v>
      </c>
      <c r="G69" s="214">
        <v>0</v>
      </c>
      <c r="H69" s="214">
        <v>0</v>
      </c>
      <c r="I69" s="214">
        <v>0</v>
      </c>
      <c r="J69" s="214">
        <v>0</v>
      </c>
      <c r="K69" s="214">
        <v>0</v>
      </c>
      <c r="L69" s="1541">
        <v>0</v>
      </c>
      <c r="M69" s="1542"/>
      <c r="N69" s="214">
        <v>0</v>
      </c>
      <c r="O69" s="214">
        <v>0</v>
      </c>
      <c r="P69" s="214">
        <v>0</v>
      </c>
      <c r="Q69" s="1541">
        <v>0</v>
      </c>
      <c r="R69" s="1542"/>
      <c r="S69" s="214">
        <v>0</v>
      </c>
      <c r="T69" s="214">
        <v>0</v>
      </c>
      <c r="U69" s="216">
        <f t="shared" si="1"/>
        <v>0</v>
      </c>
      <c r="V69" s="217">
        <v>59</v>
      </c>
      <c r="W69" s="214">
        <v>0</v>
      </c>
      <c r="X69" s="214">
        <v>0</v>
      </c>
      <c r="Y69" s="214">
        <v>0</v>
      </c>
      <c r="Z69" s="214">
        <v>1</v>
      </c>
      <c r="AA69" s="214">
        <v>0</v>
      </c>
      <c r="AB69" s="214">
        <v>0</v>
      </c>
      <c r="AC69" s="214">
        <v>0</v>
      </c>
      <c r="AD69" s="214">
        <v>0</v>
      </c>
      <c r="AE69" s="214">
        <v>0</v>
      </c>
      <c r="AF69" s="216">
        <f t="shared" si="2"/>
        <v>1</v>
      </c>
      <c r="AG69" s="1445" t="s">
        <v>67</v>
      </c>
      <c r="AH69" s="1446"/>
      <c r="AI69" s="1447"/>
      <c r="AJ69" s="257"/>
      <c r="AK69" s="735"/>
    </row>
    <row r="70" spans="1:37" s="62" customFormat="1" ht="15.95" customHeight="1" x14ac:dyDescent="0.15">
      <c r="A70" s="1523"/>
      <c r="B70" s="1445" t="s">
        <v>68</v>
      </c>
      <c r="C70" s="1446"/>
      <c r="D70" s="1447"/>
      <c r="E70" s="213">
        <v>0</v>
      </c>
      <c r="F70" s="214">
        <v>0</v>
      </c>
      <c r="G70" s="214">
        <v>0</v>
      </c>
      <c r="H70" s="214">
        <v>0</v>
      </c>
      <c r="I70" s="214">
        <v>0</v>
      </c>
      <c r="J70" s="214">
        <v>0</v>
      </c>
      <c r="K70" s="214">
        <v>0</v>
      </c>
      <c r="L70" s="1541">
        <v>0</v>
      </c>
      <c r="M70" s="1542"/>
      <c r="N70" s="214">
        <v>0</v>
      </c>
      <c r="O70" s="214">
        <v>0</v>
      </c>
      <c r="P70" s="214">
        <v>0</v>
      </c>
      <c r="Q70" s="1541">
        <v>0</v>
      </c>
      <c r="R70" s="1542"/>
      <c r="S70" s="214">
        <v>0</v>
      </c>
      <c r="T70" s="214">
        <v>0</v>
      </c>
      <c r="U70" s="216">
        <f t="shared" si="1"/>
        <v>0</v>
      </c>
      <c r="V70" s="217">
        <v>0</v>
      </c>
      <c r="W70" s="214">
        <v>0</v>
      </c>
      <c r="X70" s="214">
        <v>0</v>
      </c>
      <c r="Y70" s="214">
        <v>0</v>
      </c>
      <c r="Z70" s="214">
        <v>0</v>
      </c>
      <c r="AA70" s="214">
        <v>0</v>
      </c>
      <c r="AB70" s="214">
        <v>0</v>
      </c>
      <c r="AC70" s="214">
        <v>0</v>
      </c>
      <c r="AD70" s="214">
        <v>0</v>
      </c>
      <c r="AE70" s="214">
        <v>0</v>
      </c>
      <c r="AF70" s="216">
        <f t="shared" si="2"/>
        <v>0</v>
      </c>
      <c r="AG70" s="1445" t="s">
        <v>68</v>
      </c>
      <c r="AH70" s="1446"/>
      <c r="AI70" s="1447"/>
      <c r="AJ70" s="257"/>
      <c r="AK70" s="735"/>
    </row>
    <row r="71" spans="1:37" s="62" customFormat="1" ht="15.95" customHeight="1" x14ac:dyDescent="0.15">
      <c r="A71" s="1523"/>
      <c r="B71" s="1445" t="s">
        <v>69</v>
      </c>
      <c r="C71" s="1446"/>
      <c r="D71" s="1447"/>
      <c r="E71" s="213">
        <v>1826</v>
      </c>
      <c r="F71" s="214">
        <v>765</v>
      </c>
      <c r="G71" s="214">
        <v>74</v>
      </c>
      <c r="H71" s="214">
        <v>346</v>
      </c>
      <c r="I71" s="214">
        <v>641</v>
      </c>
      <c r="J71" s="214">
        <v>469</v>
      </c>
      <c r="K71" s="214">
        <v>1</v>
      </c>
      <c r="L71" s="1541">
        <v>0</v>
      </c>
      <c r="M71" s="1542"/>
      <c r="N71" s="214">
        <v>0</v>
      </c>
      <c r="O71" s="214">
        <v>2</v>
      </c>
      <c r="P71" s="214">
        <v>0</v>
      </c>
      <c r="Q71" s="1541">
        <v>1</v>
      </c>
      <c r="R71" s="1542"/>
      <c r="S71" s="214">
        <v>0</v>
      </c>
      <c r="T71" s="214">
        <v>2</v>
      </c>
      <c r="U71" s="216">
        <f t="shared" si="1"/>
        <v>6</v>
      </c>
      <c r="V71" s="217">
        <v>3</v>
      </c>
      <c r="W71" s="214">
        <v>2</v>
      </c>
      <c r="X71" s="214">
        <v>0</v>
      </c>
      <c r="Y71" s="214">
        <v>0</v>
      </c>
      <c r="Z71" s="214">
        <v>0</v>
      </c>
      <c r="AA71" s="214">
        <v>0</v>
      </c>
      <c r="AB71" s="214">
        <v>0</v>
      </c>
      <c r="AC71" s="214">
        <v>0</v>
      </c>
      <c r="AD71" s="214">
        <v>0</v>
      </c>
      <c r="AE71" s="214">
        <v>0</v>
      </c>
      <c r="AF71" s="216">
        <f t="shared" si="2"/>
        <v>2</v>
      </c>
      <c r="AG71" s="1445" t="s">
        <v>69</v>
      </c>
      <c r="AH71" s="1446"/>
      <c r="AI71" s="1447"/>
      <c r="AJ71" s="257"/>
      <c r="AK71" s="735"/>
    </row>
    <row r="72" spans="1:37" s="62" customFormat="1" ht="15.95" customHeight="1" thickBot="1" x14ac:dyDescent="0.2">
      <c r="A72" s="1524"/>
      <c r="B72" s="1448" t="s">
        <v>70</v>
      </c>
      <c r="C72" s="1449"/>
      <c r="D72" s="1450"/>
      <c r="E72" s="233">
        <v>41</v>
      </c>
      <c r="F72" s="224">
        <v>1</v>
      </c>
      <c r="G72" s="224">
        <v>1</v>
      </c>
      <c r="H72" s="224">
        <v>18</v>
      </c>
      <c r="I72" s="224">
        <v>21</v>
      </c>
      <c r="J72" s="224">
        <v>3</v>
      </c>
      <c r="K72" s="224">
        <v>0</v>
      </c>
      <c r="L72" s="1575">
        <v>1</v>
      </c>
      <c r="M72" s="1576"/>
      <c r="N72" s="224">
        <v>0</v>
      </c>
      <c r="O72" s="224">
        <v>0</v>
      </c>
      <c r="P72" s="224">
        <v>0</v>
      </c>
      <c r="Q72" s="1575">
        <v>0</v>
      </c>
      <c r="R72" s="1576"/>
      <c r="S72" s="224">
        <v>0</v>
      </c>
      <c r="T72" s="224">
        <v>0</v>
      </c>
      <c r="U72" s="234">
        <f t="shared" si="1"/>
        <v>1</v>
      </c>
      <c r="V72" s="716">
        <v>0</v>
      </c>
      <c r="W72" s="224">
        <v>0</v>
      </c>
      <c r="X72" s="224">
        <v>0</v>
      </c>
      <c r="Y72" s="224">
        <v>0</v>
      </c>
      <c r="Z72" s="224">
        <v>0</v>
      </c>
      <c r="AA72" s="224">
        <v>0</v>
      </c>
      <c r="AB72" s="224">
        <v>0</v>
      </c>
      <c r="AC72" s="224">
        <v>0</v>
      </c>
      <c r="AD72" s="224">
        <v>0</v>
      </c>
      <c r="AE72" s="224">
        <v>0</v>
      </c>
      <c r="AF72" s="234">
        <f t="shared" si="2"/>
        <v>0</v>
      </c>
      <c r="AG72" s="1448" t="s">
        <v>70</v>
      </c>
      <c r="AH72" s="1449"/>
      <c r="AI72" s="1450"/>
      <c r="AJ72" s="257"/>
      <c r="AK72" s="735"/>
    </row>
  </sheetData>
  <mergeCells count="109">
    <mergeCell ref="L70:M70"/>
    <mergeCell ref="L71:M71"/>
    <mergeCell ref="L72:M72"/>
    <mergeCell ref="Q70:R70"/>
    <mergeCell ref="Q71:R71"/>
    <mergeCell ref="Q72:R72"/>
    <mergeCell ref="L64:M64"/>
    <mergeCell ref="L65:M65"/>
    <mergeCell ref="L66:M66"/>
    <mergeCell ref="L68:M68"/>
    <mergeCell ref="L69:M69"/>
    <mergeCell ref="L67:M67"/>
    <mergeCell ref="Q66:R66"/>
    <mergeCell ref="Q67:R67"/>
    <mergeCell ref="Q68:R68"/>
    <mergeCell ref="Q69:R69"/>
    <mergeCell ref="B72:D72"/>
    <mergeCell ref="B63:D63"/>
    <mergeCell ref="B64:D64"/>
    <mergeCell ref="B65:D65"/>
    <mergeCell ref="B66:D66"/>
    <mergeCell ref="B67:D67"/>
    <mergeCell ref="B70:D70"/>
    <mergeCell ref="B71:D71"/>
    <mergeCell ref="B68:D68"/>
    <mergeCell ref="B69:D69"/>
    <mergeCell ref="A3:D9"/>
    <mergeCell ref="L42:M42"/>
    <mergeCell ref="L46:M46"/>
    <mergeCell ref="L48:M48"/>
    <mergeCell ref="Q46:R46"/>
    <mergeCell ref="Q47:R47"/>
    <mergeCell ref="L49:M49"/>
    <mergeCell ref="L54:M54"/>
    <mergeCell ref="Q54:R54"/>
    <mergeCell ref="Q53:R53"/>
    <mergeCell ref="Q52:R52"/>
    <mergeCell ref="L52:M52"/>
    <mergeCell ref="Q49:R49"/>
    <mergeCell ref="Q51:R51"/>
    <mergeCell ref="A62:A72"/>
    <mergeCell ref="B62:D62"/>
    <mergeCell ref="A11:B11"/>
    <mergeCell ref="A26:B26"/>
    <mergeCell ref="Q40:R40"/>
    <mergeCell ref="Q39:R39"/>
    <mergeCell ref="L40:M40"/>
    <mergeCell ref="Q41:R41"/>
    <mergeCell ref="Q42:R42"/>
    <mergeCell ref="Q43:R43"/>
    <mergeCell ref="L43:M43"/>
    <mergeCell ref="L44:M44"/>
    <mergeCell ref="L41:M41"/>
    <mergeCell ref="L45:M45"/>
    <mergeCell ref="Q44:R44"/>
    <mergeCell ref="Q45:R45"/>
    <mergeCell ref="Q48:R48"/>
    <mergeCell ref="L47:M47"/>
    <mergeCell ref="L51:M51"/>
    <mergeCell ref="L50:M50"/>
    <mergeCell ref="Q50:R50"/>
    <mergeCell ref="L53:M53"/>
    <mergeCell ref="L62:M62"/>
    <mergeCell ref="L63:M63"/>
    <mergeCell ref="AG72:AI72"/>
    <mergeCell ref="AG70:AI70"/>
    <mergeCell ref="AG71:AI71"/>
    <mergeCell ref="AG66:AI66"/>
    <mergeCell ref="AG67:AI67"/>
    <mergeCell ref="AG68:AI68"/>
    <mergeCell ref="AG69:AI69"/>
    <mergeCell ref="U5:U9"/>
    <mergeCell ref="E3:U3"/>
    <mergeCell ref="K5:K9"/>
    <mergeCell ref="I5:I8"/>
    <mergeCell ref="F5:F8"/>
    <mergeCell ref="G5:G8"/>
    <mergeCell ref="E4:E9"/>
    <mergeCell ref="K4:Q4"/>
    <mergeCell ref="J4:J9"/>
    <mergeCell ref="H5:H8"/>
    <mergeCell ref="F4:I4"/>
    <mergeCell ref="AG3:AI9"/>
    <mergeCell ref="V3:AF3"/>
    <mergeCell ref="AF5:AF9"/>
    <mergeCell ref="W4:AF4"/>
    <mergeCell ref="V4:V9"/>
    <mergeCell ref="L55:M55"/>
    <mergeCell ref="L61:M61"/>
    <mergeCell ref="Q61:R61"/>
    <mergeCell ref="L56:M56"/>
    <mergeCell ref="AG65:AI65"/>
    <mergeCell ref="AG63:AI63"/>
    <mergeCell ref="Q55:R55"/>
    <mergeCell ref="Q62:R62"/>
    <mergeCell ref="Q63:R63"/>
    <mergeCell ref="Q64:R64"/>
    <mergeCell ref="Q65:R65"/>
    <mergeCell ref="AG62:AI62"/>
    <mergeCell ref="AG64:AI64"/>
    <mergeCell ref="Q56:R56"/>
    <mergeCell ref="L57:M57"/>
    <mergeCell ref="Q57:R57"/>
    <mergeCell ref="L58:M58"/>
    <mergeCell ref="Q58:R58"/>
    <mergeCell ref="L59:M59"/>
    <mergeCell ref="Q59:R59"/>
    <mergeCell ref="L60:M60"/>
    <mergeCell ref="Q60:R60"/>
  </mergeCells>
  <phoneticPr fontId="20"/>
  <printOptions horizontalCentered="1"/>
  <pageMargins left="0.35433070866141736" right="0.39370078740157483" top="0.31496062992125984" bottom="0.35433070866141736" header="0.43307086614173229" footer="0.39370078740157483"/>
  <pageSetup paperSize="8" scale="77" orientation="landscape" r:id="rId1"/>
  <headerFooter alignWithMargins="0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19</vt:i4>
      </vt:variant>
    </vt:vector>
  </HeadingPairs>
  <TitlesOfParts>
    <vt:vector size="38" baseType="lpstr">
      <vt:lpstr>調査概要</vt:lpstr>
      <vt:lpstr>頭羽群数・戸数推移</vt:lpstr>
      <vt:lpstr>乳用牛</vt:lpstr>
      <vt:lpstr>肉用牛１</vt:lpstr>
      <vt:lpstr>Sheet1</vt:lpstr>
      <vt:lpstr>肉用牛２</vt:lpstr>
      <vt:lpstr>肉用牛３</vt:lpstr>
      <vt:lpstr>肉用牛４（乳肉）</vt:lpstr>
      <vt:lpstr>肉用牛５（乳肉）</vt:lpstr>
      <vt:lpstr>肉用牛６（乳肉）</vt:lpstr>
      <vt:lpstr>豚その１</vt:lpstr>
      <vt:lpstr>豚その２</vt:lpstr>
      <vt:lpstr>採卵鶏･ﾌﾞﾛｲﾗｰ</vt:lpstr>
      <vt:lpstr>馬緬羊山羊蜜蜂</vt:lpstr>
      <vt:lpstr>飼料作物</vt:lpstr>
      <vt:lpstr>機械器具</vt:lpstr>
      <vt:lpstr>放牧</vt:lpstr>
      <vt:lpstr>市町村（乳・肉・豚・馬）</vt:lpstr>
      <vt:lpstr>市町村（鶏・蜂・飼料作・サイロ）</vt:lpstr>
      <vt:lpstr>機械器具!Print_Area</vt:lpstr>
      <vt:lpstr>採卵鶏･ﾌﾞﾛｲﾗｰ!Print_Area</vt:lpstr>
      <vt:lpstr>'市町村（鶏・蜂・飼料作・サイロ）'!Print_Area</vt:lpstr>
      <vt:lpstr>'市町村（乳・肉・豚・馬）'!Print_Area</vt:lpstr>
      <vt:lpstr>飼料作物!Print_Area</vt:lpstr>
      <vt:lpstr>調査概要!Print_Area</vt:lpstr>
      <vt:lpstr>頭羽群数・戸数推移!Print_Area</vt:lpstr>
      <vt:lpstr>豚その１!Print_Area</vt:lpstr>
      <vt:lpstr>豚その２!Print_Area</vt:lpstr>
      <vt:lpstr>肉用牛１!Print_Area</vt:lpstr>
      <vt:lpstr>肉用牛２!Print_Area</vt:lpstr>
      <vt:lpstr>肉用牛３!Print_Area</vt:lpstr>
      <vt:lpstr>'肉用牛４（乳肉）'!Print_Area</vt:lpstr>
      <vt:lpstr>'肉用牛５（乳肉）'!Print_Area</vt:lpstr>
      <vt:lpstr>'肉用牛６（乳肉）'!Print_Area</vt:lpstr>
      <vt:lpstr>馬緬羊山羊蜜蜂!Print_Area</vt:lpstr>
      <vt:lpstr>放牧!Print_Area</vt:lpstr>
      <vt:lpstr>採卵鶏･ﾌﾞﾛｲﾗｰ!鶏まとめ</vt:lpstr>
      <vt:lpstr>馬緬羊山羊蜜蜂!鶏まとめ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1250165</cp:lastModifiedBy>
  <cp:lastPrinted>2026-02-25T00:12:01Z</cp:lastPrinted>
  <dcterms:created xsi:type="dcterms:W3CDTF">2010-07-29T09:09:37Z</dcterms:created>
  <dcterms:modified xsi:type="dcterms:W3CDTF">2026-03-26T00:18:54Z</dcterms:modified>
</cp:coreProperties>
</file>