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1.168\環境立県推進課2\☆R6環境立県推進課\☆R6ゼロカーボン企画班\12_県庁率先～県有施設脱炭素化（再エネ）\01_公募資料\様式\"/>
    </mc:Choice>
  </mc:AlternateContent>
  <workbookProtection workbookPassword="8178" lockStructure="1"/>
  <bookViews>
    <workbookView xWindow="0" yWindow="0" windowWidth="28800" windowHeight="12315"/>
  </bookViews>
  <sheets>
    <sheet name="補助金有り" sheetId="4" r:id="rId1"/>
    <sheet name="補助金無し" sheetId="5" r:id="rId2"/>
  </sheets>
  <definedNames>
    <definedName name="_xlnm.Print_Area" localSheetId="1">補助金無し!$B$2:$H$31</definedName>
    <definedName name="_xlnm.Print_Area" localSheetId="0">補助金有り!$B$2:$H$31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2" i="5"/>
  <c r="G26" i="5" s="1"/>
  <c r="G21" i="5"/>
  <c r="G20" i="5"/>
  <c r="G13" i="5"/>
  <c r="G14" i="5" s="1"/>
  <c r="G27" i="5" l="1"/>
  <c r="G30" i="5" s="1"/>
  <c r="G24" i="4"/>
  <c r="G21" i="4"/>
  <c r="G13" i="4" l="1"/>
  <c r="G20" i="4"/>
  <c r="G14" i="4" l="1"/>
  <c r="G22" i="4" l="1"/>
  <c r="G26" i="4" l="1"/>
  <c r="G27" i="4" s="1"/>
  <c r="G30" i="4" l="1"/>
</calcChain>
</file>

<file path=xl/sharedStrings.xml><?xml version="1.0" encoding="utf-8"?>
<sst xmlns="http://schemas.openxmlformats.org/spreadsheetml/2006/main" count="106" uniqueCount="38">
  <si>
    <t>再エネ賦課金</t>
    <rPh sb="0" eb="1">
      <t>サイ</t>
    </rPh>
    <rPh sb="3" eb="6">
      <t>フカキン</t>
    </rPh>
    <phoneticPr fontId="1"/>
  </si>
  <si>
    <t>契約電力</t>
    <rPh sb="0" eb="2">
      <t>ケイヤク</t>
    </rPh>
    <rPh sb="2" eb="4">
      <t>デンリョク</t>
    </rPh>
    <phoneticPr fontId="1"/>
  </si>
  <si>
    <t>【PPA導入前】</t>
    <rPh sb="4" eb="7">
      <t>ドウニュウマエ</t>
    </rPh>
    <phoneticPr fontId="1"/>
  </si>
  <si>
    <t>【PPA導入後】</t>
    <rPh sb="4" eb="7">
      <t>ドウニュウゴ</t>
    </rPh>
    <phoneticPr fontId="1"/>
  </si>
  <si>
    <t>購入電力量</t>
    <rPh sb="0" eb="5">
      <t>コウニュウデンリョクリョウ</t>
    </rPh>
    <phoneticPr fontId="1"/>
  </si>
  <si>
    <t>①</t>
    <phoneticPr fontId="1"/>
  </si>
  <si>
    <t>②</t>
    <phoneticPr fontId="1"/>
  </si>
  <si>
    <t>PPA料金</t>
    <rPh sb="3" eb="5">
      <t>リョウキン</t>
    </rPh>
    <phoneticPr fontId="1"/>
  </si>
  <si>
    <t>③</t>
    <phoneticPr fontId="1"/>
  </si>
  <si>
    <t>④</t>
    <phoneticPr fontId="1"/>
  </si>
  <si>
    <t>契約電力</t>
    <rPh sb="0" eb="4">
      <t>ケイヤクデンリョク</t>
    </rPh>
    <phoneticPr fontId="1"/>
  </si>
  <si>
    <t>購入電力量</t>
    <rPh sb="0" eb="2">
      <t>コウニュウ</t>
    </rPh>
    <rPh sb="2" eb="4">
      <t>デンリョク</t>
    </rPh>
    <rPh sb="4" eb="5">
      <t>リョウ</t>
    </rPh>
    <phoneticPr fontId="1"/>
  </si>
  <si>
    <t>PPA</t>
    <phoneticPr fontId="1"/>
  </si>
  <si>
    <t>系統電力</t>
    <rPh sb="0" eb="4">
      <t>ケイトウデンリョク</t>
    </rPh>
    <phoneticPr fontId="1"/>
  </si>
  <si>
    <t>系統電力</t>
    <rPh sb="0" eb="2">
      <t>ケイトウ</t>
    </rPh>
    <rPh sb="2" eb="4">
      <t>デンリョク</t>
    </rPh>
    <phoneticPr fontId="1"/>
  </si>
  <si>
    <t>【PPA導入前後比較】</t>
    <rPh sb="4" eb="10">
      <t>ドウニュウゼンゴヒカク</t>
    </rPh>
    <phoneticPr fontId="1"/>
  </si>
  <si>
    <t>再エネ賦課金単価</t>
    <rPh sb="0" eb="1">
      <t>サイ</t>
    </rPh>
    <rPh sb="3" eb="6">
      <t>フカキン</t>
    </rPh>
    <rPh sb="6" eb="8">
      <t>タンカ</t>
    </rPh>
    <phoneticPr fontId="1"/>
  </si>
  <si>
    <t>kW</t>
    <phoneticPr fontId="1"/>
  </si>
  <si>
    <t>kWh</t>
  </si>
  <si>
    <t>kWh</t>
    <phoneticPr fontId="1"/>
  </si>
  <si>
    <t>千円</t>
    <rPh sb="0" eb="2">
      <t>センエン</t>
    </rPh>
    <phoneticPr fontId="1"/>
  </si>
  <si>
    <t>円/kWh</t>
    <rPh sb="0" eb="1">
      <t>エン</t>
    </rPh>
    <phoneticPr fontId="1"/>
  </si>
  <si>
    <t>年間電気料金総額　①＋②</t>
    <rPh sb="0" eb="2">
      <t>ネンカン</t>
    </rPh>
    <rPh sb="2" eb="6">
      <t>デンキリョウキン</t>
    </rPh>
    <rPh sb="6" eb="8">
      <t>ソウガク</t>
    </rPh>
    <phoneticPr fontId="1"/>
  </si>
  <si>
    <t>太陽光システム出力　（PCS出力）</t>
    <rPh sb="0" eb="3">
      <t>タイヨウコウ</t>
    </rPh>
    <rPh sb="7" eb="9">
      <t>シュツリョク</t>
    </rPh>
    <phoneticPr fontId="1"/>
  </si>
  <si>
    <t>自家消費料金単価　（PPA料金単価）</t>
    <rPh sb="0" eb="2">
      <t>ジカ</t>
    </rPh>
    <rPh sb="2" eb="4">
      <t>ショウヒ</t>
    </rPh>
    <rPh sb="4" eb="6">
      <t>リョウキン</t>
    </rPh>
    <rPh sb="6" eb="8">
      <t>タンカ</t>
    </rPh>
    <rPh sb="13" eb="15">
      <t>リョウキン</t>
    </rPh>
    <rPh sb="15" eb="17">
      <t>タンカ</t>
    </rPh>
    <phoneticPr fontId="1"/>
  </si>
  <si>
    <t>自家消費電力量</t>
    <rPh sb="0" eb="7">
      <t>ジカショウヒデンリョクリョウ</t>
    </rPh>
    <phoneticPr fontId="1"/>
  </si>
  <si>
    <t>基本料金・電力量料金</t>
    <rPh sb="0" eb="4">
      <t>キホンリョウキン</t>
    </rPh>
    <rPh sb="5" eb="8">
      <t>デンリョクリョウ</t>
    </rPh>
    <rPh sb="8" eb="10">
      <t>リョウキン</t>
    </rPh>
    <phoneticPr fontId="1"/>
  </si>
  <si>
    <t>料金単価　（発電時間帯の荷重平均）</t>
    <rPh sb="0" eb="2">
      <t>リョウキン</t>
    </rPh>
    <rPh sb="2" eb="4">
      <t>タンカ</t>
    </rPh>
    <rPh sb="6" eb="11">
      <t>ハツデンジカンタイ</t>
    </rPh>
    <rPh sb="12" eb="14">
      <t>カジュウ</t>
    </rPh>
    <rPh sb="14" eb="16">
      <t>ヘイキン</t>
    </rPh>
    <phoneticPr fontId="1"/>
  </si>
  <si>
    <t>⑤</t>
    <phoneticPr fontId="1"/>
  </si>
  <si>
    <t>⑥</t>
    <phoneticPr fontId="1"/>
  </si>
  <si>
    <t>⑦</t>
    <phoneticPr fontId="1"/>
  </si>
  <si>
    <t>県の追加コスト　⑦－③</t>
    <rPh sb="0" eb="1">
      <t>ケン</t>
    </rPh>
    <rPh sb="2" eb="4">
      <t>ツイカ</t>
    </rPh>
    <phoneticPr fontId="1"/>
  </si>
  <si>
    <t>補助金有り</t>
    <rPh sb="0" eb="4">
      <t>ホジョキンア</t>
    </rPh>
    <phoneticPr fontId="1"/>
  </si>
  <si>
    <t>：入力箇所</t>
    <rPh sb="1" eb="5">
      <t>ニュウリョクカショ</t>
    </rPh>
    <phoneticPr fontId="1"/>
  </si>
  <si>
    <t>補助金無し</t>
    <rPh sb="0" eb="3">
      <t>ホジョキン</t>
    </rPh>
    <rPh sb="3" eb="4">
      <t>ナ</t>
    </rPh>
    <phoneticPr fontId="1"/>
  </si>
  <si>
    <t>【様式4-1別表】　電気料金増減額の算定シート</t>
    <rPh sb="1" eb="3">
      <t>ヨウシキ</t>
    </rPh>
    <rPh sb="6" eb="8">
      <t>ベッピョウ</t>
    </rPh>
    <rPh sb="10" eb="14">
      <t>デンキリョウキン</t>
    </rPh>
    <rPh sb="14" eb="17">
      <t>ゾウゲンガク</t>
    </rPh>
    <rPh sb="18" eb="20">
      <t>サンテイ</t>
    </rPh>
    <phoneticPr fontId="1"/>
  </si>
  <si>
    <t>施設名：　環境センター</t>
    <rPh sb="0" eb="3">
      <t>シセツメイ</t>
    </rPh>
    <rPh sb="5" eb="7">
      <t>カンキョウ</t>
    </rPh>
    <phoneticPr fontId="1"/>
  </si>
  <si>
    <t>年間電気料金総額　④＋⑤＋⑥</t>
    <rPh sb="0" eb="2">
      <t>ネンカン</t>
    </rPh>
    <rPh sb="2" eb="6">
      <t>デンキリョウキン</t>
    </rPh>
    <rPh sb="6" eb="8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</si>
</sst>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8"/>
      <color theme="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76" fontId="5" fillId="4" borderId="1" xfId="0" applyNumberFormat="1" applyFont="1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176" fontId="0" fillId="5" borderId="0" xfId="0" applyNumberForma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4" fillId="5" borderId="6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6" fontId="4" fillId="5" borderId="2" xfId="0" applyNumberFormat="1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76" fontId="4" fillId="5" borderId="3" xfId="0" applyNumberFormat="1" applyFont="1" applyFill="1" applyBorder="1">
      <alignment vertical="center"/>
    </xf>
    <xf numFmtId="177" fontId="4" fillId="5" borderId="3" xfId="0" applyNumberFormat="1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76" fontId="4" fillId="5" borderId="21" xfId="0" applyNumberFormat="1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76" fontId="4" fillId="5" borderId="4" xfId="0" applyNumberFormat="1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Protection="1">
      <alignment vertical="center"/>
      <protection locked="0"/>
    </xf>
    <xf numFmtId="176" fontId="4" fillId="2" borderId="16" xfId="0" applyNumberFormat="1" applyFont="1" applyFill="1" applyBorder="1" applyProtection="1">
      <alignment vertical="center"/>
      <protection locked="0"/>
    </xf>
    <xf numFmtId="178" fontId="5" fillId="4" borderId="1" xfId="0" applyNumberFormat="1" applyFont="1" applyFill="1" applyBorder="1">
      <alignment vertical="center"/>
    </xf>
    <xf numFmtId="177" fontId="4" fillId="2" borderId="3" xfId="0" applyNumberFormat="1" applyFont="1" applyFill="1" applyBorder="1" applyProtection="1">
      <alignment vertical="center"/>
      <protection locked="0"/>
    </xf>
    <xf numFmtId="176" fontId="8" fillId="5" borderId="2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textRotation="255"/>
    </xf>
    <xf numFmtId="0" fontId="2" fillId="5" borderId="18" xfId="0" applyFont="1" applyFill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5" borderId="17" xfId="0" applyFont="1" applyFill="1" applyBorder="1" applyAlignment="1">
      <alignment horizontal="center" vertical="center" textRotation="255" wrapText="1"/>
    </xf>
    <xf numFmtId="0" fontId="2" fillId="5" borderId="18" xfId="0" applyFont="1" applyFill="1" applyBorder="1" applyAlignment="1">
      <alignment horizontal="center" vertical="center" textRotation="255" wrapText="1"/>
    </xf>
    <xf numFmtId="0" fontId="2" fillId="5" borderId="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1"/>
  <sheetViews>
    <sheetView tabSelected="1" view="pageBreakPreview" zoomScale="70" zoomScaleNormal="70" zoomScaleSheetLayoutView="70" workbookViewId="0">
      <selection activeCell="C5" sqref="C5:G5"/>
    </sheetView>
  </sheetViews>
  <sheetFormatPr defaultColWidth="9" defaultRowHeight="30" customHeight="1" x14ac:dyDescent="0.15"/>
  <cols>
    <col min="1" max="2" width="5.625" style="4" customWidth="1"/>
    <col min="3" max="3" width="9" style="4"/>
    <col min="4" max="4" width="35.625" style="4" customWidth="1"/>
    <col min="5" max="5" width="3.5" style="5" bestFit="1" customWidth="1"/>
    <col min="6" max="6" width="15.625" style="5" customWidth="1"/>
    <col min="7" max="7" width="15.625" style="6" customWidth="1"/>
    <col min="8" max="8" width="5.625" style="4" customWidth="1"/>
    <col min="9" max="9" width="30.625" style="4" customWidth="1"/>
    <col min="10" max="16384" width="9" style="4"/>
  </cols>
  <sheetData>
    <row r="1" spans="3:7" ht="9.9499999999999993" customHeight="1" x14ac:dyDescent="0.15"/>
    <row r="2" spans="3:7" ht="9.9499999999999993" customHeight="1" x14ac:dyDescent="0.15"/>
    <row r="3" spans="3:7" ht="30" customHeight="1" x14ac:dyDescent="0.15">
      <c r="C3" s="41" t="s">
        <v>35</v>
      </c>
      <c r="D3" s="41"/>
      <c r="E3" s="41"/>
      <c r="F3" s="41"/>
      <c r="G3" s="41"/>
    </row>
    <row r="4" spans="3:7" ht="9.9499999999999993" customHeight="1" x14ac:dyDescent="0.15"/>
    <row r="5" spans="3:7" ht="30" customHeight="1" x14ac:dyDescent="0.15">
      <c r="C5" s="42" t="s">
        <v>36</v>
      </c>
      <c r="D5" s="42"/>
      <c r="E5" s="42"/>
      <c r="F5" s="42"/>
      <c r="G5" s="42"/>
    </row>
    <row r="6" spans="3:7" ht="9.9499999999999993" customHeight="1" thickBot="1" x14ac:dyDescent="0.2"/>
    <row r="7" spans="3:7" ht="20.100000000000001" customHeight="1" thickBot="1" x14ac:dyDescent="0.2">
      <c r="E7" s="34"/>
      <c r="F7" s="35" t="s">
        <v>33</v>
      </c>
      <c r="G7" s="33" t="s">
        <v>32</v>
      </c>
    </row>
    <row r="8" spans="3:7" ht="30" customHeight="1" x14ac:dyDescent="0.15">
      <c r="C8" s="7" t="s">
        <v>2</v>
      </c>
    </row>
    <row r="9" spans="3:7" s="8" customFormat="1" ht="30" customHeight="1" x14ac:dyDescent="0.15">
      <c r="C9" s="43" t="s">
        <v>14</v>
      </c>
      <c r="D9" s="9" t="s">
        <v>10</v>
      </c>
      <c r="E9" s="10"/>
      <c r="F9" s="11" t="s">
        <v>17</v>
      </c>
      <c r="G9" s="12">
        <v>71</v>
      </c>
    </row>
    <row r="10" spans="3:7" s="8" customFormat="1" ht="30" customHeight="1" x14ac:dyDescent="0.15">
      <c r="C10" s="44"/>
      <c r="D10" s="13" t="s">
        <v>11</v>
      </c>
      <c r="E10" s="14"/>
      <c r="F10" s="15" t="s">
        <v>19</v>
      </c>
      <c r="G10" s="16">
        <v>199327</v>
      </c>
    </row>
    <row r="11" spans="3:7" s="8" customFormat="1" ht="30" customHeight="1" x14ac:dyDescent="0.15">
      <c r="C11" s="44"/>
      <c r="D11" s="13" t="s">
        <v>26</v>
      </c>
      <c r="E11" s="14" t="s">
        <v>5</v>
      </c>
      <c r="F11" s="15" t="s">
        <v>20</v>
      </c>
      <c r="G11" s="16">
        <v>4088</v>
      </c>
    </row>
    <row r="12" spans="3:7" s="8" customFormat="1" ht="30" customHeight="1" x14ac:dyDescent="0.15">
      <c r="C12" s="44"/>
      <c r="D12" s="13" t="s">
        <v>16</v>
      </c>
      <c r="E12" s="14"/>
      <c r="F12" s="15" t="s">
        <v>21</v>
      </c>
      <c r="G12" s="17">
        <v>1.4</v>
      </c>
    </row>
    <row r="13" spans="3:7" s="8" customFormat="1" ht="30" customHeight="1" x14ac:dyDescent="0.15">
      <c r="C13" s="44"/>
      <c r="D13" s="18" t="s">
        <v>0</v>
      </c>
      <c r="E13" s="19" t="s">
        <v>6</v>
      </c>
      <c r="F13" s="20" t="s">
        <v>20</v>
      </c>
      <c r="G13" s="21">
        <f>ROUNDDOWN(G10*G12/1000,0)</f>
        <v>279</v>
      </c>
    </row>
    <row r="14" spans="3:7" ht="30" customHeight="1" x14ac:dyDescent="0.15">
      <c r="C14" s="40" t="s">
        <v>22</v>
      </c>
      <c r="D14" s="37"/>
      <c r="E14" s="1" t="s">
        <v>8</v>
      </c>
      <c r="F14" s="2" t="s">
        <v>20</v>
      </c>
      <c r="G14" s="3">
        <f>G11+G13</f>
        <v>4367</v>
      </c>
    </row>
    <row r="15" spans="3:7" ht="9.9499999999999993" customHeight="1" x14ac:dyDescent="0.15">
      <c r="C15" s="8"/>
      <c r="D15" s="8"/>
      <c r="E15" s="8"/>
      <c r="F15" s="8"/>
      <c r="G15" s="8"/>
    </row>
    <row r="16" spans="3:7" ht="30" customHeight="1" x14ac:dyDescent="0.15">
      <c r="C16" s="7" t="s">
        <v>3</v>
      </c>
    </row>
    <row r="17" spans="3:7" s="8" customFormat="1" ht="30" customHeight="1" x14ac:dyDescent="0.15">
      <c r="C17" s="45" t="s">
        <v>12</v>
      </c>
      <c r="D17" s="9" t="s">
        <v>23</v>
      </c>
      <c r="E17" s="10"/>
      <c r="F17" s="11" t="s">
        <v>17</v>
      </c>
      <c r="G17" s="29"/>
    </row>
    <row r="18" spans="3:7" s="8" customFormat="1" ht="30" customHeight="1" x14ac:dyDescent="0.15">
      <c r="C18" s="45"/>
      <c r="D18" s="26" t="s">
        <v>25</v>
      </c>
      <c r="E18" s="27"/>
      <c r="F18" s="28" t="s">
        <v>18</v>
      </c>
      <c r="G18" s="30"/>
    </row>
    <row r="19" spans="3:7" s="8" customFormat="1" ht="30" customHeight="1" x14ac:dyDescent="0.15">
      <c r="C19" s="45"/>
      <c r="D19" s="13" t="s">
        <v>24</v>
      </c>
      <c r="E19" s="14"/>
      <c r="F19" s="15" t="s">
        <v>21</v>
      </c>
      <c r="G19" s="32"/>
    </row>
    <row r="20" spans="3:7" s="8" customFormat="1" ht="30" customHeight="1" x14ac:dyDescent="0.15">
      <c r="C20" s="45"/>
      <c r="D20" s="22" t="s">
        <v>7</v>
      </c>
      <c r="E20" s="23" t="s">
        <v>9</v>
      </c>
      <c r="F20" s="24" t="s">
        <v>20</v>
      </c>
      <c r="G20" s="25">
        <f>ROUNDDOWN(G18*G19/1000,0)</f>
        <v>0</v>
      </c>
    </row>
    <row r="21" spans="3:7" s="8" customFormat="1" ht="30" customHeight="1" x14ac:dyDescent="0.15">
      <c r="C21" s="38" t="s">
        <v>13</v>
      </c>
      <c r="D21" s="9" t="s">
        <v>1</v>
      </c>
      <c r="E21" s="10"/>
      <c r="F21" s="11" t="s">
        <v>17</v>
      </c>
      <c r="G21" s="12">
        <f>G9</f>
        <v>71</v>
      </c>
    </row>
    <row r="22" spans="3:7" s="8" customFormat="1" ht="30" customHeight="1" x14ac:dyDescent="0.15">
      <c r="C22" s="39"/>
      <c r="D22" s="13" t="s">
        <v>4</v>
      </c>
      <c r="E22" s="14"/>
      <c r="F22" s="15" t="s">
        <v>19</v>
      </c>
      <c r="G22" s="16">
        <f>G10-G18</f>
        <v>199327</v>
      </c>
    </row>
    <row r="23" spans="3:7" s="8" customFormat="1" ht="30" hidden="1" customHeight="1" x14ac:dyDescent="0.15">
      <c r="C23" s="39"/>
      <c r="D23" s="13" t="s">
        <v>27</v>
      </c>
      <c r="E23" s="14"/>
      <c r="F23" s="15" t="s">
        <v>21</v>
      </c>
      <c r="G23" s="17">
        <v>12.68</v>
      </c>
    </row>
    <row r="24" spans="3:7" s="8" customFormat="1" ht="30" customHeight="1" x14ac:dyDescent="0.15">
      <c r="C24" s="39"/>
      <c r="D24" s="13" t="s">
        <v>26</v>
      </c>
      <c r="E24" s="14" t="s">
        <v>28</v>
      </c>
      <c r="F24" s="15" t="s">
        <v>20</v>
      </c>
      <c r="G24" s="16">
        <f>ROUNDDOWN(G11-(G18*G23/1000),0)</f>
        <v>4088</v>
      </c>
    </row>
    <row r="25" spans="3:7" s="8" customFormat="1" ht="30" customHeight="1" x14ac:dyDescent="0.15">
      <c r="C25" s="39"/>
      <c r="D25" s="13" t="s">
        <v>16</v>
      </c>
      <c r="E25" s="14"/>
      <c r="F25" s="15" t="s">
        <v>21</v>
      </c>
      <c r="G25" s="17">
        <v>1.4</v>
      </c>
    </row>
    <row r="26" spans="3:7" s="8" customFormat="1" ht="30" customHeight="1" x14ac:dyDescent="0.15">
      <c r="C26" s="39"/>
      <c r="D26" s="13" t="s">
        <v>0</v>
      </c>
      <c r="E26" s="14" t="s">
        <v>29</v>
      </c>
      <c r="F26" s="15" t="s">
        <v>20</v>
      </c>
      <c r="G26" s="16">
        <f>ROUNDDOWN(G22*G25/1000,0)</f>
        <v>279</v>
      </c>
    </row>
    <row r="27" spans="3:7" ht="30" customHeight="1" x14ac:dyDescent="0.15">
      <c r="C27" s="40" t="s">
        <v>37</v>
      </c>
      <c r="D27" s="37"/>
      <c r="E27" s="1" t="s">
        <v>30</v>
      </c>
      <c r="F27" s="2" t="s">
        <v>20</v>
      </c>
      <c r="G27" s="3">
        <f>G20+G24+G26</f>
        <v>4367</v>
      </c>
    </row>
    <row r="28" spans="3:7" s="8" customFormat="1" ht="9.9499999999999993" customHeight="1" x14ac:dyDescent="0.15">
      <c r="C28" s="4"/>
      <c r="D28" s="4"/>
      <c r="E28" s="5"/>
      <c r="F28" s="5"/>
      <c r="G28" s="6"/>
    </row>
    <row r="29" spans="3:7" ht="30" customHeight="1" x14ac:dyDescent="0.15">
      <c r="C29" s="7" t="s">
        <v>15</v>
      </c>
    </row>
    <row r="30" spans="3:7" ht="30" customHeight="1" x14ac:dyDescent="0.15">
      <c r="C30" s="36" t="s">
        <v>31</v>
      </c>
      <c r="D30" s="37"/>
      <c r="E30" s="37"/>
      <c r="F30" s="2" t="s">
        <v>20</v>
      </c>
      <c r="G30" s="31">
        <f>G27-G14</f>
        <v>0</v>
      </c>
    </row>
    <row r="31" spans="3:7" ht="9.9499999999999993" customHeight="1" x14ac:dyDescent="0.15"/>
  </sheetData>
  <sheetProtection password="8178" sheet="1" objects="1" scenarios="1"/>
  <mergeCells count="8">
    <mergeCell ref="C30:E30"/>
    <mergeCell ref="C21:C26"/>
    <mergeCell ref="C27:D27"/>
    <mergeCell ref="C3:G3"/>
    <mergeCell ref="C5:G5"/>
    <mergeCell ref="C9:C13"/>
    <mergeCell ref="C14:D14"/>
    <mergeCell ref="C17:C2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1"/>
  <sheetViews>
    <sheetView view="pageBreakPreview" zoomScale="70" zoomScaleNormal="70" zoomScaleSheetLayoutView="70" workbookViewId="0">
      <selection activeCell="C5" sqref="C5:G5"/>
    </sheetView>
  </sheetViews>
  <sheetFormatPr defaultColWidth="9" defaultRowHeight="30" customHeight="1" x14ac:dyDescent="0.15"/>
  <cols>
    <col min="1" max="2" width="5.625" style="4" customWidth="1"/>
    <col min="3" max="3" width="9" style="4"/>
    <col min="4" max="4" width="35.625" style="4" customWidth="1"/>
    <col min="5" max="5" width="3.5" style="5" bestFit="1" customWidth="1"/>
    <col min="6" max="6" width="15.625" style="5" customWidth="1"/>
    <col min="7" max="7" width="15.625" style="6" customWidth="1"/>
    <col min="8" max="8" width="5.625" style="4" customWidth="1"/>
    <col min="9" max="9" width="30.625" style="4" customWidth="1"/>
    <col min="10" max="16384" width="9" style="4"/>
  </cols>
  <sheetData>
    <row r="1" spans="3:7" ht="9.9499999999999993" customHeight="1" x14ac:dyDescent="0.15"/>
    <row r="2" spans="3:7" ht="9.9499999999999993" customHeight="1" x14ac:dyDescent="0.15"/>
    <row r="3" spans="3:7" ht="30" customHeight="1" x14ac:dyDescent="0.15">
      <c r="C3" s="41" t="s">
        <v>35</v>
      </c>
      <c r="D3" s="41"/>
      <c r="E3" s="41"/>
      <c r="F3" s="41"/>
      <c r="G3" s="41"/>
    </row>
    <row r="4" spans="3:7" ht="9.9499999999999993" customHeight="1" x14ac:dyDescent="0.15"/>
    <row r="5" spans="3:7" ht="30" customHeight="1" x14ac:dyDescent="0.15">
      <c r="C5" s="42" t="s">
        <v>36</v>
      </c>
      <c r="D5" s="42"/>
      <c r="E5" s="42"/>
      <c r="F5" s="42"/>
      <c r="G5" s="42"/>
    </row>
    <row r="6" spans="3:7" ht="9.9499999999999993" customHeight="1" thickBot="1" x14ac:dyDescent="0.2"/>
    <row r="7" spans="3:7" ht="20.100000000000001" customHeight="1" thickBot="1" x14ac:dyDescent="0.2">
      <c r="E7" s="34"/>
      <c r="F7" s="35" t="s">
        <v>33</v>
      </c>
      <c r="G7" s="33" t="s">
        <v>34</v>
      </c>
    </row>
    <row r="8" spans="3:7" ht="30" customHeight="1" x14ac:dyDescent="0.15">
      <c r="C8" s="7" t="s">
        <v>2</v>
      </c>
    </row>
    <row r="9" spans="3:7" s="8" customFormat="1" ht="30" customHeight="1" x14ac:dyDescent="0.15">
      <c r="C9" s="43" t="s">
        <v>14</v>
      </c>
      <c r="D9" s="9" t="s">
        <v>10</v>
      </c>
      <c r="E9" s="10"/>
      <c r="F9" s="11" t="s">
        <v>17</v>
      </c>
      <c r="G9" s="12">
        <v>71</v>
      </c>
    </row>
    <row r="10" spans="3:7" s="8" customFormat="1" ht="30" customHeight="1" x14ac:dyDescent="0.15">
      <c r="C10" s="44"/>
      <c r="D10" s="13" t="s">
        <v>11</v>
      </c>
      <c r="E10" s="14"/>
      <c r="F10" s="15" t="s">
        <v>19</v>
      </c>
      <c r="G10" s="16">
        <v>199327</v>
      </c>
    </row>
    <row r="11" spans="3:7" s="8" customFormat="1" ht="30" customHeight="1" x14ac:dyDescent="0.15">
      <c r="C11" s="44"/>
      <c r="D11" s="13" t="s">
        <v>26</v>
      </c>
      <c r="E11" s="14" t="s">
        <v>5</v>
      </c>
      <c r="F11" s="15" t="s">
        <v>20</v>
      </c>
      <c r="G11" s="16">
        <v>4088</v>
      </c>
    </row>
    <row r="12" spans="3:7" s="8" customFormat="1" ht="30" customHeight="1" x14ac:dyDescent="0.15">
      <c r="C12" s="44"/>
      <c r="D12" s="13" t="s">
        <v>16</v>
      </c>
      <c r="E12" s="14"/>
      <c r="F12" s="15" t="s">
        <v>21</v>
      </c>
      <c r="G12" s="17">
        <v>1.4</v>
      </c>
    </row>
    <row r="13" spans="3:7" s="8" customFormat="1" ht="30" customHeight="1" x14ac:dyDescent="0.15">
      <c r="C13" s="44"/>
      <c r="D13" s="18" t="s">
        <v>0</v>
      </c>
      <c r="E13" s="19" t="s">
        <v>6</v>
      </c>
      <c r="F13" s="20" t="s">
        <v>20</v>
      </c>
      <c r="G13" s="21">
        <f>ROUNDDOWN(G10*G12/1000,0)</f>
        <v>279</v>
      </c>
    </row>
    <row r="14" spans="3:7" ht="30" customHeight="1" x14ac:dyDescent="0.15">
      <c r="C14" s="40" t="s">
        <v>22</v>
      </c>
      <c r="D14" s="37"/>
      <c r="E14" s="1" t="s">
        <v>8</v>
      </c>
      <c r="F14" s="2" t="s">
        <v>20</v>
      </c>
      <c r="G14" s="3">
        <f>G11+G13</f>
        <v>4367</v>
      </c>
    </row>
    <row r="15" spans="3:7" ht="9.9499999999999993" customHeight="1" x14ac:dyDescent="0.15">
      <c r="C15" s="8"/>
      <c r="D15" s="8"/>
      <c r="E15" s="8"/>
      <c r="F15" s="8"/>
      <c r="G15" s="8"/>
    </row>
    <row r="16" spans="3:7" ht="30" customHeight="1" x14ac:dyDescent="0.15">
      <c r="C16" s="7" t="s">
        <v>3</v>
      </c>
    </row>
    <row r="17" spans="3:7" s="8" customFormat="1" ht="30" customHeight="1" x14ac:dyDescent="0.15">
      <c r="C17" s="45" t="s">
        <v>12</v>
      </c>
      <c r="D17" s="9" t="s">
        <v>23</v>
      </c>
      <c r="E17" s="10"/>
      <c r="F17" s="11" t="s">
        <v>17</v>
      </c>
      <c r="G17" s="29"/>
    </row>
    <row r="18" spans="3:7" s="8" customFormat="1" ht="30" customHeight="1" x14ac:dyDescent="0.15">
      <c r="C18" s="45"/>
      <c r="D18" s="26" t="s">
        <v>25</v>
      </c>
      <c r="E18" s="27"/>
      <c r="F18" s="28" t="s">
        <v>18</v>
      </c>
      <c r="G18" s="30"/>
    </row>
    <row r="19" spans="3:7" s="8" customFormat="1" ht="30" customHeight="1" x14ac:dyDescent="0.15">
      <c r="C19" s="45"/>
      <c r="D19" s="13" t="s">
        <v>24</v>
      </c>
      <c r="E19" s="14"/>
      <c r="F19" s="15" t="s">
        <v>21</v>
      </c>
      <c r="G19" s="32"/>
    </row>
    <row r="20" spans="3:7" s="8" customFormat="1" ht="30" customHeight="1" x14ac:dyDescent="0.15">
      <c r="C20" s="45"/>
      <c r="D20" s="22" t="s">
        <v>7</v>
      </c>
      <c r="E20" s="23" t="s">
        <v>9</v>
      </c>
      <c r="F20" s="24" t="s">
        <v>20</v>
      </c>
      <c r="G20" s="25">
        <f>ROUNDDOWN(G18*G19/1000,0)</f>
        <v>0</v>
      </c>
    </row>
    <row r="21" spans="3:7" s="8" customFormat="1" ht="30" customHeight="1" x14ac:dyDescent="0.15">
      <c r="C21" s="38" t="s">
        <v>13</v>
      </c>
      <c r="D21" s="9" t="s">
        <v>1</v>
      </c>
      <c r="E21" s="10"/>
      <c r="F21" s="11" t="s">
        <v>17</v>
      </c>
      <c r="G21" s="12">
        <f>G9</f>
        <v>71</v>
      </c>
    </row>
    <row r="22" spans="3:7" s="8" customFormat="1" ht="30" customHeight="1" x14ac:dyDescent="0.15">
      <c r="C22" s="39"/>
      <c r="D22" s="13" t="s">
        <v>4</v>
      </c>
      <c r="E22" s="14"/>
      <c r="F22" s="15" t="s">
        <v>19</v>
      </c>
      <c r="G22" s="16">
        <f>G10-G18</f>
        <v>199327</v>
      </c>
    </row>
    <row r="23" spans="3:7" s="8" customFormat="1" ht="30" hidden="1" customHeight="1" x14ac:dyDescent="0.15">
      <c r="C23" s="39"/>
      <c r="D23" s="13" t="s">
        <v>27</v>
      </c>
      <c r="E23" s="14"/>
      <c r="F23" s="15" t="s">
        <v>21</v>
      </c>
      <c r="G23" s="17">
        <v>12.68</v>
      </c>
    </row>
    <row r="24" spans="3:7" s="8" customFormat="1" ht="30" customHeight="1" x14ac:dyDescent="0.15">
      <c r="C24" s="39"/>
      <c r="D24" s="13" t="s">
        <v>26</v>
      </c>
      <c r="E24" s="14" t="s">
        <v>28</v>
      </c>
      <c r="F24" s="15" t="s">
        <v>20</v>
      </c>
      <c r="G24" s="16">
        <f>ROUNDDOWN(G11-(G18*G23/1000),0)</f>
        <v>4088</v>
      </c>
    </row>
    <row r="25" spans="3:7" s="8" customFormat="1" ht="30" customHeight="1" x14ac:dyDescent="0.15">
      <c r="C25" s="39"/>
      <c r="D25" s="13" t="s">
        <v>16</v>
      </c>
      <c r="E25" s="14"/>
      <c r="F25" s="15" t="s">
        <v>21</v>
      </c>
      <c r="G25" s="17">
        <v>1.4</v>
      </c>
    </row>
    <row r="26" spans="3:7" s="8" customFormat="1" ht="30" customHeight="1" x14ac:dyDescent="0.15">
      <c r="C26" s="39"/>
      <c r="D26" s="13" t="s">
        <v>0</v>
      </c>
      <c r="E26" s="14" t="s">
        <v>29</v>
      </c>
      <c r="F26" s="15" t="s">
        <v>20</v>
      </c>
      <c r="G26" s="16">
        <f>ROUNDDOWN(G22*G25/1000,0)</f>
        <v>279</v>
      </c>
    </row>
    <row r="27" spans="3:7" ht="30" customHeight="1" x14ac:dyDescent="0.15">
      <c r="C27" s="40" t="s">
        <v>37</v>
      </c>
      <c r="D27" s="37"/>
      <c r="E27" s="1" t="s">
        <v>30</v>
      </c>
      <c r="F27" s="2" t="s">
        <v>20</v>
      </c>
      <c r="G27" s="3">
        <f>G20+G24+G26</f>
        <v>4367</v>
      </c>
    </row>
    <row r="28" spans="3:7" s="8" customFormat="1" ht="9.9499999999999993" customHeight="1" x14ac:dyDescent="0.15">
      <c r="C28" s="4"/>
      <c r="D28" s="4"/>
      <c r="E28" s="5"/>
      <c r="F28" s="5"/>
      <c r="G28" s="6"/>
    </row>
    <row r="29" spans="3:7" ht="30" customHeight="1" x14ac:dyDescent="0.15">
      <c r="C29" s="7" t="s">
        <v>15</v>
      </c>
    </row>
    <row r="30" spans="3:7" ht="30" customHeight="1" x14ac:dyDescent="0.15">
      <c r="C30" s="36" t="s">
        <v>31</v>
      </c>
      <c r="D30" s="37"/>
      <c r="E30" s="37"/>
      <c r="F30" s="2" t="s">
        <v>20</v>
      </c>
      <c r="G30" s="31">
        <f>G27-G14</f>
        <v>0</v>
      </c>
    </row>
    <row r="31" spans="3:7" ht="9.9499999999999993" customHeight="1" x14ac:dyDescent="0.15"/>
  </sheetData>
  <sheetProtection password="8178" sheet="1" objects="1" scenarios="1"/>
  <mergeCells count="8">
    <mergeCell ref="C27:D27"/>
    <mergeCell ref="C30:E30"/>
    <mergeCell ref="C3:G3"/>
    <mergeCell ref="C5:G5"/>
    <mergeCell ref="C9:C13"/>
    <mergeCell ref="C14:D14"/>
    <mergeCell ref="C17:C20"/>
    <mergeCell ref="C21:C26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補助金有り</vt:lpstr>
      <vt:lpstr>補助金無し</vt:lpstr>
      <vt:lpstr>補助金無し!Print_Area</vt:lpstr>
      <vt:lpstr>補助金有り!Print_Area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2104412</dc:creator>
  <cp:lastModifiedBy>2104412</cp:lastModifiedBy>
  <cp:lastPrinted>2024-06-06T06:18:58Z</cp:lastPrinted>
  <dcterms:created xsi:type="dcterms:W3CDTF">2022-07-19T23:41:08Z</dcterms:created>
  <dcterms:modified xsi:type="dcterms:W3CDTF">2024-06-06T06:19:05Z</dcterms:modified>
</cp:coreProperties>
</file>