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20GE0056\share\R3データ\101  地域森林計画（一斉変更）\①地域森林計画（一斉変更）\⑧印刷\3 印刷業者用\5 民有林資源調査書\"/>
    </mc:Choice>
  </mc:AlternateContent>
  <bookViews>
    <workbookView xWindow="-15" yWindow="-15" windowWidth="10245" windowHeight="7830"/>
  </bookViews>
  <sheets>
    <sheet name="全県(P7)" sheetId="41" r:id="rId1"/>
    <sheet name="白川・菊池川(P11)" sheetId="60" r:id="rId2"/>
    <sheet name="緑川(P39)" sheetId="61" r:id="rId3"/>
    <sheet name="球磨川(P51)" sheetId="62" r:id="rId4"/>
    <sheet name="天草(P73)" sheetId="63" r:id="rId5"/>
  </sheets>
  <definedNames>
    <definedName name="_xlnm.Print_Area" localSheetId="3">'球磨川(P51)'!$F$2:$P$62</definedName>
    <definedName name="_xlnm.Print_Area" localSheetId="0">'全県(P7)'!$F$2:$P$62</definedName>
    <definedName name="_xlnm.Print_Area" localSheetId="4">'天草(P73)'!$F$2:$P$62</definedName>
    <definedName name="_xlnm.Print_Area" localSheetId="1">'白川・菊池川(P11)'!$F$2:$P$62</definedName>
    <definedName name="_xlnm.Print_Area" localSheetId="2">'緑川(P39)'!$F$2:$P$62</definedName>
  </definedNames>
  <calcPr calcId="162913"/>
</workbook>
</file>

<file path=xl/calcChain.xml><?xml version="1.0" encoding="utf-8"?>
<calcChain xmlns="http://schemas.openxmlformats.org/spreadsheetml/2006/main">
  <c r="C44" i="41" l="1"/>
  <c r="D100" i="41" l="1"/>
  <c r="I89" i="61" l="1"/>
  <c r="H89" i="60" l="1"/>
  <c r="J89" i="61" l="1"/>
  <c r="H89" i="61"/>
  <c r="G89" i="61"/>
  <c r="D38" i="60"/>
  <c r="D37" i="60"/>
  <c r="G89" i="60"/>
  <c r="J89" i="60" l="1"/>
  <c r="I89" i="60"/>
  <c r="D7" i="60" l="1"/>
  <c r="C64" i="60"/>
  <c r="C94" i="60"/>
  <c r="C70" i="60" s="1"/>
  <c r="D97" i="60"/>
  <c r="D73" i="60" s="1"/>
  <c r="C100" i="60"/>
  <c r="C98" i="60"/>
  <c r="C74" i="60" s="1"/>
  <c r="D11" i="63"/>
  <c r="D9" i="63"/>
  <c r="D8" i="63"/>
  <c r="D7" i="63"/>
  <c r="C55" i="60"/>
  <c r="C54" i="60"/>
  <c r="C53" i="60"/>
  <c r="C52" i="60"/>
  <c r="C51" i="60"/>
  <c r="C45" i="60"/>
  <c r="C46" i="60"/>
  <c r="C47" i="60"/>
  <c r="C48" i="60"/>
  <c r="C49" i="60"/>
  <c r="C50" i="60"/>
  <c r="C56" i="60"/>
  <c r="C57" i="60"/>
  <c r="C58" i="60"/>
  <c r="C59" i="60"/>
  <c r="C60" i="60"/>
  <c r="C61" i="60"/>
  <c r="C62" i="60"/>
  <c r="C63" i="60"/>
  <c r="D44" i="60"/>
  <c r="C44" i="60"/>
  <c r="D113" i="60"/>
  <c r="C113" i="60"/>
  <c r="D64" i="60"/>
  <c r="D6" i="60" s="1"/>
  <c r="D63" i="41"/>
  <c r="C112" i="41"/>
  <c r="C88" i="41" s="1"/>
  <c r="C63" i="41"/>
  <c r="D111" i="41"/>
  <c r="D87" i="41" s="1"/>
  <c r="D62" i="41"/>
  <c r="C111" i="41"/>
  <c r="C87" i="41" s="1"/>
  <c r="C62" i="41"/>
  <c r="D110" i="41"/>
  <c r="D86" i="41" s="1"/>
  <c r="D61" i="41"/>
  <c r="C110" i="41"/>
  <c r="C86" i="41" s="1"/>
  <c r="C61" i="41"/>
  <c r="D109" i="41"/>
  <c r="D85" i="41" s="1"/>
  <c r="D60" i="41"/>
  <c r="C109" i="41"/>
  <c r="C85" i="41" s="1"/>
  <c r="C60" i="41"/>
  <c r="D108" i="41"/>
  <c r="D84" i="41" s="1"/>
  <c r="D59" i="41"/>
  <c r="C108" i="41"/>
  <c r="C84" i="41" s="1"/>
  <c r="C59" i="41"/>
  <c r="D107" i="41"/>
  <c r="D83" i="41" s="1"/>
  <c r="D58" i="41"/>
  <c r="C107" i="41"/>
  <c r="C83" i="41" s="1"/>
  <c r="C58" i="41"/>
  <c r="D106" i="41"/>
  <c r="D82" i="41" s="1"/>
  <c r="D57" i="41"/>
  <c r="C106" i="41"/>
  <c r="C82" i="41" s="1"/>
  <c r="C57" i="41"/>
  <c r="D105" i="41"/>
  <c r="D81" i="41" s="1"/>
  <c r="D56" i="41"/>
  <c r="C105" i="41"/>
  <c r="C81" i="41" s="1"/>
  <c r="C56" i="41"/>
  <c r="D104" i="41"/>
  <c r="D80" i="41" s="1"/>
  <c r="D55" i="41"/>
  <c r="C104" i="41"/>
  <c r="C80" i="41" s="1"/>
  <c r="C55" i="41"/>
  <c r="D103" i="41"/>
  <c r="D79" i="41" s="1"/>
  <c r="D54" i="41"/>
  <c r="C103" i="41"/>
  <c r="C79" i="41" s="1"/>
  <c r="C54" i="41"/>
  <c r="D102" i="41"/>
  <c r="D78" i="41" s="1"/>
  <c r="D53" i="41"/>
  <c r="C102" i="41"/>
  <c r="C78" i="41" s="1"/>
  <c r="C53" i="41"/>
  <c r="D101" i="41"/>
  <c r="D77" i="41" s="1"/>
  <c r="D52" i="41"/>
  <c r="C101" i="41"/>
  <c r="C77" i="41" s="1"/>
  <c r="C52" i="41"/>
  <c r="D76" i="41"/>
  <c r="D51" i="41"/>
  <c r="C100" i="41"/>
  <c r="C76" i="41" s="1"/>
  <c r="C51" i="41"/>
  <c r="D99" i="41"/>
  <c r="D75" i="41" s="1"/>
  <c r="D50" i="41"/>
  <c r="C99" i="41"/>
  <c r="C75" i="41" s="1"/>
  <c r="C50" i="41"/>
  <c r="D98" i="41"/>
  <c r="D74" i="41" s="1"/>
  <c r="D49" i="41"/>
  <c r="C98" i="41"/>
  <c r="C74" i="41" s="1"/>
  <c r="C49" i="41"/>
  <c r="D97" i="41"/>
  <c r="D73" i="41" s="1"/>
  <c r="D48" i="41"/>
  <c r="C97" i="41"/>
  <c r="C73" i="41" s="1"/>
  <c r="C48" i="41"/>
  <c r="D96" i="41"/>
  <c r="D72" i="41" s="1"/>
  <c r="D47" i="41"/>
  <c r="C96" i="41"/>
  <c r="C72" i="41" s="1"/>
  <c r="C47" i="41"/>
  <c r="D95" i="41"/>
  <c r="D71" i="41" s="1"/>
  <c r="D46" i="41"/>
  <c r="C95" i="41"/>
  <c r="C71" i="41" s="1"/>
  <c r="C46" i="41"/>
  <c r="D94" i="41"/>
  <c r="D70" i="41" s="1"/>
  <c r="D45" i="41"/>
  <c r="C94" i="41"/>
  <c r="C70" i="41" s="1"/>
  <c r="C45" i="41"/>
  <c r="D93" i="41"/>
  <c r="D69" i="41" s="1"/>
  <c r="D44" i="41"/>
  <c r="C93" i="41"/>
  <c r="C69" i="41" s="1"/>
  <c r="D9" i="41"/>
  <c r="D10" i="41"/>
  <c r="C47" i="63"/>
  <c r="G89" i="63"/>
  <c r="C64" i="63" s="1"/>
  <c r="J89" i="62"/>
  <c r="D113" i="62" s="1"/>
  <c r="I89" i="62"/>
  <c r="D64" i="62" s="1"/>
  <c r="D6" i="62" s="1"/>
  <c r="H89" i="62"/>
  <c r="C113" i="62" s="1"/>
  <c r="G89" i="62"/>
  <c r="C64" i="62" s="1"/>
  <c r="C93" i="61"/>
  <c r="C69" i="61" s="1"/>
  <c r="D44" i="61"/>
  <c r="D113" i="61"/>
  <c r="D64" i="61"/>
  <c r="D6" i="61" s="1"/>
  <c r="C113" i="61"/>
  <c r="C64" i="61"/>
  <c r="C94" i="63"/>
  <c r="C70" i="63" s="1"/>
  <c r="C95" i="63"/>
  <c r="C71" i="63" s="1"/>
  <c r="D95" i="63"/>
  <c r="D71" i="63" s="1"/>
  <c r="C96" i="63"/>
  <c r="C72" i="63" s="1"/>
  <c r="D47" i="63"/>
  <c r="D96" i="63"/>
  <c r="D72" i="63" s="1"/>
  <c r="C97" i="63"/>
  <c r="C73" i="63" s="1"/>
  <c r="D48" i="63"/>
  <c r="D97" i="63"/>
  <c r="D73" i="63" s="1"/>
  <c r="C49" i="63"/>
  <c r="C98" i="63"/>
  <c r="C74" i="63" s="1"/>
  <c r="C50" i="63"/>
  <c r="C99" i="63"/>
  <c r="C75" i="63" s="1"/>
  <c r="D99" i="63"/>
  <c r="D75" i="63" s="1"/>
  <c r="C100" i="63"/>
  <c r="C76" i="63" s="1"/>
  <c r="D51" i="63"/>
  <c r="D100" i="63"/>
  <c r="D76" i="63" s="1"/>
  <c r="C52" i="63"/>
  <c r="C101" i="63"/>
  <c r="C77" i="63" s="1"/>
  <c r="D52" i="63"/>
  <c r="D101" i="63"/>
  <c r="D77" i="63" s="1"/>
  <c r="C53" i="63"/>
  <c r="D102" i="63"/>
  <c r="D78" i="63" s="1"/>
  <c r="C103" i="63"/>
  <c r="C79" i="63" s="1"/>
  <c r="D103" i="63"/>
  <c r="D79" i="63" s="1"/>
  <c r="C55" i="63"/>
  <c r="C104" i="63"/>
  <c r="C80" i="63" s="1"/>
  <c r="D55" i="63"/>
  <c r="C56" i="63"/>
  <c r="C105" i="63"/>
  <c r="C81" i="63" s="1"/>
  <c r="D56" i="63"/>
  <c r="D105" i="63"/>
  <c r="D81" i="63" s="1"/>
  <c r="C106" i="63"/>
  <c r="C82" i="63" s="1"/>
  <c r="C58" i="63"/>
  <c r="C107" i="63"/>
  <c r="C83" i="63" s="1"/>
  <c r="D107" i="63"/>
  <c r="D83" i="63" s="1"/>
  <c r="C59" i="63"/>
  <c r="C108" i="63"/>
  <c r="C84" i="63" s="1"/>
  <c r="D59" i="63"/>
  <c r="C109" i="63"/>
  <c r="C85" i="63" s="1"/>
  <c r="D60" i="63"/>
  <c r="D109" i="63"/>
  <c r="D85" i="63" s="1"/>
  <c r="C61" i="63"/>
  <c r="C110" i="63"/>
  <c r="C86" i="63" s="1"/>
  <c r="D110" i="63"/>
  <c r="D86" i="63" s="1"/>
  <c r="C62" i="63"/>
  <c r="C112" i="63"/>
  <c r="C88" i="63" s="1"/>
  <c r="D63" i="63"/>
  <c r="D112" i="63"/>
  <c r="D88" i="63" s="1"/>
  <c r="C93" i="63"/>
  <c r="C69" i="63" s="1"/>
  <c r="I89" i="63"/>
  <c r="D64" i="63" s="1"/>
  <c r="D6" i="63" s="1"/>
  <c r="C63" i="63"/>
  <c r="C111" i="63"/>
  <c r="C87" i="63" s="1"/>
  <c r="C60" i="63"/>
  <c r="C57" i="63"/>
  <c r="C54" i="63"/>
  <c r="C102" i="63"/>
  <c r="C78" i="63" s="1"/>
  <c r="C51" i="63"/>
  <c r="C48" i="63"/>
  <c r="C46" i="63"/>
  <c r="C45" i="63"/>
  <c r="H89" i="63"/>
  <c r="C113" i="63" s="1"/>
  <c r="D11" i="61"/>
  <c r="D63" i="60"/>
  <c r="D62" i="60"/>
  <c r="D61" i="60"/>
  <c r="D60" i="60"/>
  <c r="D59" i="60"/>
  <c r="D58" i="60"/>
  <c r="D57" i="60"/>
  <c r="D56" i="60"/>
  <c r="D55" i="60"/>
  <c r="D54" i="60"/>
  <c r="D53" i="60"/>
  <c r="D52" i="60"/>
  <c r="D51" i="60"/>
  <c r="D50" i="60"/>
  <c r="D49" i="60"/>
  <c r="D48" i="60"/>
  <c r="D47" i="60"/>
  <c r="D46" i="60"/>
  <c r="D45" i="60"/>
  <c r="D112" i="60"/>
  <c r="D88" i="60" s="1"/>
  <c r="C112" i="60"/>
  <c r="C88" i="60" s="1"/>
  <c r="D111" i="60"/>
  <c r="D87" i="60" s="1"/>
  <c r="C111" i="60"/>
  <c r="C87" i="60" s="1"/>
  <c r="D110" i="60"/>
  <c r="D86" i="60" s="1"/>
  <c r="C110" i="60"/>
  <c r="C86" i="60" s="1"/>
  <c r="D109" i="60"/>
  <c r="D85" i="60" s="1"/>
  <c r="C109" i="60"/>
  <c r="C85" i="60" s="1"/>
  <c r="D108" i="60"/>
  <c r="D84" i="60" s="1"/>
  <c r="C108" i="60"/>
  <c r="C84" i="60" s="1"/>
  <c r="D107" i="60"/>
  <c r="D83" i="60" s="1"/>
  <c r="C107" i="60"/>
  <c r="C83" i="60" s="1"/>
  <c r="D106" i="60"/>
  <c r="D82" i="60" s="1"/>
  <c r="C106" i="60"/>
  <c r="C82" i="60" s="1"/>
  <c r="D105" i="60"/>
  <c r="D81" i="60" s="1"/>
  <c r="C105" i="60"/>
  <c r="C81" i="60" s="1"/>
  <c r="D104" i="60"/>
  <c r="D80" i="60" s="1"/>
  <c r="C104" i="60"/>
  <c r="C80" i="60" s="1"/>
  <c r="D103" i="60"/>
  <c r="D79" i="60" s="1"/>
  <c r="C103" i="60"/>
  <c r="C79" i="60" s="1"/>
  <c r="D102" i="60"/>
  <c r="D78" i="60" s="1"/>
  <c r="C102" i="60"/>
  <c r="C78" i="60" s="1"/>
  <c r="D101" i="60"/>
  <c r="D77" i="60" s="1"/>
  <c r="C101" i="60"/>
  <c r="C77" i="60" s="1"/>
  <c r="D100" i="60"/>
  <c r="D76" i="60" s="1"/>
  <c r="C76" i="60"/>
  <c r="D99" i="60"/>
  <c r="D75" i="60" s="1"/>
  <c r="C99" i="60"/>
  <c r="C75" i="60" s="1"/>
  <c r="D98" i="60"/>
  <c r="D74" i="60" s="1"/>
  <c r="C97" i="60"/>
  <c r="C73" i="60" s="1"/>
  <c r="D96" i="60"/>
  <c r="D72" i="60" s="1"/>
  <c r="C96" i="60"/>
  <c r="C72" i="60" s="1"/>
  <c r="D95" i="60"/>
  <c r="D71" i="60" s="1"/>
  <c r="C95" i="60"/>
  <c r="C71" i="60" s="1"/>
  <c r="D94" i="60"/>
  <c r="D70" i="60" s="1"/>
  <c r="D93" i="60"/>
  <c r="D69" i="60" s="1"/>
  <c r="C93" i="60"/>
  <c r="C69" i="60" s="1"/>
  <c r="D111" i="63"/>
  <c r="D87" i="63" s="1"/>
  <c r="D108" i="63"/>
  <c r="D84" i="63" s="1"/>
  <c r="D106" i="63"/>
  <c r="D82" i="63" s="1"/>
  <c r="D104" i="63"/>
  <c r="D80" i="63" s="1"/>
  <c r="D98" i="63"/>
  <c r="D74" i="63" s="1"/>
  <c r="D62" i="63"/>
  <c r="D61" i="63"/>
  <c r="D58" i="63"/>
  <c r="D57" i="63"/>
  <c r="D54" i="63"/>
  <c r="D53" i="63"/>
  <c r="D50" i="63"/>
  <c r="D49" i="63"/>
  <c r="D46" i="63"/>
  <c r="D45" i="63"/>
  <c r="D44" i="63"/>
  <c r="C44" i="63"/>
  <c r="D37" i="63"/>
  <c r="D38" i="63"/>
  <c r="D10" i="63"/>
  <c r="D112" i="62"/>
  <c r="D88" i="62" s="1"/>
  <c r="C112" i="62"/>
  <c r="C88" i="62" s="1"/>
  <c r="D111" i="62"/>
  <c r="D87" i="62" s="1"/>
  <c r="C111" i="62"/>
  <c r="C87" i="62" s="1"/>
  <c r="D110" i="62"/>
  <c r="D86" i="62" s="1"/>
  <c r="C110" i="62"/>
  <c r="C86" i="62" s="1"/>
  <c r="D109" i="62"/>
  <c r="D85" i="62" s="1"/>
  <c r="C109" i="62"/>
  <c r="C85" i="62" s="1"/>
  <c r="D108" i="62"/>
  <c r="D84" i="62" s="1"/>
  <c r="C108" i="62"/>
  <c r="C84" i="62" s="1"/>
  <c r="D107" i="62"/>
  <c r="D83" i="62" s="1"/>
  <c r="C107" i="62"/>
  <c r="C83" i="62" s="1"/>
  <c r="D106" i="62"/>
  <c r="D82" i="62" s="1"/>
  <c r="C106" i="62"/>
  <c r="C82" i="62" s="1"/>
  <c r="D105" i="62"/>
  <c r="D81" i="62" s="1"/>
  <c r="C105" i="62"/>
  <c r="C81" i="62" s="1"/>
  <c r="D104" i="62"/>
  <c r="D80" i="62" s="1"/>
  <c r="C104" i="62"/>
  <c r="C80" i="62" s="1"/>
  <c r="D103" i="62"/>
  <c r="D79" i="62" s="1"/>
  <c r="C103" i="62"/>
  <c r="C79" i="62" s="1"/>
  <c r="D102" i="62"/>
  <c r="D78" i="62" s="1"/>
  <c r="C102" i="62"/>
  <c r="C78" i="62" s="1"/>
  <c r="D101" i="62"/>
  <c r="D77" i="62" s="1"/>
  <c r="C101" i="62"/>
  <c r="C77" i="62" s="1"/>
  <c r="D100" i="62"/>
  <c r="D76" i="62" s="1"/>
  <c r="C100" i="62"/>
  <c r="C76" i="62" s="1"/>
  <c r="D99" i="62"/>
  <c r="D75" i="62" s="1"/>
  <c r="C99" i="62"/>
  <c r="C75" i="62" s="1"/>
  <c r="D98" i="62"/>
  <c r="D74" i="62" s="1"/>
  <c r="C98" i="62"/>
  <c r="C74" i="62" s="1"/>
  <c r="D97" i="62"/>
  <c r="D73" i="62" s="1"/>
  <c r="C97" i="62"/>
  <c r="C73" i="62" s="1"/>
  <c r="D96" i="62"/>
  <c r="D72" i="62" s="1"/>
  <c r="C96" i="62"/>
  <c r="C72" i="62" s="1"/>
  <c r="D95" i="62"/>
  <c r="D71" i="62" s="1"/>
  <c r="C95" i="62"/>
  <c r="C71" i="62" s="1"/>
  <c r="D94" i="62"/>
  <c r="D70" i="62" s="1"/>
  <c r="C94" i="62"/>
  <c r="C70" i="62" s="1"/>
  <c r="D93" i="62"/>
  <c r="D69" i="62" s="1"/>
  <c r="C93" i="62"/>
  <c r="C69" i="62" s="1"/>
  <c r="D63" i="62"/>
  <c r="C63" i="62"/>
  <c r="D62" i="62"/>
  <c r="C62" i="62"/>
  <c r="D61" i="62"/>
  <c r="C61" i="62"/>
  <c r="D60" i="62"/>
  <c r="C60" i="62"/>
  <c r="D59" i="62"/>
  <c r="C59" i="62"/>
  <c r="D58" i="62"/>
  <c r="C58" i="62"/>
  <c r="D57" i="62"/>
  <c r="C57" i="62"/>
  <c r="D56" i="62"/>
  <c r="C56" i="62"/>
  <c r="D55" i="62"/>
  <c r="C55" i="62"/>
  <c r="D54" i="62"/>
  <c r="C54" i="62"/>
  <c r="D53" i="62"/>
  <c r="C53" i="62"/>
  <c r="D52" i="62"/>
  <c r="C52" i="62"/>
  <c r="D51" i="62"/>
  <c r="C51" i="62"/>
  <c r="D50" i="62"/>
  <c r="C50" i="62"/>
  <c r="D49" i="62"/>
  <c r="C49" i="62"/>
  <c r="D48" i="62"/>
  <c r="C48" i="62"/>
  <c r="D47" i="62"/>
  <c r="C47" i="62"/>
  <c r="D46" i="62"/>
  <c r="C46" i="62"/>
  <c r="D45" i="62"/>
  <c r="C45" i="62"/>
  <c r="D44" i="62"/>
  <c r="C44" i="62"/>
  <c r="D37" i="62"/>
  <c r="D38" i="62"/>
  <c r="D7" i="62"/>
  <c r="D8" i="62"/>
  <c r="D9" i="62"/>
  <c r="D10" i="62"/>
  <c r="D11" i="62"/>
  <c r="D112" i="61"/>
  <c r="D88" i="61" s="1"/>
  <c r="C112" i="61"/>
  <c r="C88" i="61" s="1"/>
  <c r="D111" i="61"/>
  <c r="D87" i="61" s="1"/>
  <c r="C111" i="61"/>
  <c r="C87" i="61" s="1"/>
  <c r="D110" i="61"/>
  <c r="D86" i="61" s="1"/>
  <c r="C110" i="61"/>
  <c r="C86" i="61" s="1"/>
  <c r="D109" i="61"/>
  <c r="D85" i="61" s="1"/>
  <c r="C109" i="61"/>
  <c r="C85" i="61" s="1"/>
  <c r="D108" i="61"/>
  <c r="D84" i="61" s="1"/>
  <c r="C108" i="61"/>
  <c r="C84" i="61" s="1"/>
  <c r="D107" i="61"/>
  <c r="D83" i="61" s="1"/>
  <c r="C107" i="61"/>
  <c r="C83" i="61" s="1"/>
  <c r="D106" i="61"/>
  <c r="D82" i="61" s="1"/>
  <c r="C106" i="61"/>
  <c r="C82" i="61" s="1"/>
  <c r="D105" i="61"/>
  <c r="D81" i="61" s="1"/>
  <c r="C105" i="61"/>
  <c r="C81" i="61" s="1"/>
  <c r="D104" i="61"/>
  <c r="D80" i="61"/>
  <c r="C104" i="61"/>
  <c r="C80" i="61" s="1"/>
  <c r="D103" i="61"/>
  <c r="D79" i="61" s="1"/>
  <c r="C103" i="61"/>
  <c r="C79" i="61" s="1"/>
  <c r="D102" i="61"/>
  <c r="D78" i="61" s="1"/>
  <c r="C102" i="61"/>
  <c r="C78" i="61" s="1"/>
  <c r="D101" i="61"/>
  <c r="D77" i="61" s="1"/>
  <c r="C101" i="61"/>
  <c r="C77" i="61" s="1"/>
  <c r="D100" i="61"/>
  <c r="D76" i="61" s="1"/>
  <c r="C100" i="61"/>
  <c r="C76" i="61" s="1"/>
  <c r="D99" i="61"/>
  <c r="D75" i="61" s="1"/>
  <c r="C99" i="61"/>
  <c r="C75" i="61" s="1"/>
  <c r="D98" i="61"/>
  <c r="D74" i="61" s="1"/>
  <c r="C98" i="61"/>
  <c r="C74" i="61" s="1"/>
  <c r="D97" i="61"/>
  <c r="D73" i="61" s="1"/>
  <c r="C97" i="61"/>
  <c r="C73" i="61" s="1"/>
  <c r="D96" i="61"/>
  <c r="D72" i="61" s="1"/>
  <c r="C96" i="61"/>
  <c r="C72" i="61" s="1"/>
  <c r="D95" i="61"/>
  <c r="D71" i="61" s="1"/>
  <c r="C95" i="61"/>
  <c r="C71" i="61" s="1"/>
  <c r="D94" i="61"/>
  <c r="D70" i="61"/>
  <c r="C94" i="61"/>
  <c r="C70" i="61" s="1"/>
  <c r="D93" i="61"/>
  <c r="D69" i="61" s="1"/>
  <c r="D63" i="61"/>
  <c r="C63" i="61"/>
  <c r="D62" i="61"/>
  <c r="C62" i="61"/>
  <c r="D61" i="61"/>
  <c r="C61" i="61"/>
  <c r="D60" i="61"/>
  <c r="C60" i="61"/>
  <c r="D59" i="61"/>
  <c r="C59" i="61"/>
  <c r="D58" i="61"/>
  <c r="C58" i="61"/>
  <c r="D57" i="61"/>
  <c r="C57" i="61"/>
  <c r="D56" i="61"/>
  <c r="C56" i="61"/>
  <c r="D55" i="61"/>
  <c r="C55" i="61"/>
  <c r="D54" i="61"/>
  <c r="C54" i="61"/>
  <c r="D53" i="61"/>
  <c r="C53" i="61"/>
  <c r="D52" i="61"/>
  <c r="C52" i="61"/>
  <c r="D51" i="61"/>
  <c r="C51" i="61"/>
  <c r="D50" i="61"/>
  <c r="C50" i="61"/>
  <c r="D49" i="61"/>
  <c r="C49" i="61"/>
  <c r="D48" i="61"/>
  <c r="C48" i="61"/>
  <c r="D47" i="61"/>
  <c r="C47" i="61"/>
  <c r="D46" i="61"/>
  <c r="C46" i="61"/>
  <c r="D45" i="61"/>
  <c r="C45" i="61"/>
  <c r="C44" i="61"/>
  <c r="D37" i="61"/>
  <c r="D38" i="61"/>
  <c r="D7" i="61"/>
  <c r="D8" i="61"/>
  <c r="D9" i="61"/>
  <c r="D10" i="61"/>
  <c r="D8" i="60"/>
  <c r="D9" i="60"/>
  <c r="D10" i="60"/>
  <c r="D11" i="60"/>
  <c r="J89" i="63"/>
  <c r="D113" i="63" s="1"/>
  <c r="D94" i="63"/>
  <c r="D70" i="63" s="1"/>
  <c r="D93" i="63"/>
  <c r="D69" i="63" s="1"/>
  <c r="C89" i="60" l="1"/>
  <c r="D89" i="63"/>
  <c r="D89" i="61"/>
  <c r="D5" i="60"/>
  <c r="D12" i="60" s="1"/>
  <c r="D36" i="60"/>
  <c r="D39" i="60" s="1"/>
  <c r="D32" i="60"/>
  <c r="D7" i="41"/>
  <c r="C89" i="63"/>
  <c r="D36" i="63"/>
  <c r="D39" i="63" s="1"/>
  <c r="D5" i="63"/>
  <c r="D12" i="63" s="1"/>
  <c r="D32" i="63"/>
  <c r="D32" i="62"/>
  <c r="D5" i="62"/>
  <c r="D12" i="62" s="1"/>
  <c r="D36" i="62"/>
  <c r="D39" i="62" s="1"/>
  <c r="C89" i="62"/>
  <c r="D89" i="62"/>
  <c r="C89" i="61"/>
  <c r="D5" i="41"/>
  <c r="D36" i="61"/>
  <c r="D39" i="61" s="1"/>
  <c r="D5" i="61"/>
  <c r="D12" i="61" s="1"/>
  <c r="D32" i="61"/>
  <c r="C89" i="41"/>
  <c r="J89" i="41"/>
  <c r="D113" i="41" s="1"/>
  <c r="G89" i="41"/>
  <c r="C64" i="41" s="1"/>
  <c r="I89" i="41"/>
  <c r="D64" i="41" s="1"/>
  <c r="D38" i="41"/>
  <c r="D11" i="41"/>
  <c r="D8" i="41"/>
  <c r="D37" i="41"/>
  <c r="D89" i="60"/>
  <c r="D6" i="41"/>
  <c r="D112" i="41"/>
  <c r="D88" i="41" s="1"/>
  <c r="D89" i="41" s="1"/>
  <c r="H89" i="41"/>
  <c r="C113" i="41" s="1"/>
  <c r="D36" i="41" l="1"/>
  <c r="D39" i="41" s="1"/>
  <c r="D32" i="41"/>
  <c r="D12" i="41"/>
</calcChain>
</file>

<file path=xl/sharedStrings.xml><?xml version="1.0" encoding="utf-8"?>
<sst xmlns="http://schemas.openxmlformats.org/spreadsheetml/2006/main" count="592" uniqueCount="142">
  <si>
    <t>樹種</t>
    <rPh sb="0" eb="2">
      <t>ジュシュ</t>
    </rPh>
    <phoneticPr fontId="3"/>
  </si>
  <si>
    <t>その他広</t>
    <rPh sb="2" eb="3">
      <t>タ</t>
    </rPh>
    <rPh sb="3" eb="4">
      <t>ヒロ</t>
    </rPh>
    <phoneticPr fontId="3"/>
  </si>
  <si>
    <t>スギ</t>
    <phoneticPr fontId="3"/>
  </si>
  <si>
    <t>ヒノキ</t>
    <phoneticPr fontId="3"/>
  </si>
  <si>
    <t>マツ</t>
    <phoneticPr fontId="3"/>
  </si>
  <si>
    <t>クヌギ</t>
    <phoneticPr fontId="3"/>
  </si>
  <si>
    <t>その他針</t>
    <rPh sb="2" eb="3">
      <t>タ</t>
    </rPh>
    <rPh sb="3" eb="4">
      <t>ハリ</t>
    </rPh>
    <phoneticPr fontId="3"/>
  </si>
  <si>
    <t>伐採跡地</t>
    <rPh sb="0" eb="2">
      <t>バッサイ</t>
    </rPh>
    <rPh sb="2" eb="4">
      <t>アトチ</t>
    </rPh>
    <phoneticPr fontId="3"/>
  </si>
  <si>
    <t>未立木地</t>
    <rPh sb="0" eb="1">
      <t>ミ</t>
    </rPh>
    <rPh sb="1" eb="3">
      <t>リュウボク</t>
    </rPh>
    <rPh sb="3" eb="4">
      <t>チ</t>
    </rPh>
    <phoneticPr fontId="3"/>
  </si>
  <si>
    <t>更新困難地</t>
    <rPh sb="0" eb="2">
      <t>コウシン</t>
    </rPh>
    <rPh sb="2" eb="4">
      <t>コンナン</t>
    </rPh>
    <rPh sb="4" eb="5">
      <t>チ</t>
    </rPh>
    <phoneticPr fontId="3"/>
  </si>
  <si>
    <t>竹林</t>
    <rPh sb="0" eb="2">
      <t>チクリン</t>
    </rPh>
    <phoneticPr fontId="2"/>
  </si>
  <si>
    <t>特殊林</t>
    <rPh sb="0" eb="2">
      <t>トクシュ</t>
    </rPh>
    <rPh sb="2" eb="3">
      <t>リン</t>
    </rPh>
    <phoneticPr fontId="2"/>
  </si>
  <si>
    <t>熊本県の民有人工林における樹種構成</t>
    <rPh sb="0" eb="3">
      <t>クマモトケン</t>
    </rPh>
    <rPh sb="4" eb="6">
      <t>ミンユウ</t>
    </rPh>
    <rPh sb="6" eb="9">
      <t>ジンコウリン</t>
    </rPh>
    <rPh sb="13" eb="15">
      <t>ジュシュ</t>
    </rPh>
    <rPh sb="15" eb="17">
      <t>コウセイ</t>
    </rPh>
    <phoneticPr fontId="3"/>
  </si>
  <si>
    <t>その他</t>
    <rPh sb="2" eb="3">
      <t>タ</t>
    </rPh>
    <phoneticPr fontId="3"/>
  </si>
  <si>
    <t>齢級</t>
    <rPh sb="0" eb="2">
      <t>レイキュウ</t>
    </rPh>
    <phoneticPr fontId="3"/>
  </si>
  <si>
    <t>15</t>
  </si>
  <si>
    <t>16</t>
  </si>
  <si>
    <t>17</t>
  </si>
  <si>
    <t>18</t>
  </si>
  <si>
    <t>19</t>
  </si>
  <si>
    <t>20以上</t>
    <rPh sb="2" eb="4">
      <t>イジョウ</t>
    </rPh>
    <phoneticPr fontId="3"/>
  </si>
  <si>
    <t>計</t>
    <rPh sb="0" eb="1">
      <t>ケイ</t>
    </rPh>
    <phoneticPr fontId="3"/>
  </si>
  <si>
    <t>面積</t>
    <rPh sb="0" eb="2">
      <t>メンセキ</t>
    </rPh>
    <phoneticPr fontId="3"/>
  </si>
  <si>
    <t>蓄積（グラフ用）</t>
    <rPh sb="0" eb="2">
      <t>チクセキ</t>
    </rPh>
    <rPh sb="6" eb="7">
      <t>ヨウ</t>
    </rPh>
    <phoneticPr fontId="3"/>
  </si>
  <si>
    <t>蓄積（入力用）</t>
    <rPh sb="0" eb="2">
      <t>チクセキ</t>
    </rPh>
    <rPh sb="3" eb="5">
      <t>ニュウリョク</t>
    </rPh>
    <rPh sb="5" eb="6">
      <t>ヨウ</t>
    </rPh>
    <phoneticPr fontId="3"/>
  </si>
  <si>
    <t>スギ</t>
    <phoneticPr fontId="3"/>
  </si>
  <si>
    <t>ヒノキ</t>
    <phoneticPr fontId="3"/>
  </si>
  <si>
    <t>１</t>
    <phoneticPr fontId="3"/>
  </si>
  <si>
    <t>２</t>
    <phoneticPr fontId="3"/>
  </si>
  <si>
    <t>３</t>
    <phoneticPr fontId="3"/>
  </si>
  <si>
    <t>４</t>
    <phoneticPr fontId="3"/>
  </si>
  <si>
    <t>５</t>
    <phoneticPr fontId="3"/>
  </si>
  <si>
    <t>６</t>
    <phoneticPr fontId="3"/>
  </si>
  <si>
    <t>７</t>
    <phoneticPr fontId="3"/>
  </si>
  <si>
    <t>８</t>
    <phoneticPr fontId="3"/>
  </si>
  <si>
    <t>９</t>
    <phoneticPr fontId="3"/>
  </si>
  <si>
    <t>10</t>
    <phoneticPr fontId="3"/>
  </si>
  <si>
    <t>11</t>
    <phoneticPr fontId="3"/>
  </si>
  <si>
    <t>12</t>
    <phoneticPr fontId="3"/>
  </si>
  <si>
    <t>13</t>
    <phoneticPr fontId="3"/>
  </si>
  <si>
    <t>14</t>
    <phoneticPr fontId="3"/>
  </si>
  <si>
    <t>林種</t>
    <rPh sb="0" eb="1">
      <t>ハヤシ</t>
    </rPh>
    <rPh sb="1" eb="2">
      <t>タネ</t>
    </rPh>
    <phoneticPr fontId="3"/>
  </si>
  <si>
    <t>人工林</t>
    <rPh sb="0" eb="3">
      <t>ジンコウリン</t>
    </rPh>
    <phoneticPr fontId="3"/>
  </si>
  <si>
    <t>天然林</t>
    <rPh sb="0" eb="3">
      <t>テンネンリン</t>
    </rPh>
    <phoneticPr fontId="3"/>
  </si>
  <si>
    <t>熊本県全体</t>
    <rPh sb="0" eb="3">
      <t>クマモトケン</t>
    </rPh>
    <rPh sb="3" eb="5">
      <t>ゼンタイ</t>
    </rPh>
    <phoneticPr fontId="2"/>
  </si>
  <si>
    <t>１</t>
    <phoneticPr fontId="3"/>
  </si>
  <si>
    <t>２</t>
    <phoneticPr fontId="3"/>
  </si>
  <si>
    <t>３</t>
    <phoneticPr fontId="3"/>
  </si>
  <si>
    <t>４</t>
    <phoneticPr fontId="3"/>
  </si>
  <si>
    <t>５</t>
    <phoneticPr fontId="3"/>
  </si>
  <si>
    <t>６</t>
    <phoneticPr fontId="3"/>
  </si>
  <si>
    <t>７</t>
    <phoneticPr fontId="3"/>
  </si>
  <si>
    <t>８</t>
    <phoneticPr fontId="3"/>
  </si>
  <si>
    <t>９</t>
    <phoneticPr fontId="3"/>
  </si>
  <si>
    <t>10</t>
    <phoneticPr fontId="3"/>
  </si>
  <si>
    <t>11</t>
    <phoneticPr fontId="3"/>
  </si>
  <si>
    <t>12</t>
    <phoneticPr fontId="3"/>
  </si>
  <si>
    <t>13</t>
    <phoneticPr fontId="3"/>
  </si>
  <si>
    <t>14</t>
    <phoneticPr fontId="3"/>
  </si>
  <si>
    <t>白川・菊池川森林計画区</t>
    <rPh sb="0" eb="2">
      <t>シラカワ</t>
    </rPh>
    <rPh sb="3" eb="5">
      <t>キクチ</t>
    </rPh>
    <rPh sb="5" eb="6">
      <t>ガワ</t>
    </rPh>
    <rPh sb="6" eb="8">
      <t>シンリン</t>
    </rPh>
    <rPh sb="8" eb="10">
      <t>ケイカク</t>
    </rPh>
    <rPh sb="10" eb="11">
      <t>ク</t>
    </rPh>
    <phoneticPr fontId="2"/>
  </si>
  <si>
    <t>１</t>
    <phoneticPr fontId="3"/>
  </si>
  <si>
    <t>２</t>
    <phoneticPr fontId="3"/>
  </si>
  <si>
    <t>３</t>
    <phoneticPr fontId="3"/>
  </si>
  <si>
    <t>４</t>
    <phoneticPr fontId="3"/>
  </si>
  <si>
    <t>５</t>
    <phoneticPr fontId="3"/>
  </si>
  <si>
    <t>６</t>
    <phoneticPr fontId="3"/>
  </si>
  <si>
    <t>７</t>
    <phoneticPr fontId="3"/>
  </si>
  <si>
    <t>８</t>
    <phoneticPr fontId="3"/>
  </si>
  <si>
    <t>９</t>
    <phoneticPr fontId="3"/>
  </si>
  <si>
    <t>10</t>
    <phoneticPr fontId="3"/>
  </si>
  <si>
    <t>11</t>
    <phoneticPr fontId="3"/>
  </si>
  <si>
    <t>12</t>
    <phoneticPr fontId="3"/>
  </si>
  <si>
    <t>13</t>
    <phoneticPr fontId="3"/>
  </si>
  <si>
    <t>14</t>
    <phoneticPr fontId="3"/>
  </si>
  <si>
    <t>緑川森林計画区</t>
    <rPh sb="0" eb="2">
      <t>ミドリカワ</t>
    </rPh>
    <rPh sb="2" eb="4">
      <t>シンリン</t>
    </rPh>
    <rPh sb="4" eb="6">
      <t>ケイカク</t>
    </rPh>
    <rPh sb="6" eb="7">
      <t>ク</t>
    </rPh>
    <phoneticPr fontId="2"/>
  </si>
  <si>
    <t>１</t>
    <phoneticPr fontId="3"/>
  </si>
  <si>
    <t>２</t>
    <phoneticPr fontId="3"/>
  </si>
  <si>
    <t>３</t>
    <phoneticPr fontId="3"/>
  </si>
  <si>
    <t>４</t>
    <phoneticPr fontId="3"/>
  </si>
  <si>
    <t>５</t>
    <phoneticPr fontId="3"/>
  </si>
  <si>
    <t>６</t>
    <phoneticPr fontId="3"/>
  </si>
  <si>
    <t>７</t>
    <phoneticPr fontId="3"/>
  </si>
  <si>
    <t>８</t>
    <phoneticPr fontId="3"/>
  </si>
  <si>
    <t>９</t>
    <phoneticPr fontId="3"/>
  </si>
  <si>
    <t>10</t>
    <phoneticPr fontId="3"/>
  </si>
  <si>
    <t>11</t>
    <phoneticPr fontId="3"/>
  </si>
  <si>
    <t>12</t>
    <phoneticPr fontId="3"/>
  </si>
  <si>
    <t>13</t>
    <phoneticPr fontId="3"/>
  </si>
  <si>
    <t>14</t>
    <phoneticPr fontId="3"/>
  </si>
  <si>
    <t>球磨川森林計画区</t>
    <rPh sb="0" eb="3">
      <t>クマガワ</t>
    </rPh>
    <rPh sb="3" eb="5">
      <t>シンリン</t>
    </rPh>
    <rPh sb="5" eb="7">
      <t>ケイカク</t>
    </rPh>
    <rPh sb="7" eb="8">
      <t>ク</t>
    </rPh>
    <phoneticPr fontId="2"/>
  </si>
  <si>
    <t>１</t>
    <phoneticPr fontId="3"/>
  </si>
  <si>
    <t>２</t>
    <phoneticPr fontId="3"/>
  </si>
  <si>
    <t>３</t>
    <phoneticPr fontId="3"/>
  </si>
  <si>
    <t>４</t>
    <phoneticPr fontId="3"/>
  </si>
  <si>
    <t>５</t>
    <phoneticPr fontId="3"/>
  </si>
  <si>
    <t>６</t>
    <phoneticPr fontId="3"/>
  </si>
  <si>
    <t>７</t>
    <phoneticPr fontId="3"/>
  </si>
  <si>
    <t>８</t>
    <phoneticPr fontId="3"/>
  </si>
  <si>
    <t>９</t>
    <phoneticPr fontId="3"/>
  </si>
  <si>
    <t>10</t>
    <phoneticPr fontId="3"/>
  </si>
  <si>
    <t>11</t>
    <phoneticPr fontId="3"/>
  </si>
  <si>
    <t>12</t>
    <phoneticPr fontId="3"/>
  </si>
  <si>
    <t>13</t>
    <phoneticPr fontId="3"/>
  </si>
  <si>
    <t>14</t>
    <phoneticPr fontId="3"/>
  </si>
  <si>
    <t>天草森林計画区</t>
    <rPh sb="0" eb="2">
      <t>アマクサ</t>
    </rPh>
    <rPh sb="2" eb="4">
      <t>シンリン</t>
    </rPh>
    <rPh sb="4" eb="6">
      <t>ケイカク</t>
    </rPh>
    <rPh sb="6" eb="7">
      <t>ク</t>
    </rPh>
    <phoneticPr fontId="2"/>
  </si>
  <si>
    <t>広葉樹</t>
    <rPh sb="0" eb="3">
      <t>コウヨウジュ</t>
    </rPh>
    <phoneticPr fontId="3"/>
  </si>
  <si>
    <t>広葉樹等</t>
    <rPh sb="0" eb="3">
      <t>コウヨウジュ</t>
    </rPh>
    <rPh sb="3" eb="4">
      <t>トウ</t>
    </rPh>
    <phoneticPr fontId="3"/>
  </si>
  <si>
    <t>面積（入力用）</t>
    <rPh sb="0" eb="2">
      <t>メンセキ</t>
    </rPh>
    <rPh sb="3" eb="5">
      <t>ニュウリョク</t>
    </rPh>
    <rPh sb="5" eb="6">
      <t>ヨウ</t>
    </rPh>
    <phoneticPr fontId="3"/>
  </si>
  <si>
    <t>面積（入力用）</t>
    <rPh sb="0" eb="2">
      <t>メンセキ</t>
    </rPh>
    <rPh sb="3" eb="6">
      <t>ニュウリョクヨウ</t>
    </rPh>
    <phoneticPr fontId="3"/>
  </si>
  <si>
    <t xml:space="preserve"> </t>
    <phoneticPr fontId="2"/>
  </si>
  <si>
    <t>面積</t>
    <rPh sb="0" eb="2">
      <t>メンセキ</t>
    </rPh>
    <phoneticPr fontId="2"/>
  </si>
  <si>
    <t>蓄積</t>
    <rPh sb="0" eb="2">
      <t>チクセキ</t>
    </rPh>
    <phoneticPr fontId="2"/>
  </si>
  <si>
    <t>スギ</t>
    <phoneticPr fontId="2"/>
  </si>
  <si>
    <t>ヒノキ</t>
    <phoneticPr fontId="2"/>
  </si>
  <si>
    <t>スギ</t>
    <phoneticPr fontId="2"/>
  </si>
  <si>
    <t>ヒノキ</t>
    <phoneticPr fontId="2"/>
  </si>
  <si>
    <t>スギ</t>
    <phoneticPr fontId="2"/>
  </si>
  <si>
    <t>ヒノキ</t>
    <phoneticPr fontId="2"/>
  </si>
  <si>
    <t>天草計画区の民有人工林における樹種構成</t>
    <rPh sb="0" eb="2">
      <t>アマクサ</t>
    </rPh>
    <rPh sb="2" eb="4">
      <t>ケイカク</t>
    </rPh>
    <rPh sb="4" eb="5">
      <t>ク</t>
    </rPh>
    <rPh sb="6" eb="8">
      <t>ミンユウ</t>
    </rPh>
    <rPh sb="8" eb="11">
      <t>ジンコウリン</t>
    </rPh>
    <rPh sb="15" eb="17">
      <t>ジュシュ</t>
    </rPh>
    <rPh sb="17" eb="19">
      <t>コウセイ</t>
    </rPh>
    <phoneticPr fontId="3"/>
  </si>
  <si>
    <t>球磨川計画区の民有人工林における樹種構成</t>
    <rPh sb="0" eb="3">
      <t>クマガワ</t>
    </rPh>
    <rPh sb="3" eb="5">
      <t>ケイカク</t>
    </rPh>
    <rPh sb="5" eb="6">
      <t>ク</t>
    </rPh>
    <rPh sb="7" eb="9">
      <t>ミンユウ</t>
    </rPh>
    <rPh sb="9" eb="12">
      <t>ジンコウリン</t>
    </rPh>
    <rPh sb="16" eb="18">
      <t>ジュシュ</t>
    </rPh>
    <rPh sb="18" eb="20">
      <t>コウセイ</t>
    </rPh>
    <phoneticPr fontId="3"/>
  </si>
  <si>
    <t>緑川計画区の民有人工林における樹種構成</t>
    <rPh sb="0" eb="2">
      <t>ミドリカワ</t>
    </rPh>
    <rPh sb="2" eb="4">
      <t>ケイカク</t>
    </rPh>
    <rPh sb="4" eb="5">
      <t>ク</t>
    </rPh>
    <rPh sb="6" eb="8">
      <t>ミンユウ</t>
    </rPh>
    <rPh sb="8" eb="11">
      <t>ジンコウリン</t>
    </rPh>
    <rPh sb="15" eb="17">
      <t>ジュシュ</t>
    </rPh>
    <rPh sb="17" eb="19">
      <t>コウセイ</t>
    </rPh>
    <phoneticPr fontId="3"/>
  </si>
  <si>
    <t>白川・菊池川計画区の民有人工林における樹種構成</t>
    <rPh sb="0" eb="2">
      <t>シラカワ</t>
    </rPh>
    <rPh sb="3" eb="5">
      <t>キクチ</t>
    </rPh>
    <rPh sb="5" eb="6">
      <t>ガワ</t>
    </rPh>
    <rPh sb="6" eb="8">
      <t>ケイカク</t>
    </rPh>
    <rPh sb="8" eb="9">
      <t>ク</t>
    </rPh>
    <rPh sb="10" eb="12">
      <t>ミンユウ</t>
    </rPh>
    <rPh sb="12" eb="15">
      <t>ジンコウリン</t>
    </rPh>
    <rPh sb="19" eb="21">
      <t>ジュシュ</t>
    </rPh>
    <rPh sb="21" eb="23">
      <t>コウセイ</t>
    </rPh>
    <phoneticPr fontId="3"/>
  </si>
  <si>
    <t>ヒノキ（7,231ha）</t>
    <phoneticPr fontId="3"/>
  </si>
  <si>
    <t>スギ（138,607ha）</t>
    <phoneticPr fontId="3"/>
  </si>
  <si>
    <t>ヒノキ（90,391ha）</t>
    <phoneticPr fontId="3"/>
  </si>
  <si>
    <r>
      <t>ス　ギ（68,298千ｍ</t>
    </r>
    <r>
      <rPr>
        <vertAlign val="superscript"/>
        <sz val="11"/>
        <color indexed="10"/>
        <rFont val="ＭＳ Ｐゴシック"/>
        <family val="3"/>
        <charset val="128"/>
      </rPr>
      <t>3</t>
    </r>
    <r>
      <rPr>
        <sz val="11"/>
        <color indexed="10"/>
        <rFont val="ＭＳ Ｐゴシック"/>
        <family val="3"/>
        <charset val="128"/>
      </rPr>
      <t>）</t>
    </r>
    <rPh sb="10" eb="11">
      <t>セン</t>
    </rPh>
    <phoneticPr fontId="3"/>
  </si>
  <si>
    <r>
      <t>ヒノキ（36,034千ｍ</t>
    </r>
    <r>
      <rPr>
        <vertAlign val="superscript"/>
        <sz val="11"/>
        <color indexed="10"/>
        <rFont val="ＭＳ Ｐゴシック"/>
        <family val="3"/>
        <charset val="128"/>
      </rPr>
      <t>3</t>
    </r>
    <r>
      <rPr>
        <sz val="11"/>
        <color indexed="10"/>
        <rFont val="ＭＳ Ｐゴシック"/>
        <family val="3"/>
        <charset val="128"/>
      </rPr>
      <t>）</t>
    </r>
    <rPh sb="10" eb="11">
      <t>セン</t>
    </rPh>
    <phoneticPr fontId="3"/>
  </si>
  <si>
    <t>スギ　（49,526ha）</t>
    <phoneticPr fontId="3"/>
  </si>
  <si>
    <t>ヒノキ（15,069ha）</t>
    <phoneticPr fontId="3"/>
  </si>
  <si>
    <r>
      <t>ス　ギ（27,046千ｍ</t>
    </r>
    <r>
      <rPr>
        <vertAlign val="superscript"/>
        <sz val="11"/>
        <color indexed="10"/>
        <rFont val="ＭＳ Ｐゴシック"/>
        <family val="3"/>
        <charset val="128"/>
      </rPr>
      <t>3</t>
    </r>
    <r>
      <rPr>
        <sz val="11"/>
        <color indexed="10"/>
        <rFont val="ＭＳ Ｐゴシック"/>
        <family val="3"/>
        <charset val="128"/>
      </rPr>
      <t>）</t>
    </r>
    <rPh sb="10" eb="11">
      <t>セン</t>
    </rPh>
    <phoneticPr fontId="3"/>
  </si>
  <si>
    <r>
      <t>ヒノキ（5,799千ｍ</t>
    </r>
    <r>
      <rPr>
        <vertAlign val="superscript"/>
        <sz val="11"/>
        <color indexed="10"/>
        <rFont val="ＭＳ Ｐゴシック"/>
        <family val="3"/>
        <charset val="128"/>
      </rPr>
      <t>3</t>
    </r>
    <r>
      <rPr>
        <sz val="11"/>
        <color indexed="10"/>
        <rFont val="ＭＳ Ｐゴシック"/>
        <family val="3"/>
        <charset val="128"/>
      </rPr>
      <t>）</t>
    </r>
    <rPh sb="9" eb="10">
      <t>セン</t>
    </rPh>
    <phoneticPr fontId="3"/>
  </si>
  <si>
    <t>スギ（22,936ha）</t>
    <phoneticPr fontId="3"/>
  </si>
  <si>
    <r>
      <t>ス　ギ（11,562千ｍ</t>
    </r>
    <r>
      <rPr>
        <vertAlign val="superscript"/>
        <sz val="11"/>
        <color indexed="10"/>
        <rFont val="ＭＳ Ｐゴシック"/>
        <family val="3"/>
        <charset val="128"/>
      </rPr>
      <t>3</t>
    </r>
    <r>
      <rPr>
        <sz val="11"/>
        <color indexed="10"/>
        <rFont val="ＭＳ Ｐゴシック"/>
        <family val="3"/>
        <charset val="128"/>
      </rPr>
      <t>）</t>
    </r>
    <rPh sb="10" eb="11">
      <t>セン</t>
    </rPh>
    <phoneticPr fontId="3"/>
  </si>
  <si>
    <r>
      <t>ヒノキ（2,922千ｍ</t>
    </r>
    <r>
      <rPr>
        <vertAlign val="superscript"/>
        <sz val="11"/>
        <color indexed="10"/>
        <rFont val="ＭＳ Ｐゴシック"/>
        <family val="3"/>
        <charset val="128"/>
      </rPr>
      <t>3</t>
    </r>
    <r>
      <rPr>
        <sz val="11"/>
        <color indexed="10"/>
        <rFont val="ＭＳ Ｐゴシック"/>
        <family val="3"/>
        <charset val="128"/>
      </rPr>
      <t>）</t>
    </r>
    <rPh sb="9" eb="10">
      <t>セン</t>
    </rPh>
    <phoneticPr fontId="3"/>
  </si>
  <si>
    <t>ス ギ（60,016ha）</t>
    <phoneticPr fontId="3"/>
  </si>
  <si>
    <t>ヒノキ（51,818ha）</t>
    <phoneticPr fontId="3"/>
  </si>
  <si>
    <r>
      <t>ス ギ（27,241千ｍ</t>
    </r>
    <r>
      <rPr>
        <vertAlign val="superscript"/>
        <sz val="11"/>
        <color indexed="10"/>
        <rFont val="ＭＳ Ｐゴシック"/>
        <family val="3"/>
        <charset val="128"/>
      </rPr>
      <t>3</t>
    </r>
    <r>
      <rPr>
        <sz val="11"/>
        <color indexed="10"/>
        <rFont val="ＭＳ Ｐゴシック"/>
        <family val="3"/>
        <charset val="128"/>
      </rPr>
      <t>）</t>
    </r>
    <rPh sb="10" eb="11">
      <t>セン</t>
    </rPh>
    <phoneticPr fontId="3"/>
  </si>
  <si>
    <r>
      <t>ヒノキ（21,069千ｍ</t>
    </r>
    <r>
      <rPr>
        <vertAlign val="superscript"/>
        <sz val="11"/>
        <color indexed="10"/>
        <rFont val="ＭＳ Ｐゴシック"/>
        <family val="3"/>
        <charset val="128"/>
      </rPr>
      <t>3</t>
    </r>
    <r>
      <rPr>
        <sz val="11"/>
        <color indexed="10"/>
        <rFont val="ＭＳ Ｐゴシック"/>
        <family val="3"/>
        <charset val="128"/>
      </rPr>
      <t>）</t>
    </r>
    <rPh sb="10" eb="11">
      <t>セン</t>
    </rPh>
    <phoneticPr fontId="3"/>
  </si>
  <si>
    <t>ス ギ　（6,128ha）</t>
    <phoneticPr fontId="3"/>
  </si>
  <si>
    <t>ヒノキ（16,274ha）</t>
    <phoneticPr fontId="3"/>
  </si>
  <si>
    <r>
      <t>ス　ギ（2,449千ｍ</t>
    </r>
    <r>
      <rPr>
        <vertAlign val="superscript"/>
        <sz val="11"/>
        <color indexed="10"/>
        <rFont val="ＭＳ Ｐゴシック"/>
        <family val="3"/>
        <charset val="128"/>
      </rPr>
      <t>3</t>
    </r>
    <r>
      <rPr>
        <sz val="11"/>
        <color indexed="10"/>
        <rFont val="ＭＳ Ｐゴシック"/>
        <family val="3"/>
        <charset val="128"/>
      </rPr>
      <t>）</t>
    </r>
    <rPh sb="9" eb="10">
      <t>セン</t>
    </rPh>
    <phoneticPr fontId="3"/>
  </si>
  <si>
    <r>
      <t>ヒノキ（6,244千ｍ</t>
    </r>
    <r>
      <rPr>
        <vertAlign val="superscript"/>
        <sz val="11"/>
        <color indexed="10"/>
        <rFont val="ＭＳ Ｐゴシック"/>
        <family val="3"/>
        <charset val="128"/>
      </rPr>
      <t>3</t>
    </r>
    <r>
      <rPr>
        <sz val="11"/>
        <color indexed="10"/>
        <rFont val="ＭＳ Ｐゴシック"/>
        <family val="3"/>
        <charset val="128"/>
      </rPr>
      <t>）</t>
    </r>
    <rPh sb="9" eb="10">
      <t>セン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</si>
</sst>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16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vertAlign val="superscript"/>
      <sz val="11"/>
      <color indexed="10"/>
      <name val="ＭＳ Ｐゴシック"/>
      <family val="3"/>
      <charset val="128"/>
    </font>
    <font>
      <sz val="11"/>
      <color theme="4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rgb="FF0070C0"/>
      <name val="ＭＳ Ｐゴシック"/>
      <family val="3"/>
      <charset val="128"/>
    </font>
    <font>
      <sz val="11"/>
      <color rgb="FF0000FF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double">
        <color indexed="64"/>
      </bottom>
      <diagonal/>
    </border>
    <border>
      <left style="dotted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thin">
        <color indexed="64"/>
      </bottom>
      <diagonal/>
    </border>
    <border>
      <left/>
      <right style="dotted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4" fillId="0" borderId="1" applyBorder="0"/>
  </cellStyleXfs>
  <cellXfs count="77">
    <xf numFmtId="0" fontId="0" fillId="0" borderId="0" xfId="0"/>
    <xf numFmtId="0" fontId="1" fillId="0" borderId="0" xfId="2" applyFont="1" applyBorder="1"/>
    <xf numFmtId="0" fontId="1" fillId="2" borderId="2" xfId="2" applyFont="1" applyFill="1" applyBorder="1" applyAlignment="1">
      <alignment horizontal="center"/>
    </xf>
    <xf numFmtId="49" fontId="1" fillId="0" borderId="2" xfId="2" applyNumberFormat="1" applyFont="1" applyBorder="1"/>
    <xf numFmtId="0" fontId="1" fillId="0" borderId="2" xfId="2" applyFont="1" applyBorder="1" applyAlignment="1">
      <alignment horizontal="center"/>
    </xf>
    <xf numFmtId="0" fontId="1" fillId="0" borderId="0" xfId="2" applyFont="1" applyFill="1" applyBorder="1"/>
    <xf numFmtId="49" fontId="1" fillId="0" borderId="2" xfId="2" applyNumberFormat="1" applyFont="1" applyBorder="1" applyAlignment="1">
      <alignment horizontal="center"/>
    </xf>
    <xf numFmtId="0" fontId="5" fillId="0" borderId="0" xfId="0" applyFont="1" applyAlignment="1">
      <alignment horizontal="centerContinuous"/>
    </xf>
    <xf numFmtId="49" fontId="1" fillId="0" borderId="2" xfId="2" applyNumberFormat="1" applyFont="1" applyBorder="1" applyAlignment="1">
      <alignment shrinkToFit="1"/>
    </xf>
    <xf numFmtId="3" fontId="1" fillId="0" borderId="0" xfId="2" applyNumberFormat="1" applyFont="1" applyBorder="1"/>
    <xf numFmtId="3" fontId="6" fillId="0" borderId="2" xfId="2" applyNumberFormat="1" applyFont="1" applyBorder="1"/>
    <xf numFmtId="3" fontId="6" fillId="3" borderId="2" xfId="2" applyNumberFormat="1" applyFont="1" applyFill="1" applyBorder="1"/>
    <xf numFmtId="4" fontId="6" fillId="0" borderId="2" xfId="2" applyNumberFormat="1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0" fontId="1" fillId="0" borderId="5" xfId="1" applyNumberFormat="1" applyFont="1" applyBorder="1" applyAlignment="1" applyProtection="1">
      <protection locked="0"/>
    </xf>
    <xf numFmtId="38" fontId="1" fillId="0" borderId="6" xfId="1" applyFont="1" applyBorder="1" applyAlignment="1" applyProtection="1">
      <protection locked="0"/>
    </xf>
    <xf numFmtId="40" fontId="1" fillId="0" borderId="3" xfId="1" applyNumberFormat="1" applyFont="1" applyBorder="1" applyAlignment="1" applyProtection="1">
      <protection locked="0"/>
    </xf>
    <xf numFmtId="38" fontId="1" fillId="0" borderId="4" xfId="1" applyFont="1" applyBorder="1" applyAlignment="1" applyProtection="1">
      <protection locked="0"/>
    </xf>
    <xf numFmtId="40" fontId="1" fillId="0" borderId="7" xfId="1" applyNumberFormat="1" applyFont="1" applyBorder="1" applyAlignment="1" applyProtection="1">
      <protection locked="0"/>
    </xf>
    <xf numFmtId="38" fontId="1" fillId="0" borderId="8" xfId="1" applyFont="1" applyBorder="1" applyAlignment="1" applyProtection="1">
      <protection locked="0"/>
    </xf>
    <xf numFmtId="40" fontId="1" fillId="0" borderId="2" xfId="1" applyNumberFormat="1" applyFont="1" applyBorder="1" applyAlignment="1" applyProtection="1">
      <protection locked="0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7" fillId="2" borderId="2" xfId="2" applyFont="1" applyFill="1" applyBorder="1" applyAlignment="1">
      <alignment horizontal="center" shrinkToFit="1"/>
    </xf>
    <xf numFmtId="4" fontId="7" fillId="0" borderId="2" xfId="2" applyNumberFormat="1" applyFont="1" applyBorder="1"/>
    <xf numFmtId="40" fontId="7" fillId="0" borderId="5" xfId="1" applyNumberFormat="1" applyFont="1" applyBorder="1" applyAlignment="1" applyProtection="1">
      <protection locked="0"/>
    </xf>
    <xf numFmtId="38" fontId="7" fillId="0" borderId="4" xfId="1" applyFont="1" applyBorder="1" applyAlignment="1" applyProtection="1">
      <protection locked="0"/>
    </xf>
    <xf numFmtId="40" fontId="7" fillId="0" borderId="3" xfId="1" applyNumberFormat="1" applyFont="1" applyBorder="1" applyAlignment="1" applyProtection="1">
      <protection locked="0"/>
    </xf>
    <xf numFmtId="40" fontId="7" fillId="0" borderId="11" xfId="1" applyNumberFormat="1" applyFont="1" applyBorder="1" applyAlignment="1" applyProtection="1">
      <protection locked="0"/>
    </xf>
    <xf numFmtId="38" fontId="7" fillId="0" borderId="12" xfId="1" applyFont="1" applyBorder="1" applyAlignment="1" applyProtection="1">
      <protection locked="0"/>
    </xf>
    <xf numFmtId="40" fontId="7" fillId="0" borderId="13" xfId="1" applyNumberFormat="1" applyFont="1" applyFill="1" applyBorder="1" applyAlignment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0" fontId="6" fillId="0" borderId="14" xfId="1" applyNumberFormat="1" applyFont="1" applyFill="1" applyBorder="1" applyAlignment="1"/>
    <xf numFmtId="38" fontId="6" fillId="0" borderId="15" xfId="1" applyNumberFormat="1" applyFont="1" applyFill="1" applyBorder="1" applyAlignment="1"/>
    <xf numFmtId="0" fontId="0" fillId="0" borderId="0" xfId="0" applyAlignment="1">
      <alignment shrinkToFit="1"/>
    </xf>
    <xf numFmtId="38" fontId="9" fillId="0" borderId="4" xfId="1" applyFont="1" applyBorder="1" applyAlignment="1" applyProtection="1">
      <protection locked="0"/>
    </xf>
    <xf numFmtId="4" fontId="0" fillId="0" borderId="0" xfId="0" applyNumberFormat="1"/>
    <xf numFmtId="38" fontId="6" fillId="0" borderId="15" xfId="1" applyNumberFormat="1" applyFont="1" applyFill="1" applyBorder="1" applyAlignment="1">
      <alignment shrinkToFit="1"/>
    </xf>
    <xf numFmtId="40" fontId="10" fillId="0" borderId="5" xfId="1" applyNumberFormat="1" applyFont="1" applyBorder="1" applyAlignment="1" applyProtection="1">
      <protection locked="0"/>
    </xf>
    <xf numFmtId="38" fontId="10" fillId="0" borderId="6" xfId="1" applyFont="1" applyBorder="1" applyAlignment="1" applyProtection="1">
      <protection locked="0"/>
    </xf>
    <xf numFmtId="40" fontId="10" fillId="0" borderId="3" xfId="1" applyNumberFormat="1" applyFont="1" applyBorder="1" applyAlignment="1" applyProtection="1">
      <protection locked="0"/>
    </xf>
    <xf numFmtId="38" fontId="10" fillId="0" borderId="4" xfId="1" applyFont="1" applyBorder="1" applyAlignment="1" applyProtection="1">
      <protection locked="0"/>
    </xf>
    <xf numFmtId="40" fontId="10" fillId="0" borderId="7" xfId="1" applyNumberFormat="1" applyFont="1" applyBorder="1" applyAlignment="1" applyProtection="1">
      <protection locked="0"/>
    </xf>
    <xf numFmtId="38" fontId="10" fillId="0" borderId="8" xfId="1" applyFont="1" applyBorder="1" applyAlignment="1" applyProtection="1">
      <protection locked="0"/>
    </xf>
    <xf numFmtId="4" fontId="11" fillId="4" borderId="2" xfId="2" applyNumberFormat="1" applyFont="1" applyFill="1" applyBorder="1"/>
    <xf numFmtId="40" fontId="6" fillId="0" borderId="14" xfId="1" applyNumberFormat="1" applyFont="1" applyFill="1" applyBorder="1" applyAlignment="1">
      <alignment shrinkToFit="1"/>
    </xf>
    <xf numFmtId="0" fontId="0" fillId="0" borderId="17" xfId="0" applyBorder="1" applyAlignment="1">
      <alignment horizontal="center" vertical="center"/>
    </xf>
    <xf numFmtId="38" fontId="7" fillId="0" borderId="13" xfId="1" applyFont="1" applyFill="1" applyBorder="1" applyAlignment="1"/>
    <xf numFmtId="38" fontId="7" fillId="0" borderId="18" xfId="1" applyFont="1" applyFill="1" applyBorder="1" applyAlignment="1"/>
    <xf numFmtId="176" fontId="0" fillId="0" borderId="0" xfId="0" applyNumberFormat="1"/>
    <xf numFmtId="38" fontId="0" fillId="0" borderId="20" xfId="1" applyNumberFormat="1" applyFont="1" applyBorder="1" applyAlignment="1" applyProtection="1">
      <protection locked="0"/>
    </xf>
    <xf numFmtId="38" fontId="0" fillId="0" borderId="21" xfId="1" applyNumberFormat="1" applyFont="1" applyBorder="1" applyAlignment="1" applyProtection="1">
      <protection locked="0"/>
    </xf>
    <xf numFmtId="0" fontId="0" fillId="0" borderId="19" xfId="0" applyBorder="1" applyAlignment="1">
      <alignment horizontal="center" vertical="center"/>
    </xf>
    <xf numFmtId="40" fontId="0" fillId="0" borderId="22" xfId="1" applyNumberFormat="1" applyFont="1" applyBorder="1" applyAlignment="1" applyProtection="1">
      <protection locked="0"/>
    </xf>
    <xf numFmtId="40" fontId="6" fillId="0" borderId="23" xfId="1" applyNumberFormat="1" applyFont="1" applyFill="1" applyBorder="1" applyAlignment="1"/>
    <xf numFmtId="38" fontId="6" fillId="0" borderId="24" xfId="1" applyNumberFormat="1" applyFont="1" applyFill="1" applyBorder="1" applyAlignment="1"/>
    <xf numFmtId="40" fontId="0" fillId="0" borderId="19" xfId="1" applyNumberFormat="1" applyFont="1" applyBorder="1" applyAlignment="1" applyProtection="1">
      <protection locked="0"/>
    </xf>
    <xf numFmtId="38" fontId="0" fillId="0" borderId="25" xfId="1" applyNumberFormat="1" applyFont="1" applyBorder="1" applyAlignment="1" applyProtection="1">
      <protection locked="0"/>
    </xf>
    <xf numFmtId="38" fontId="0" fillId="0" borderId="17" xfId="1" applyNumberFormat="1" applyFont="1" applyBorder="1" applyAlignment="1" applyProtection="1">
      <protection locked="0"/>
    </xf>
    <xf numFmtId="4" fontId="12" fillId="4" borderId="2" xfId="2" applyNumberFormat="1" applyFont="1" applyFill="1" applyBorder="1"/>
    <xf numFmtId="0" fontId="0" fillId="0" borderId="0" xfId="2" applyFont="1" applyBorder="1"/>
    <xf numFmtId="40" fontId="12" fillId="0" borderId="5" xfId="1" applyNumberFormat="1" applyFont="1" applyBorder="1" applyAlignment="1" applyProtection="1">
      <protection locked="0"/>
    </xf>
    <xf numFmtId="38" fontId="12" fillId="0" borderId="4" xfId="1" applyFont="1" applyBorder="1" applyAlignment="1" applyProtection="1">
      <protection locked="0"/>
    </xf>
    <xf numFmtId="40" fontId="12" fillId="0" borderId="3" xfId="1" applyNumberFormat="1" applyFont="1" applyBorder="1" applyAlignment="1" applyProtection="1">
      <protection locked="0"/>
    </xf>
    <xf numFmtId="40" fontId="12" fillId="0" borderId="11" xfId="1" applyNumberFormat="1" applyFont="1" applyBorder="1" applyAlignment="1" applyProtection="1">
      <protection locked="0"/>
    </xf>
    <xf numFmtId="38" fontId="12" fillId="0" borderId="12" xfId="1" applyFont="1" applyBorder="1" applyAlignment="1" applyProtection="1">
      <protection locked="0"/>
    </xf>
    <xf numFmtId="40" fontId="12" fillId="0" borderId="26" xfId="1" applyNumberFormat="1" applyFont="1" applyFill="1" applyBorder="1" applyAlignment="1">
      <alignment shrinkToFit="1"/>
    </xf>
    <xf numFmtId="38" fontId="12" fillId="0" borderId="27" xfId="1" applyNumberFormat="1" applyFont="1" applyFill="1" applyBorder="1" applyAlignment="1">
      <alignment shrinkToFit="1"/>
    </xf>
    <xf numFmtId="38" fontId="12" fillId="0" borderId="28" xfId="1" applyNumberFormat="1" applyFont="1" applyFill="1" applyBorder="1" applyAlignment="1">
      <alignment shrinkToFi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H14球磨川計画（参考資料）" xfId="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樹種別面積構成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（民有林面積：3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96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,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826.14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ha）</a:t>
            </a: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0.29160226312234855"/>
          <c:y val="1.0224948875255625E-3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2210200927357033"/>
          <c:y val="0.20552147239263804"/>
          <c:w val="0.7604327666151468"/>
          <c:h val="0.60122699386503065"/>
        </c:manualLayout>
      </c:layout>
      <c:pie3DChart>
        <c:varyColors val="1"/>
        <c:ser>
          <c:idx val="0"/>
          <c:order val="0"/>
          <c:spPr>
            <a:pattFill prst="ltVert">
              <a:fgClr>
                <a:srgbClr xmlns:mc="http://schemas.openxmlformats.org/markup-compatibility/2006" xmlns:a14="http://schemas.microsoft.com/office/drawing/2010/main" val="9999FF" mc:Ignorable="a14" a14:legacySpreadsheetColorIndex="2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pattFill prst="pct50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54C-4AE6-AD89-5E995DAC0F38}"/>
              </c:ext>
            </c:extLst>
          </c:dPt>
          <c:dPt>
            <c:idx val="1"/>
            <c:bubble3D val="0"/>
            <c:spPr>
              <a:pattFill prst="ltUpDiag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54C-4AE6-AD89-5E995DAC0F38}"/>
              </c:ext>
            </c:extLst>
          </c:dPt>
          <c:dPt>
            <c:idx val="2"/>
            <c:bubble3D val="0"/>
            <c:spPr>
              <a:pattFill prst="divot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54C-4AE6-AD89-5E995DAC0F38}"/>
              </c:ext>
            </c:extLst>
          </c:dPt>
          <c:dPt>
            <c:idx val="3"/>
            <c:bubble3D val="0"/>
            <c:spPr>
              <a:pattFill prst="plaid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54C-4AE6-AD89-5E995DAC0F38}"/>
              </c:ext>
            </c:extLst>
          </c:dPt>
          <c:dPt>
            <c:idx val="4"/>
            <c:bubble3D val="0"/>
            <c:spPr>
              <a:pattFill prst="dashUpDiag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C54C-4AE6-AD89-5E995DAC0F38}"/>
              </c:ext>
            </c:extLst>
          </c:dPt>
          <c:dPt>
            <c:idx val="5"/>
            <c:bubble3D val="0"/>
            <c:spPr>
              <a:pattFill prst="narHorz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C54C-4AE6-AD89-5E995DAC0F38}"/>
              </c:ext>
            </c:extLst>
          </c:dPt>
          <c:dPt>
            <c:idx val="6"/>
            <c:bubble3D val="0"/>
            <c:spPr>
              <a:pattFill prst="pct10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C54C-4AE6-AD89-5E995DAC0F38}"/>
              </c:ext>
            </c:extLst>
          </c:dPt>
          <c:dLbls>
            <c:dLbl>
              <c:idx val="0"/>
              <c:layout>
                <c:manualLayout>
                  <c:x val="-3.8179848848105546E-3"/>
                  <c:y val="-8.766694040545547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54C-4AE6-AD89-5E995DAC0F38}"/>
                </c:ext>
              </c:extLst>
            </c:dLbl>
            <c:dLbl>
              <c:idx val="1"/>
              <c:layout>
                <c:manualLayout>
                  <c:x val="8.0748074807480752E-2"/>
                  <c:y val="2.302916123214659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54C-4AE6-AD89-5E995DAC0F38}"/>
                </c:ext>
              </c:extLst>
            </c:dLbl>
            <c:dLbl>
              <c:idx val="2"/>
              <c:layout>
                <c:manualLayout>
                  <c:x val="9.6091388885508278E-2"/>
                  <c:y val="0.1000090172777482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54C-4AE6-AD89-5E995DAC0F38}"/>
                </c:ext>
              </c:extLst>
            </c:dLbl>
            <c:dLbl>
              <c:idx val="3"/>
              <c:layout>
                <c:manualLayout>
                  <c:x val="-2.9878908104029489E-2"/>
                  <c:y val="6.7415100719772081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54C-4AE6-AD89-5E995DAC0F38}"/>
                </c:ext>
              </c:extLst>
            </c:dLbl>
            <c:dLbl>
              <c:idx val="4"/>
              <c:layout>
                <c:manualLayout>
                  <c:x val="9.0614870977294704E-3"/>
                  <c:y val="-5.465726293415773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C54C-4AE6-AD89-5E995DAC0F38}"/>
                </c:ext>
              </c:extLst>
            </c:dLbl>
            <c:dLbl>
              <c:idx val="6"/>
              <c:layout>
                <c:manualLayout>
                  <c:x val="4.9260646542893478E-2"/>
                  <c:y val="-1.2262531600727832E-2"/>
                </c:manualLayout>
              </c:layout>
              <c:tx>
                <c:rich>
                  <a:bodyPr/>
                  <a:lstStyle/>
                  <a:p>
                    <a:pPr>
                      <a:defRPr sz="1100" b="0" i="0" u="none" strike="noStrike" baseline="0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  <a:cs typeface="ＭＳ Ｐゴシック"/>
                      </a:defRPr>
                    </a:pPr>
                    <a:fld id="{76F4F123-D539-4C8D-AF4A-D3713903F5EC}" type="CATEGORYNAME">
                      <a:rPr lang="ja-JP" altLang="en-US"/>
                      <a:pPr>
                        <a:defRPr sz="1100" b="0" i="0" u="none" strike="noStrike" baseline="0">
                          <a:solidFill>
                            <a:srgbClr val="000000"/>
                          </a:solidFill>
                          <a:latin typeface="ＭＳ Ｐゴシック"/>
                          <a:ea typeface="ＭＳ Ｐゴシック"/>
                          <a:cs typeface="ＭＳ Ｐゴシック"/>
                        </a:defRPr>
                      </a:pPr>
                      <a:t>[分類名]</a:t>
                    </a:fld>
                    <a:r>
                      <a:rPr lang="ja-JP" altLang="en-US" baseline="0"/>
                      <a:t>
</a:t>
                    </a:r>
                    <a:r>
                      <a:rPr lang="en-US" altLang="ja-JP" baseline="0"/>
                      <a:t>5.5%</a:t>
                    </a:r>
                  </a:p>
                </c:rich>
              </c:tx>
              <c:numFmt formatCode="0.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C54C-4AE6-AD89-5E995DAC0F38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'全県(P7)'!$C$5:$C$11</c:f>
              <c:strCache>
                <c:ptCount val="7"/>
                <c:pt idx="0">
                  <c:v>スギ</c:v>
                </c:pt>
                <c:pt idx="1">
                  <c:v>ヒノキ</c:v>
                </c:pt>
                <c:pt idx="2">
                  <c:v>マツ</c:v>
                </c:pt>
                <c:pt idx="3">
                  <c:v>クヌギ</c:v>
                </c:pt>
                <c:pt idx="4">
                  <c:v>広葉樹</c:v>
                </c:pt>
                <c:pt idx="5">
                  <c:v>竹林</c:v>
                </c:pt>
                <c:pt idx="6">
                  <c:v>その他</c:v>
                </c:pt>
              </c:strCache>
            </c:strRef>
          </c:cat>
          <c:val>
            <c:numRef>
              <c:f>'全県(P7)'!$D$5:$D$11</c:f>
              <c:numCache>
                <c:formatCode>#,##0.00</c:formatCode>
                <c:ptCount val="7"/>
                <c:pt idx="0">
                  <c:v>138607.18000000002</c:v>
                </c:pt>
                <c:pt idx="1">
                  <c:v>90391.430000000008</c:v>
                </c:pt>
                <c:pt idx="2">
                  <c:v>6083.26</c:v>
                </c:pt>
                <c:pt idx="3">
                  <c:v>15627.219999999998</c:v>
                </c:pt>
                <c:pt idx="4">
                  <c:v>113250.86000000002</c:v>
                </c:pt>
                <c:pt idx="5">
                  <c:v>9987.380000000001</c:v>
                </c:pt>
                <c:pt idx="6">
                  <c:v>22878.810000000005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54C-4AE6-AD89-5E995DAC0F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樹種別面積構成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（民有林面積：17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0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,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739.20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ha）</a:t>
            </a: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0.28748075982027671"/>
          <c:y val="3.374233128834355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219474497681608"/>
          <c:y val="0.28527607361963192"/>
          <c:w val="0.72024729520865538"/>
          <c:h val="0.57055214723926384"/>
        </c:manualLayout>
      </c:layout>
      <c:pie3DChart>
        <c:varyColors val="1"/>
        <c:ser>
          <c:idx val="0"/>
          <c:order val="0"/>
          <c:spPr>
            <a:pattFill prst="ltVert">
              <a:fgClr>
                <a:srgbClr xmlns:mc="http://schemas.openxmlformats.org/markup-compatibility/2006" xmlns:a14="http://schemas.microsoft.com/office/drawing/2010/main" val="9999FF" mc:Ignorable="a14" a14:legacySpreadsheetColorIndex="2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pattFill prst="pct50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477-4D32-A807-FA8DED5E3640}"/>
              </c:ext>
            </c:extLst>
          </c:dPt>
          <c:dPt>
            <c:idx val="1"/>
            <c:bubble3D val="0"/>
            <c:spPr>
              <a:pattFill prst="ltUpDiag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477-4D32-A807-FA8DED5E3640}"/>
              </c:ext>
            </c:extLst>
          </c:dPt>
          <c:dPt>
            <c:idx val="2"/>
            <c:bubble3D val="0"/>
            <c:spPr>
              <a:pattFill prst="divot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477-4D32-A807-FA8DED5E3640}"/>
              </c:ext>
            </c:extLst>
          </c:dPt>
          <c:dPt>
            <c:idx val="3"/>
            <c:bubble3D val="0"/>
            <c:spPr>
              <a:pattFill prst="plaid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477-4D32-A807-FA8DED5E3640}"/>
              </c:ext>
            </c:extLst>
          </c:dPt>
          <c:dPt>
            <c:idx val="4"/>
            <c:bubble3D val="0"/>
            <c:spPr>
              <a:pattFill prst="dashUpDiag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A477-4D32-A807-FA8DED5E3640}"/>
              </c:ext>
            </c:extLst>
          </c:dPt>
          <c:dPt>
            <c:idx val="5"/>
            <c:bubble3D val="0"/>
            <c:spPr>
              <a:pattFill prst="narHorz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A477-4D32-A807-FA8DED5E3640}"/>
              </c:ext>
            </c:extLst>
          </c:dPt>
          <c:dPt>
            <c:idx val="6"/>
            <c:bubble3D val="0"/>
            <c:spPr>
              <a:pattFill prst="pct10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A477-4D32-A807-FA8DED5E3640}"/>
              </c:ext>
            </c:extLst>
          </c:dPt>
          <c:dLbls>
            <c:dLbl>
              <c:idx val="0"/>
              <c:layout>
                <c:manualLayout>
                  <c:x val="-4.1957429200792928E-3"/>
                  <c:y val="-8.447031544369837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477-4D32-A807-FA8DED5E3640}"/>
                </c:ext>
              </c:extLst>
            </c:dLbl>
            <c:dLbl>
              <c:idx val="1"/>
              <c:layout>
                <c:manualLayout>
                  <c:x val="1.6405675014643611E-2"/>
                  <c:y val="1.550134454052124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477-4D32-A807-FA8DED5E3640}"/>
                </c:ext>
              </c:extLst>
            </c:dLbl>
            <c:dLbl>
              <c:idx val="2"/>
              <c:layout>
                <c:manualLayout>
                  <c:x val="1.4375900075859899E-2"/>
                  <c:y val="0.12011690256509344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477-4D32-A807-FA8DED5E3640}"/>
                </c:ext>
              </c:extLst>
            </c:dLbl>
            <c:dLbl>
              <c:idx val="3"/>
              <c:layout>
                <c:manualLayout>
                  <c:x val="-2.9731731756096183E-2"/>
                  <c:y val="2.4265172374925537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477-4D32-A807-FA8DED5E3640}"/>
                </c:ext>
              </c:extLst>
            </c:dLbl>
            <c:dLbl>
              <c:idx val="4"/>
              <c:layout>
                <c:manualLayout>
                  <c:x val="4.25519762116289E-2"/>
                  <c:y val="-6.509927056663927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477-4D32-A807-FA8DED5E3640}"/>
                </c:ext>
              </c:extLst>
            </c:dLbl>
            <c:dLbl>
              <c:idx val="5"/>
              <c:layout>
                <c:manualLayout>
                  <c:x val="-4.2893852444099344E-2"/>
                  <c:y val="-2.699161071123776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477-4D32-A807-FA8DED5E3640}"/>
                </c:ext>
              </c:extLst>
            </c:dLbl>
            <c:dLbl>
              <c:idx val="6"/>
              <c:layout>
                <c:manualLayout>
                  <c:x val="3.1151731999497001E-2"/>
                  <c:y val="-4.857543113859233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477-4D32-A807-FA8DED5E3640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'球磨川(P51)'!$C$5:$C$11</c:f>
              <c:strCache>
                <c:ptCount val="7"/>
                <c:pt idx="0">
                  <c:v>スギ</c:v>
                </c:pt>
                <c:pt idx="1">
                  <c:v>ヒノキ</c:v>
                </c:pt>
                <c:pt idx="2">
                  <c:v>マツ</c:v>
                </c:pt>
                <c:pt idx="3">
                  <c:v>クヌギ</c:v>
                </c:pt>
                <c:pt idx="4">
                  <c:v>広葉樹</c:v>
                </c:pt>
                <c:pt idx="5">
                  <c:v>竹林</c:v>
                </c:pt>
                <c:pt idx="6">
                  <c:v>その他</c:v>
                </c:pt>
              </c:strCache>
            </c:strRef>
          </c:cat>
          <c:val>
            <c:numRef>
              <c:f>'球磨川(P51)'!$D$5:$D$11</c:f>
              <c:numCache>
                <c:formatCode>#,##0.00</c:formatCode>
                <c:ptCount val="7"/>
                <c:pt idx="0">
                  <c:v>60015.82</c:v>
                </c:pt>
                <c:pt idx="1">
                  <c:v>51818.05</c:v>
                </c:pt>
                <c:pt idx="2">
                  <c:v>3401.16</c:v>
                </c:pt>
                <c:pt idx="3">
                  <c:v>2643.5299999999997</c:v>
                </c:pt>
                <c:pt idx="4">
                  <c:v>46985.759999999995</c:v>
                </c:pt>
                <c:pt idx="5">
                  <c:v>2447.4900000000002</c:v>
                </c:pt>
                <c:pt idx="6">
                  <c:v>3427.3900000000003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477-4D32-A807-FA8DED5E36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スギ、ヒノキ人工林の齢級構成（面積）</a:t>
            </a:r>
          </a:p>
        </c:rich>
      </c:tx>
      <c:layout>
        <c:manualLayout>
          <c:xMode val="edge"/>
          <c:yMode val="edge"/>
          <c:x val="0.3013909547901274"/>
          <c:y val="3.50877192982456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992272024729522"/>
          <c:y val="0.18421105232048474"/>
          <c:w val="0.71561051004636789"/>
          <c:h val="0.608188871153346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'球磨川(P51)'!$C$43</c:f>
              <c:strCache>
                <c:ptCount val="1"/>
                <c:pt idx="0">
                  <c:v>ス ギ（60,016ha）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'球磨川(P51)'!$B$44:$B$63</c:f>
              <c:strCache>
                <c:ptCount val="20"/>
                <c:pt idx="0">
                  <c:v>１</c:v>
                </c:pt>
                <c:pt idx="1">
                  <c:v>２</c:v>
                </c:pt>
                <c:pt idx="2">
                  <c:v>３</c:v>
                </c:pt>
                <c:pt idx="3">
                  <c:v>４</c:v>
                </c:pt>
                <c:pt idx="4">
                  <c:v>５</c:v>
                </c:pt>
                <c:pt idx="5">
                  <c:v>６</c:v>
                </c:pt>
                <c:pt idx="6">
                  <c:v>７</c:v>
                </c:pt>
                <c:pt idx="7">
                  <c:v>８</c:v>
                </c:pt>
                <c:pt idx="8">
                  <c:v>９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20以上</c:v>
                </c:pt>
              </c:strCache>
            </c:strRef>
          </c:cat>
          <c:val>
            <c:numRef>
              <c:f>'球磨川(P51)'!$C$44:$C$63</c:f>
              <c:numCache>
                <c:formatCode>#,##0.00_);[Red]\(#,##0.00\)</c:formatCode>
                <c:ptCount val="20"/>
                <c:pt idx="0">
                  <c:v>1492.6100000000001</c:v>
                </c:pt>
                <c:pt idx="1">
                  <c:v>2301.2999999999997</c:v>
                </c:pt>
                <c:pt idx="2">
                  <c:v>1490.58</c:v>
                </c:pt>
                <c:pt idx="3">
                  <c:v>929.57</c:v>
                </c:pt>
                <c:pt idx="4">
                  <c:v>719.8</c:v>
                </c:pt>
                <c:pt idx="5">
                  <c:v>610.83999999999992</c:v>
                </c:pt>
                <c:pt idx="6">
                  <c:v>650.27</c:v>
                </c:pt>
                <c:pt idx="7">
                  <c:v>1587.84</c:v>
                </c:pt>
                <c:pt idx="8">
                  <c:v>4214.8500000000004</c:v>
                </c:pt>
                <c:pt idx="9">
                  <c:v>5394.7900000000009</c:v>
                </c:pt>
                <c:pt idx="10">
                  <c:v>8694.73</c:v>
                </c:pt>
                <c:pt idx="11">
                  <c:v>9679.880000000001</c:v>
                </c:pt>
                <c:pt idx="12">
                  <c:v>10753.79</c:v>
                </c:pt>
                <c:pt idx="13">
                  <c:v>5981.08</c:v>
                </c:pt>
                <c:pt idx="14">
                  <c:v>2690.16</c:v>
                </c:pt>
                <c:pt idx="15">
                  <c:v>1218.56</c:v>
                </c:pt>
                <c:pt idx="16">
                  <c:v>658.4</c:v>
                </c:pt>
                <c:pt idx="17">
                  <c:v>301.93</c:v>
                </c:pt>
                <c:pt idx="18">
                  <c:v>304.21000000000004</c:v>
                </c:pt>
                <c:pt idx="19">
                  <c:v>340.63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39-4D89-AB6B-54761DE264C1}"/>
            </c:ext>
          </c:extLst>
        </c:ser>
        <c:ser>
          <c:idx val="1"/>
          <c:order val="1"/>
          <c:tx>
            <c:strRef>
              <c:f>'球磨川(P51)'!$D$43</c:f>
              <c:strCache>
                <c:ptCount val="1"/>
                <c:pt idx="0">
                  <c:v>ヒノキ（51,818ha）</c:v>
                </c:pt>
              </c:strCache>
            </c:strRef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'球磨川(P51)'!$B$44:$B$63</c:f>
              <c:strCache>
                <c:ptCount val="20"/>
                <c:pt idx="0">
                  <c:v>１</c:v>
                </c:pt>
                <c:pt idx="1">
                  <c:v>２</c:v>
                </c:pt>
                <c:pt idx="2">
                  <c:v>３</c:v>
                </c:pt>
                <c:pt idx="3">
                  <c:v>４</c:v>
                </c:pt>
                <c:pt idx="4">
                  <c:v>５</c:v>
                </c:pt>
                <c:pt idx="5">
                  <c:v>６</c:v>
                </c:pt>
                <c:pt idx="6">
                  <c:v>７</c:v>
                </c:pt>
                <c:pt idx="7">
                  <c:v>８</c:v>
                </c:pt>
                <c:pt idx="8">
                  <c:v>９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20以上</c:v>
                </c:pt>
              </c:strCache>
            </c:strRef>
          </c:cat>
          <c:val>
            <c:numRef>
              <c:f>'球磨川(P51)'!$D$44:$D$63</c:f>
              <c:numCache>
                <c:formatCode>#,##0.00_);[Red]\(#,##0.00\)</c:formatCode>
                <c:ptCount val="20"/>
                <c:pt idx="0">
                  <c:v>111.52000000000001</c:v>
                </c:pt>
                <c:pt idx="1">
                  <c:v>303.82</c:v>
                </c:pt>
                <c:pt idx="2">
                  <c:v>557.83000000000004</c:v>
                </c:pt>
                <c:pt idx="3">
                  <c:v>1385.1800000000003</c:v>
                </c:pt>
                <c:pt idx="4">
                  <c:v>1282.1300000000001</c:v>
                </c:pt>
                <c:pt idx="5">
                  <c:v>1245.6500000000001</c:v>
                </c:pt>
                <c:pt idx="6">
                  <c:v>2061.91</c:v>
                </c:pt>
                <c:pt idx="7">
                  <c:v>2206.12</c:v>
                </c:pt>
                <c:pt idx="8">
                  <c:v>4977.22</c:v>
                </c:pt>
                <c:pt idx="9">
                  <c:v>9278.65</c:v>
                </c:pt>
                <c:pt idx="10">
                  <c:v>10947.079999999998</c:v>
                </c:pt>
                <c:pt idx="11">
                  <c:v>7417.82</c:v>
                </c:pt>
                <c:pt idx="12">
                  <c:v>5426.38</c:v>
                </c:pt>
                <c:pt idx="13">
                  <c:v>2332.4699999999998</c:v>
                </c:pt>
                <c:pt idx="14">
                  <c:v>800.58999999999992</c:v>
                </c:pt>
                <c:pt idx="15">
                  <c:v>457.15999999999997</c:v>
                </c:pt>
                <c:pt idx="16">
                  <c:v>329.79999999999995</c:v>
                </c:pt>
                <c:pt idx="17">
                  <c:v>262.08000000000004</c:v>
                </c:pt>
                <c:pt idx="18">
                  <c:v>209.77999999999997</c:v>
                </c:pt>
                <c:pt idx="19">
                  <c:v>224.86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39-4D89-AB6B-54761DE264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109504"/>
        <c:axId val="79140352"/>
      </c:barChart>
      <c:catAx>
        <c:axId val="79109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齢級</a:t>
                </a:r>
              </a:p>
            </c:rich>
          </c:tx>
          <c:layout>
            <c:manualLayout>
              <c:xMode val="edge"/>
              <c:yMode val="edge"/>
              <c:x val="0.8686243726467936"/>
              <c:y val="0.818715906125769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914035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79140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面積(ha)</a:t>
                </a:r>
              </a:p>
            </c:rich>
          </c:tx>
          <c:layout>
            <c:manualLayout>
              <c:xMode val="edge"/>
              <c:yMode val="edge"/>
              <c:x val="6.9551783684974652E-2"/>
              <c:y val="9.649153504934690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9109504"/>
        <c:crosses val="autoZero"/>
        <c:crossBetween val="between"/>
      </c:valAx>
      <c:spPr>
        <a:pattFill prst="pct50">
          <a:fgClr>
            <a:srgbClr xmlns:mc="http://schemas.openxmlformats.org/markup-compatibility/2006" xmlns:a14="http://schemas.microsoft.com/office/drawing/2010/main" val="FFFFFF" mc:Ignorable="a14" a14:legacySpreadsheetColorIndex="9"/>
          </a:fgClr>
          <a:bgClr>
            <a:srgbClr xmlns:mc="http://schemas.openxmlformats.org/markup-compatibility/2006" xmlns:a14="http://schemas.microsoft.com/office/drawing/2010/main" val="C0C0C0" mc:Ignorable="a14" a14:legacySpreadsheetColorIndex="22"/>
          </a:bgClr>
        </a:patt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758887689115902"/>
          <c:y val="0.13742720756396676"/>
          <c:w val="0.20556414269479795"/>
          <c:h val="0.119883347914844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スギ、ヒノキ人工林の齢級構成（蓄積）</a:t>
            </a:r>
          </a:p>
        </c:rich>
      </c:tx>
      <c:layout>
        <c:manualLayout>
          <c:xMode val="edge"/>
          <c:yMode val="edge"/>
          <c:x val="0.30092646880678375"/>
          <c:y val="3.5190615835777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580267379598554"/>
          <c:y val="0.18475073313782991"/>
          <c:w val="0.73919864486678488"/>
          <c:h val="0.609970674486803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'球磨川(P51)'!$C$68</c:f>
              <c:strCache>
                <c:ptCount val="1"/>
                <c:pt idx="0">
                  <c:v>ス ギ（27,241千ｍ3）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'球磨川(P51)'!$B$69:$B$88</c:f>
              <c:strCache>
                <c:ptCount val="20"/>
                <c:pt idx="0">
                  <c:v>１</c:v>
                </c:pt>
                <c:pt idx="1">
                  <c:v>２</c:v>
                </c:pt>
                <c:pt idx="2">
                  <c:v>３</c:v>
                </c:pt>
                <c:pt idx="3">
                  <c:v>４</c:v>
                </c:pt>
                <c:pt idx="4">
                  <c:v>５</c:v>
                </c:pt>
                <c:pt idx="5">
                  <c:v>６</c:v>
                </c:pt>
                <c:pt idx="6">
                  <c:v>７</c:v>
                </c:pt>
                <c:pt idx="7">
                  <c:v>８</c:v>
                </c:pt>
                <c:pt idx="8">
                  <c:v>９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20以上</c:v>
                </c:pt>
              </c:strCache>
            </c:strRef>
          </c:cat>
          <c:val>
            <c:numRef>
              <c:f>'球磨川(P51)'!$C$69:$C$88</c:f>
              <c:numCache>
                <c:formatCode>#,##0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64.361999999999995</c:v>
                </c:pt>
                <c:pt idx="3">
                  <c:v>77.741</c:v>
                </c:pt>
                <c:pt idx="4">
                  <c:v>102.91</c:v>
                </c:pt>
                <c:pt idx="5">
                  <c:v>126.61499999999999</c:v>
                </c:pt>
                <c:pt idx="6">
                  <c:v>186.25800000000001</c:v>
                </c:pt>
                <c:pt idx="7">
                  <c:v>579.822</c:v>
                </c:pt>
                <c:pt idx="8">
                  <c:v>1762.375</c:v>
                </c:pt>
                <c:pt idx="9">
                  <c:v>2512</c:v>
                </c:pt>
                <c:pt idx="10">
                  <c:v>4251.9009999999998</c:v>
                </c:pt>
                <c:pt idx="11">
                  <c:v>5043.241</c:v>
                </c:pt>
                <c:pt idx="12">
                  <c:v>5840.1660000000002</c:v>
                </c:pt>
                <c:pt idx="13">
                  <c:v>3392.4879999999998</c:v>
                </c:pt>
                <c:pt idx="14">
                  <c:v>1570.5409999999999</c:v>
                </c:pt>
                <c:pt idx="15">
                  <c:v>728.54399999999998</c:v>
                </c:pt>
                <c:pt idx="16">
                  <c:v>409.17099999999999</c:v>
                </c:pt>
                <c:pt idx="17">
                  <c:v>187.148</c:v>
                </c:pt>
                <c:pt idx="18">
                  <c:v>191.92400000000001</c:v>
                </c:pt>
                <c:pt idx="19">
                  <c:v>213.97499999999999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E7-47D4-B633-5984F0FC0DD6}"/>
            </c:ext>
          </c:extLst>
        </c:ser>
        <c:ser>
          <c:idx val="1"/>
          <c:order val="1"/>
          <c:tx>
            <c:strRef>
              <c:f>'球磨川(P51)'!$D$68</c:f>
              <c:strCache>
                <c:ptCount val="1"/>
                <c:pt idx="0">
                  <c:v>ヒノキ（21,069千ｍ3）</c:v>
                </c:pt>
              </c:strCache>
            </c:strRef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'球磨川(P51)'!$B$69:$B$88</c:f>
              <c:strCache>
                <c:ptCount val="20"/>
                <c:pt idx="0">
                  <c:v>１</c:v>
                </c:pt>
                <c:pt idx="1">
                  <c:v>２</c:v>
                </c:pt>
                <c:pt idx="2">
                  <c:v>３</c:v>
                </c:pt>
                <c:pt idx="3">
                  <c:v>４</c:v>
                </c:pt>
                <c:pt idx="4">
                  <c:v>５</c:v>
                </c:pt>
                <c:pt idx="5">
                  <c:v>６</c:v>
                </c:pt>
                <c:pt idx="6">
                  <c:v>７</c:v>
                </c:pt>
                <c:pt idx="7">
                  <c:v>８</c:v>
                </c:pt>
                <c:pt idx="8">
                  <c:v>９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20以上</c:v>
                </c:pt>
              </c:strCache>
            </c:strRef>
          </c:cat>
          <c:val>
            <c:numRef>
              <c:f>'球磨川(P51)'!$D$69:$D$88</c:f>
              <c:numCache>
                <c:formatCode>#,##0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24.135999999999999</c:v>
                </c:pt>
                <c:pt idx="3">
                  <c:v>106.309</c:v>
                </c:pt>
                <c:pt idx="4">
                  <c:v>161.655</c:v>
                </c:pt>
                <c:pt idx="5">
                  <c:v>237.96700000000001</c:v>
                </c:pt>
                <c:pt idx="6">
                  <c:v>521.96799999999996</c:v>
                </c:pt>
                <c:pt idx="7">
                  <c:v>719.476</c:v>
                </c:pt>
                <c:pt idx="8">
                  <c:v>1826.7449999999999</c:v>
                </c:pt>
                <c:pt idx="9">
                  <c:v>3760.0830000000001</c:v>
                </c:pt>
                <c:pt idx="10">
                  <c:v>4854.3590000000004</c:v>
                </c:pt>
                <c:pt idx="11">
                  <c:v>3601.96</c:v>
                </c:pt>
                <c:pt idx="12">
                  <c:v>2782.3829999999998</c:v>
                </c:pt>
                <c:pt idx="13">
                  <c:v>1236.394</c:v>
                </c:pt>
                <c:pt idx="14">
                  <c:v>429.95100000000002</c:v>
                </c:pt>
                <c:pt idx="15">
                  <c:v>238.96</c:v>
                </c:pt>
                <c:pt idx="16">
                  <c:v>174.345</c:v>
                </c:pt>
                <c:pt idx="17">
                  <c:v>143.19800000000001</c:v>
                </c:pt>
                <c:pt idx="18">
                  <c:v>121.517</c:v>
                </c:pt>
                <c:pt idx="19">
                  <c:v>127.907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E7-47D4-B633-5984F0FC0D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166080"/>
        <c:axId val="79430400"/>
      </c:barChart>
      <c:catAx>
        <c:axId val="79166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齢級</a:t>
                </a:r>
              </a:p>
            </c:rich>
          </c:tx>
          <c:layout>
            <c:manualLayout>
              <c:xMode val="edge"/>
              <c:yMode val="edge"/>
              <c:x val="0.88580383605895419"/>
              <c:y val="0.806451612903225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943040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79430400"/>
        <c:scaling>
          <c:orientation val="minMax"/>
          <c:max val="6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蓄積（千ｍ</a:t>
                </a:r>
                <a:r>
                  <a:rPr lang="ja-JP" altLang="en-US" sz="1100" b="0" i="0" u="none" strike="noStrike" baseline="3000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3</a:t>
                </a: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）</a:t>
                </a:r>
              </a:p>
            </c:rich>
          </c:tx>
          <c:layout>
            <c:manualLayout>
              <c:xMode val="edge"/>
              <c:yMode val="edge"/>
              <c:x val="5.8642115889359983E-2"/>
              <c:y val="8.211143695014662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9166080"/>
        <c:crosses val="autoZero"/>
        <c:crossBetween val="between"/>
      </c:valAx>
      <c:spPr>
        <a:pattFill prst="pct50">
          <a:fgClr>
            <a:srgbClr xmlns:mc="http://schemas.openxmlformats.org/markup-compatibility/2006" xmlns:a14="http://schemas.microsoft.com/office/drawing/2010/main" val="FFFFFF" mc:Ignorable="a14" a14:legacySpreadsheetColorIndex="9"/>
          </a:fgClr>
          <a:bgClr>
            <a:srgbClr xmlns:mc="http://schemas.openxmlformats.org/markup-compatibility/2006" xmlns:a14="http://schemas.microsoft.com/office/drawing/2010/main" val="C0C0C0" mc:Ignorable="a14" a14:legacySpreadsheetColorIndex="22"/>
          </a:bgClr>
        </a:patt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53905108015344"/>
          <c:y val="0.14173998044965788"/>
          <c:w val="0.23919790026246723"/>
          <c:h val="0.1173020527859237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樹種別面積構成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（民有林面積：56,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876.05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ha）</a:t>
            </a: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0.29414072861529639"/>
          <c:y val="2.9652351738241309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475348396321477"/>
          <c:y val="0.29038854805725972"/>
          <c:w val="0.72572377618199846"/>
          <c:h val="0.56952965235173825"/>
        </c:manualLayout>
      </c:layout>
      <c:pie3DChart>
        <c:varyColors val="1"/>
        <c:ser>
          <c:idx val="0"/>
          <c:order val="0"/>
          <c:spPr>
            <a:pattFill prst="ltVert">
              <a:fgClr>
                <a:srgbClr xmlns:mc="http://schemas.openxmlformats.org/markup-compatibility/2006" xmlns:a14="http://schemas.microsoft.com/office/drawing/2010/main" val="9999FF" mc:Ignorable="a14" a14:legacySpreadsheetColorIndex="2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pattFill prst="pct50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642-4C84-96C4-9B0F47080D35}"/>
              </c:ext>
            </c:extLst>
          </c:dPt>
          <c:dPt>
            <c:idx val="1"/>
            <c:bubble3D val="0"/>
            <c:spPr>
              <a:pattFill prst="ltUpDiag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642-4C84-96C4-9B0F47080D35}"/>
              </c:ext>
            </c:extLst>
          </c:dPt>
          <c:dPt>
            <c:idx val="2"/>
            <c:bubble3D val="0"/>
            <c:spPr>
              <a:pattFill prst="divot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642-4C84-96C4-9B0F47080D35}"/>
              </c:ext>
            </c:extLst>
          </c:dPt>
          <c:dPt>
            <c:idx val="3"/>
            <c:bubble3D val="0"/>
            <c:spPr>
              <a:pattFill prst="plaid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642-4C84-96C4-9B0F47080D35}"/>
              </c:ext>
            </c:extLst>
          </c:dPt>
          <c:dPt>
            <c:idx val="4"/>
            <c:bubble3D val="0"/>
            <c:spPr>
              <a:pattFill prst="dashUpDiag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A642-4C84-96C4-9B0F47080D35}"/>
              </c:ext>
            </c:extLst>
          </c:dPt>
          <c:dPt>
            <c:idx val="5"/>
            <c:bubble3D val="0"/>
            <c:spPr>
              <a:pattFill prst="narHorz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A642-4C84-96C4-9B0F47080D35}"/>
              </c:ext>
            </c:extLst>
          </c:dPt>
          <c:dPt>
            <c:idx val="6"/>
            <c:bubble3D val="0"/>
            <c:spPr>
              <a:pattFill prst="pct10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A642-4C84-96C4-9B0F47080D35}"/>
              </c:ext>
            </c:extLst>
          </c:dPt>
          <c:dLbls>
            <c:dLbl>
              <c:idx val="0"/>
              <c:layout>
                <c:manualLayout>
                  <c:x val="-8.9873309885722952E-3"/>
                  <c:y val="-4.04811361769962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642-4C84-96C4-9B0F47080D35}"/>
                </c:ext>
              </c:extLst>
            </c:dLbl>
            <c:dLbl>
              <c:idx val="1"/>
              <c:layout>
                <c:manualLayout>
                  <c:x val="-1.9266709811958604E-2"/>
                  <c:y val="-0.2632600679516287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642-4C84-96C4-9B0F47080D35}"/>
                </c:ext>
              </c:extLst>
            </c:dLbl>
            <c:dLbl>
              <c:idx val="2"/>
              <c:layout>
                <c:manualLayout>
                  <c:x val="4.9420908939705521E-2"/>
                  <c:y val="5.791378838381400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642-4C84-96C4-9B0F47080D35}"/>
                </c:ext>
              </c:extLst>
            </c:dLbl>
            <c:dLbl>
              <c:idx val="3"/>
              <c:layout>
                <c:manualLayout>
                  <c:x val="-8.1985501425923091E-2"/>
                  <c:y val="8.6118867043460057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642-4C84-96C4-9B0F47080D35}"/>
                </c:ext>
              </c:extLst>
            </c:dLbl>
            <c:dLbl>
              <c:idx val="4"/>
              <c:layout>
                <c:manualLayout>
                  <c:x val="5.1084309979026965E-2"/>
                  <c:y val="0.1199095051768835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642-4C84-96C4-9B0F47080D35}"/>
                </c:ext>
              </c:extLst>
            </c:dLbl>
            <c:dLbl>
              <c:idx val="5"/>
              <c:layout>
                <c:manualLayout>
                  <c:x val="-4.598100662455834E-2"/>
                  <c:y val="-8.0472762990515534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642-4C84-96C4-9B0F47080D35}"/>
                </c:ext>
              </c:extLst>
            </c:dLbl>
            <c:dLbl>
              <c:idx val="6"/>
              <c:layout>
                <c:manualLayout>
                  <c:x val="1.7074565833830269E-2"/>
                  <c:y val="-3.5654638262241717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642-4C84-96C4-9B0F47080D35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'天草(P73)'!$C$5:$C$11</c:f>
              <c:strCache>
                <c:ptCount val="7"/>
                <c:pt idx="0">
                  <c:v>スギ</c:v>
                </c:pt>
                <c:pt idx="1">
                  <c:v>ヒノキ</c:v>
                </c:pt>
                <c:pt idx="2">
                  <c:v>マツ</c:v>
                </c:pt>
                <c:pt idx="3">
                  <c:v>クヌギ</c:v>
                </c:pt>
                <c:pt idx="4">
                  <c:v>広葉樹</c:v>
                </c:pt>
                <c:pt idx="5">
                  <c:v>竹林</c:v>
                </c:pt>
                <c:pt idx="6">
                  <c:v>その他</c:v>
                </c:pt>
              </c:strCache>
            </c:strRef>
          </c:cat>
          <c:val>
            <c:numRef>
              <c:f>'天草(P73)'!$D$5:$D$11</c:f>
              <c:numCache>
                <c:formatCode>#,##0.00</c:formatCode>
                <c:ptCount val="7"/>
                <c:pt idx="0">
                  <c:v>6128.8</c:v>
                </c:pt>
                <c:pt idx="1">
                  <c:v>16273.679999999997</c:v>
                </c:pt>
                <c:pt idx="2">
                  <c:v>1634.74</c:v>
                </c:pt>
                <c:pt idx="3">
                  <c:v>228.16999999999996</c:v>
                </c:pt>
                <c:pt idx="4">
                  <c:v>31553.83</c:v>
                </c:pt>
                <c:pt idx="5">
                  <c:v>364.57</c:v>
                </c:pt>
                <c:pt idx="6">
                  <c:v>692.26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642-4C84-96C4-9B0F47080D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スギ、ヒノキ人工林の齢級構成（面積）</a:t>
            </a:r>
          </a:p>
        </c:rich>
      </c:tx>
      <c:layout>
        <c:manualLayout>
          <c:xMode val="edge"/>
          <c:yMode val="edge"/>
          <c:x val="0.30139103628738367"/>
          <c:y val="3.50877192982456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755795981452859"/>
          <c:y val="0.18421105232048474"/>
          <c:w val="0.72797527047913446"/>
          <c:h val="0.60526488619587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'天草(P73)'!$C$43</c:f>
              <c:strCache>
                <c:ptCount val="1"/>
                <c:pt idx="0">
                  <c:v>ス ギ　（6,128ha）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'天草(P73)'!$B$44:$B$63</c:f>
              <c:strCache>
                <c:ptCount val="20"/>
                <c:pt idx="0">
                  <c:v>１</c:v>
                </c:pt>
                <c:pt idx="1">
                  <c:v>２</c:v>
                </c:pt>
                <c:pt idx="2">
                  <c:v>３</c:v>
                </c:pt>
                <c:pt idx="3">
                  <c:v>４</c:v>
                </c:pt>
                <c:pt idx="4">
                  <c:v>５</c:v>
                </c:pt>
                <c:pt idx="5">
                  <c:v>６</c:v>
                </c:pt>
                <c:pt idx="6">
                  <c:v>７</c:v>
                </c:pt>
                <c:pt idx="7">
                  <c:v>８</c:v>
                </c:pt>
                <c:pt idx="8">
                  <c:v>９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20以上</c:v>
                </c:pt>
              </c:strCache>
            </c:strRef>
          </c:cat>
          <c:val>
            <c:numRef>
              <c:f>'天草(P73)'!$C$44:$C$63</c:f>
              <c:numCache>
                <c:formatCode>#,##0.00_);[Red]\(#,##0.00\)</c:formatCode>
                <c:ptCount val="20"/>
                <c:pt idx="0">
                  <c:v>4.5199999999999996</c:v>
                </c:pt>
                <c:pt idx="1">
                  <c:v>0.69</c:v>
                </c:pt>
                <c:pt idx="2">
                  <c:v>2.38</c:v>
                </c:pt>
                <c:pt idx="3">
                  <c:v>9.0499999999999989</c:v>
                </c:pt>
                <c:pt idx="4">
                  <c:v>21.13</c:v>
                </c:pt>
                <c:pt idx="5">
                  <c:v>48.650000000000006</c:v>
                </c:pt>
                <c:pt idx="6">
                  <c:v>121.12</c:v>
                </c:pt>
                <c:pt idx="7">
                  <c:v>163.62</c:v>
                </c:pt>
                <c:pt idx="8">
                  <c:v>393.29</c:v>
                </c:pt>
                <c:pt idx="9">
                  <c:v>499.76</c:v>
                </c:pt>
                <c:pt idx="10">
                  <c:v>756.43000000000006</c:v>
                </c:pt>
                <c:pt idx="11">
                  <c:v>958.2</c:v>
                </c:pt>
                <c:pt idx="12">
                  <c:v>1286.18</c:v>
                </c:pt>
                <c:pt idx="13">
                  <c:v>733.45999999999992</c:v>
                </c:pt>
                <c:pt idx="14">
                  <c:v>424.15000000000003</c:v>
                </c:pt>
                <c:pt idx="15">
                  <c:v>233.67999999999998</c:v>
                </c:pt>
                <c:pt idx="16">
                  <c:v>159.08000000000001</c:v>
                </c:pt>
                <c:pt idx="17">
                  <c:v>101.9</c:v>
                </c:pt>
                <c:pt idx="18">
                  <c:v>67.459999999999994</c:v>
                </c:pt>
                <c:pt idx="19">
                  <c:v>144.05000000000001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56-4174-8407-8A009145685A}"/>
            </c:ext>
          </c:extLst>
        </c:ser>
        <c:ser>
          <c:idx val="1"/>
          <c:order val="1"/>
          <c:tx>
            <c:strRef>
              <c:f>'天草(P73)'!$D$43</c:f>
              <c:strCache>
                <c:ptCount val="1"/>
                <c:pt idx="0">
                  <c:v>ヒノキ（16,274ha）</c:v>
                </c:pt>
              </c:strCache>
            </c:strRef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'天草(P73)'!$B$44:$B$63</c:f>
              <c:strCache>
                <c:ptCount val="20"/>
                <c:pt idx="0">
                  <c:v>１</c:v>
                </c:pt>
                <c:pt idx="1">
                  <c:v>２</c:v>
                </c:pt>
                <c:pt idx="2">
                  <c:v>３</c:v>
                </c:pt>
                <c:pt idx="3">
                  <c:v>４</c:v>
                </c:pt>
                <c:pt idx="4">
                  <c:v>５</c:v>
                </c:pt>
                <c:pt idx="5">
                  <c:v>６</c:v>
                </c:pt>
                <c:pt idx="6">
                  <c:v>７</c:v>
                </c:pt>
                <c:pt idx="7">
                  <c:v>８</c:v>
                </c:pt>
                <c:pt idx="8">
                  <c:v>９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20以上</c:v>
                </c:pt>
              </c:strCache>
            </c:strRef>
          </c:cat>
          <c:val>
            <c:numRef>
              <c:f>'天草(P73)'!$D$44:$D$63</c:f>
              <c:numCache>
                <c:formatCode>#,##0.00_);[Red]\(#,##0.00\)</c:formatCode>
                <c:ptCount val="20"/>
                <c:pt idx="0">
                  <c:v>0.8</c:v>
                </c:pt>
                <c:pt idx="1">
                  <c:v>3.3</c:v>
                </c:pt>
                <c:pt idx="2">
                  <c:v>4.0200000000000005</c:v>
                </c:pt>
                <c:pt idx="3">
                  <c:v>42.74</c:v>
                </c:pt>
                <c:pt idx="4">
                  <c:v>52.07</c:v>
                </c:pt>
                <c:pt idx="5">
                  <c:v>194.17000000000002</c:v>
                </c:pt>
                <c:pt idx="6">
                  <c:v>480.40999999999997</c:v>
                </c:pt>
                <c:pt idx="7">
                  <c:v>641.49</c:v>
                </c:pt>
                <c:pt idx="8">
                  <c:v>1988.08</c:v>
                </c:pt>
                <c:pt idx="9">
                  <c:v>3724.9</c:v>
                </c:pt>
                <c:pt idx="10">
                  <c:v>3850.29</c:v>
                </c:pt>
                <c:pt idx="11">
                  <c:v>2437.02</c:v>
                </c:pt>
                <c:pt idx="12">
                  <c:v>1793.1000000000001</c:v>
                </c:pt>
                <c:pt idx="13">
                  <c:v>629.65</c:v>
                </c:pt>
                <c:pt idx="14">
                  <c:v>163.86</c:v>
                </c:pt>
                <c:pt idx="15">
                  <c:v>86.25</c:v>
                </c:pt>
                <c:pt idx="16">
                  <c:v>47.629999999999995</c:v>
                </c:pt>
                <c:pt idx="17">
                  <c:v>44.13</c:v>
                </c:pt>
                <c:pt idx="18">
                  <c:v>34.380000000000003</c:v>
                </c:pt>
                <c:pt idx="19">
                  <c:v>55.39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56-4174-8407-8A00914568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292672"/>
        <c:axId val="81303040"/>
      </c:barChart>
      <c:catAx>
        <c:axId val="81292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齢級</a:t>
                </a:r>
              </a:p>
            </c:rich>
          </c:tx>
          <c:layout>
            <c:manualLayout>
              <c:xMode val="edge"/>
              <c:yMode val="edge"/>
              <c:x val="0.86862445684426015"/>
              <c:y val="0.8157919295175822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130304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81303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面積(ha)</a:t>
                </a:r>
              </a:p>
            </c:rich>
          </c:tx>
          <c:layout>
            <c:manualLayout>
              <c:xMode val="edge"/>
              <c:yMode val="edge"/>
              <c:x val="6.9551814369182605E-2"/>
              <c:y val="9.649153504934690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1292672"/>
        <c:crosses val="autoZero"/>
        <c:crossBetween val="between"/>
      </c:valAx>
      <c:spPr>
        <a:pattFill prst="pct50">
          <a:fgClr>
            <a:srgbClr xmlns:mc="http://schemas.openxmlformats.org/markup-compatibility/2006" xmlns:a14="http://schemas.microsoft.com/office/drawing/2010/main" val="FFFFFF" mc:Ignorable="a14" a14:legacySpreadsheetColorIndex="9"/>
          </a:fgClr>
          <a:bgClr>
            <a:srgbClr xmlns:mc="http://schemas.openxmlformats.org/markup-compatibility/2006" xmlns:a14="http://schemas.microsoft.com/office/drawing/2010/main" val="C0C0C0" mc:Ignorable="a14" a14:legacySpreadsheetColorIndex="22"/>
          </a:bgClr>
        </a:patt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7897984299762224"/>
          <c:y val="0.11111141809028258"/>
          <c:w val="0.20556414514953458"/>
          <c:h val="0.1198833479148439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スギ、ヒノキ人工林の齢級構成（蓄積）</a:t>
            </a:r>
          </a:p>
        </c:rich>
      </c:tx>
      <c:layout>
        <c:manualLayout>
          <c:xMode val="edge"/>
          <c:yMode val="edge"/>
          <c:x val="0.3009264296508391"/>
          <c:y val="3.5190615835777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580267379598554"/>
          <c:y val="0.18475073313782991"/>
          <c:w val="0.73919864486678488"/>
          <c:h val="0.607038123167155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'天草(P73)'!$C$68</c:f>
              <c:strCache>
                <c:ptCount val="1"/>
                <c:pt idx="0">
                  <c:v>ス　ギ（2,449千ｍ3）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'天草(P73)'!$B$69:$B$88</c:f>
              <c:strCache>
                <c:ptCount val="20"/>
                <c:pt idx="0">
                  <c:v>１</c:v>
                </c:pt>
                <c:pt idx="1">
                  <c:v>２</c:v>
                </c:pt>
                <c:pt idx="2">
                  <c:v>３</c:v>
                </c:pt>
                <c:pt idx="3">
                  <c:v>４</c:v>
                </c:pt>
                <c:pt idx="4">
                  <c:v>５</c:v>
                </c:pt>
                <c:pt idx="5">
                  <c:v>６</c:v>
                </c:pt>
                <c:pt idx="6">
                  <c:v>７</c:v>
                </c:pt>
                <c:pt idx="7">
                  <c:v>８</c:v>
                </c:pt>
                <c:pt idx="8">
                  <c:v>９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20以上</c:v>
                </c:pt>
              </c:strCache>
            </c:strRef>
          </c:cat>
          <c:val>
            <c:numRef>
              <c:f>'天草(P73)'!$C$69:$C$88</c:f>
              <c:numCache>
                <c:formatCode>#,##0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9.5000000000000001E-2</c:v>
                </c:pt>
                <c:pt idx="3">
                  <c:v>0.68</c:v>
                </c:pt>
                <c:pt idx="4">
                  <c:v>2.419</c:v>
                </c:pt>
                <c:pt idx="5">
                  <c:v>8.1690000000000005</c:v>
                </c:pt>
                <c:pt idx="6">
                  <c:v>25.106000000000002</c:v>
                </c:pt>
                <c:pt idx="7">
                  <c:v>44.716000000000001</c:v>
                </c:pt>
                <c:pt idx="8">
                  <c:v>123.95399999999999</c:v>
                </c:pt>
                <c:pt idx="9">
                  <c:v>177.75800000000001</c:v>
                </c:pt>
                <c:pt idx="10">
                  <c:v>288.19200000000001</c:v>
                </c:pt>
                <c:pt idx="11">
                  <c:v>388.34699999999998</c:v>
                </c:pt>
                <c:pt idx="12">
                  <c:v>545.77200000000005</c:v>
                </c:pt>
                <c:pt idx="13">
                  <c:v>324.70100000000002</c:v>
                </c:pt>
                <c:pt idx="14">
                  <c:v>193.501</c:v>
                </c:pt>
                <c:pt idx="15">
                  <c:v>105.489</c:v>
                </c:pt>
                <c:pt idx="16">
                  <c:v>73.872</c:v>
                </c:pt>
                <c:pt idx="17">
                  <c:v>46.82</c:v>
                </c:pt>
                <c:pt idx="18">
                  <c:v>32.018999999999998</c:v>
                </c:pt>
                <c:pt idx="19">
                  <c:v>67.587999999999994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1F-4552-B7FD-5D66C09D6F1F}"/>
            </c:ext>
          </c:extLst>
        </c:ser>
        <c:ser>
          <c:idx val="1"/>
          <c:order val="1"/>
          <c:tx>
            <c:strRef>
              <c:f>'天草(P73)'!$D$68</c:f>
              <c:strCache>
                <c:ptCount val="1"/>
                <c:pt idx="0">
                  <c:v>ヒノキ（6,244千ｍ3）</c:v>
                </c:pt>
              </c:strCache>
            </c:strRef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'天草(P73)'!$B$69:$B$88</c:f>
              <c:strCache>
                <c:ptCount val="20"/>
                <c:pt idx="0">
                  <c:v>１</c:v>
                </c:pt>
                <c:pt idx="1">
                  <c:v>２</c:v>
                </c:pt>
                <c:pt idx="2">
                  <c:v>３</c:v>
                </c:pt>
                <c:pt idx="3">
                  <c:v>４</c:v>
                </c:pt>
                <c:pt idx="4">
                  <c:v>５</c:v>
                </c:pt>
                <c:pt idx="5">
                  <c:v>６</c:v>
                </c:pt>
                <c:pt idx="6">
                  <c:v>７</c:v>
                </c:pt>
                <c:pt idx="7">
                  <c:v>８</c:v>
                </c:pt>
                <c:pt idx="8">
                  <c:v>９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20以上</c:v>
                </c:pt>
              </c:strCache>
            </c:strRef>
          </c:cat>
          <c:val>
            <c:numRef>
              <c:f>'天草(P73)'!$D$69:$D$88</c:f>
              <c:numCache>
                <c:formatCode>#,##0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0.27500000000000002</c:v>
                </c:pt>
                <c:pt idx="3">
                  <c:v>4.3879999999999999</c:v>
                </c:pt>
                <c:pt idx="4">
                  <c:v>7.3730000000000002</c:v>
                </c:pt>
                <c:pt idx="5">
                  <c:v>35.835999999999999</c:v>
                </c:pt>
                <c:pt idx="6">
                  <c:v>107.496</c:v>
                </c:pt>
                <c:pt idx="7">
                  <c:v>192.4</c:v>
                </c:pt>
                <c:pt idx="8">
                  <c:v>671.97199999999998</c:v>
                </c:pt>
                <c:pt idx="9">
                  <c:v>1389.856</c:v>
                </c:pt>
                <c:pt idx="10">
                  <c:v>1524.0909999999999</c:v>
                </c:pt>
                <c:pt idx="11">
                  <c:v>1026.385</c:v>
                </c:pt>
                <c:pt idx="12">
                  <c:v>787.93700000000001</c:v>
                </c:pt>
                <c:pt idx="13">
                  <c:v>288.70299999999997</c:v>
                </c:pt>
                <c:pt idx="14">
                  <c:v>77.269000000000005</c:v>
                </c:pt>
                <c:pt idx="15">
                  <c:v>40.378999999999998</c:v>
                </c:pt>
                <c:pt idx="16">
                  <c:v>22.683</c:v>
                </c:pt>
                <c:pt idx="17">
                  <c:v>21.37</c:v>
                </c:pt>
                <c:pt idx="18">
                  <c:v>17.327000000000002</c:v>
                </c:pt>
                <c:pt idx="19">
                  <c:v>27.800999999999998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1F-4552-B7FD-5D66C09D6F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328768"/>
        <c:axId val="84120320"/>
      </c:barChart>
      <c:catAx>
        <c:axId val="81328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齢級</a:t>
                </a:r>
              </a:p>
            </c:rich>
          </c:tx>
          <c:layout>
            <c:manualLayout>
              <c:xMode val="edge"/>
              <c:yMode val="edge"/>
              <c:x val="0.88580370635488748"/>
              <c:y val="0.803519061583577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412032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841203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蓄積（千ｍ</a:t>
                </a:r>
                <a:r>
                  <a:rPr lang="ja-JP" altLang="en-US" sz="1100" b="0" i="0" u="none" strike="noStrike" baseline="3000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3</a:t>
                </a: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）</a:t>
                </a:r>
              </a:p>
            </c:rich>
          </c:tx>
          <c:layout>
            <c:manualLayout>
              <c:xMode val="edge"/>
              <c:yMode val="edge"/>
              <c:x val="5.8642169728783902E-2"/>
              <c:y val="8.211143695014662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1328768"/>
        <c:crosses val="autoZero"/>
        <c:crossBetween val="between"/>
      </c:valAx>
      <c:spPr>
        <a:pattFill prst="pct50">
          <a:fgClr>
            <a:srgbClr xmlns:mc="http://schemas.openxmlformats.org/markup-compatibility/2006" xmlns:a14="http://schemas.microsoft.com/office/drawing/2010/main" val="FFFFFF" mc:Ignorable="a14" a14:legacySpreadsheetColorIndex="9"/>
          </a:fgClr>
          <a:bgClr>
            <a:srgbClr xmlns:mc="http://schemas.openxmlformats.org/markup-compatibility/2006" xmlns:a14="http://schemas.microsoft.com/office/drawing/2010/main" val="C0C0C0" mc:Ignorable="a14" a14:legacySpreadsheetColorIndex="22"/>
          </a:bgClr>
        </a:patt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845796548158749"/>
          <c:y val="0.14369501466275661"/>
          <c:w val="0.23919780481985209"/>
          <c:h val="0.1231671554252199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スギ、ヒノキ人工林の齢級構成（面積）</a:t>
            </a:r>
          </a:p>
        </c:rich>
      </c:tx>
      <c:layout>
        <c:manualLayout>
          <c:xMode val="edge"/>
          <c:yMode val="edge"/>
          <c:x val="0.3013909547901274"/>
          <c:y val="3.50877192982456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992272024729522"/>
          <c:y val="0.18421105232048474"/>
          <c:w val="0.71561051004636789"/>
          <c:h val="0.60526488619587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'全県(P7)'!$C$43</c:f>
              <c:strCache>
                <c:ptCount val="1"/>
                <c:pt idx="0">
                  <c:v>スギ（138,607ha）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'全県(P7)'!$B$44:$B$63</c:f>
              <c:strCache>
                <c:ptCount val="20"/>
                <c:pt idx="0">
                  <c:v>１</c:v>
                </c:pt>
                <c:pt idx="1">
                  <c:v>２</c:v>
                </c:pt>
                <c:pt idx="2">
                  <c:v>３</c:v>
                </c:pt>
                <c:pt idx="3">
                  <c:v>４</c:v>
                </c:pt>
                <c:pt idx="4">
                  <c:v>５</c:v>
                </c:pt>
                <c:pt idx="5">
                  <c:v>６</c:v>
                </c:pt>
                <c:pt idx="6">
                  <c:v>７</c:v>
                </c:pt>
                <c:pt idx="7">
                  <c:v>８</c:v>
                </c:pt>
                <c:pt idx="8">
                  <c:v>９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20以上</c:v>
                </c:pt>
              </c:strCache>
            </c:strRef>
          </c:cat>
          <c:val>
            <c:numRef>
              <c:f>'全県(P7)'!$C$44:$C$63</c:f>
              <c:numCache>
                <c:formatCode>#,##0.00_);[Red]\(#,##0.00\)</c:formatCode>
                <c:ptCount val="20"/>
                <c:pt idx="0">
                  <c:v>1893.41</c:v>
                </c:pt>
                <c:pt idx="1">
                  <c:v>3247.54</c:v>
                </c:pt>
                <c:pt idx="2">
                  <c:v>2295.9899999999998</c:v>
                </c:pt>
                <c:pt idx="3">
                  <c:v>1286.47</c:v>
                </c:pt>
                <c:pt idx="4">
                  <c:v>1093.52</c:v>
                </c:pt>
                <c:pt idx="5">
                  <c:v>866.93999999999994</c:v>
                </c:pt>
                <c:pt idx="6">
                  <c:v>1109.26</c:v>
                </c:pt>
                <c:pt idx="7">
                  <c:v>2370.5099999999998</c:v>
                </c:pt>
                <c:pt idx="8">
                  <c:v>7269.3</c:v>
                </c:pt>
                <c:pt idx="9">
                  <c:v>10878.000000000002</c:v>
                </c:pt>
                <c:pt idx="10">
                  <c:v>19246</c:v>
                </c:pt>
                <c:pt idx="11">
                  <c:v>24722.530000000002</c:v>
                </c:pt>
                <c:pt idx="12">
                  <c:v>28904.82</c:v>
                </c:pt>
                <c:pt idx="13">
                  <c:v>17121.23</c:v>
                </c:pt>
                <c:pt idx="14">
                  <c:v>7168.4</c:v>
                </c:pt>
                <c:pt idx="15">
                  <c:v>3436.93</c:v>
                </c:pt>
                <c:pt idx="16">
                  <c:v>1997.6</c:v>
                </c:pt>
                <c:pt idx="17">
                  <c:v>1240.2500000000002</c:v>
                </c:pt>
                <c:pt idx="18">
                  <c:v>1043.72</c:v>
                </c:pt>
                <c:pt idx="19">
                  <c:v>1414.76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55-46C9-9212-8342F82FF24F}"/>
            </c:ext>
          </c:extLst>
        </c:ser>
        <c:ser>
          <c:idx val="1"/>
          <c:order val="1"/>
          <c:tx>
            <c:strRef>
              <c:f>'全県(P7)'!$D$43</c:f>
              <c:strCache>
                <c:ptCount val="1"/>
                <c:pt idx="0">
                  <c:v>ヒノキ（90,391ha）</c:v>
                </c:pt>
              </c:strCache>
            </c:strRef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'全県(P7)'!$B$44:$B$63</c:f>
              <c:strCache>
                <c:ptCount val="20"/>
                <c:pt idx="0">
                  <c:v>１</c:v>
                </c:pt>
                <c:pt idx="1">
                  <c:v>２</c:v>
                </c:pt>
                <c:pt idx="2">
                  <c:v>３</c:v>
                </c:pt>
                <c:pt idx="3">
                  <c:v>４</c:v>
                </c:pt>
                <c:pt idx="4">
                  <c:v>５</c:v>
                </c:pt>
                <c:pt idx="5">
                  <c:v>６</c:v>
                </c:pt>
                <c:pt idx="6">
                  <c:v>７</c:v>
                </c:pt>
                <c:pt idx="7">
                  <c:v>８</c:v>
                </c:pt>
                <c:pt idx="8">
                  <c:v>９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20以上</c:v>
                </c:pt>
              </c:strCache>
            </c:strRef>
          </c:cat>
          <c:val>
            <c:numRef>
              <c:f>'全県(P7)'!$D$44:$D$63</c:f>
              <c:numCache>
                <c:formatCode>#,##0.00_);[Red]\(#,##0.00\)</c:formatCode>
                <c:ptCount val="20"/>
                <c:pt idx="0">
                  <c:v>170.59000000000003</c:v>
                </c:pt>
                <c:pt idx="1">
                  <c:v>539.17999999999995</c:v>
                </c:pt>
                <c:pt idx="2">
                  <c:v>1095</c:v>
                </c:pt>
                <c:pt idx="3">
                  <c:v>2054.5</c:v>
                </c:pt>
                <c:pt idx="4">
                  <c:v>2054.09</c:v>
                </c:pt>
                <c:pt idx="5">
                  <c:v>2219.83</c:v>
                </c:pt>
                <c:pt idx="6">
                  <c:v>3500.83</c:v>
                </c:pt>
                <c:pt idx="7">
                  <c:v>3621.8</c:v>
                </c:pt>
                <c:pt idx="8">
                  <c:v>8376.119999999999</c:v>
                </c:pt>
                <c:pt idx="9">
                  <c:v>15377.769999999999</c:v>
                </c:pt>
                <c:pt idx="10">
                  <c:v>18225.37</c:v>
                </c:pt>
                <c:pt idx="11">
                  <c:v>13429.68</c:v>
                </c:pt>
                <c:pt idx="12">
                  <c:v>10486.06</c:v>
                </c:pt>
                <c:pt idx="13">
                  <c:v>4353.1899999999996</c:v>
                </c:pt>
                <c:pt idx="14">
                  <c:v>1479.37</c:v>
                </c:pt>
                <c:pt idx="15">
                  <c:v>943.75</c:v>
                </c:pt>
                <c:pt idx="16">
                  <c:v>738.36</c:v>
                </c:pt>
                <c:pt idx="17">
                  <c:v>645.20999999999992</c:v>
                </c:pt>
                <c:pt idx="18">
                  <c:v>524.93999999999994</c:v>
                </c:pt>
                <c:pt idx="19">
                  <c:v>555.79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55-46C9-9212-8342F82FF2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691904"/>
        <c:axId val="73693824"/>
      </c:barChart>
      <c:catAx>
        <c:axId val="73691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齢級</a:t>
                </a:r>
              </a:p>
            </c:rich>
          </c:tx>
          <c:layout>
            <c:manualLayout>
              <c:xMode val="edge"/>
              <c:yMode val="edge"/>
              <c:x val="0.8686243726467936"/>
              <c:y val="0.8157919295175822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369382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73693824"/>
        <c:scaling>
          <c:orientation val="minMax"/>
          <c:max val="3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面積(ha)</a:t>
                </a:r>
              </a:p>
            </c:rich>
          </c:tx>
          <c:layout>
            <c:manualLayout>
              <c:xMode val="edge"/>
              <c:yMode val="edge"/>
              <c:x val="6.9551783684974652E-2"/>
              <c:y val="9.649153504934690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3691904"/>
        <c:crosses val="autoZero"/>
        <c:crossBetween val="between"/>
      </c:valAx>
      <c:spPr>
        <a:pattFill prst="pct50">
          <a:fgClr>
            <a:srgbClr xmlns:mc="http://schemas.openxmlformats.org/markup-compatibility/2006" xmlns:a14="http://schemas.microsoft.com/office/drawing/2010/main" val="FFFFFF" mc:Ignorable="a14" a14:legacySpreadsheetColorIndex="9"/>
          </a:fgClr>
          <a:bgClr>
            <a:srgbClr xmlns:mc="http://schemas.openxmlformats.org/markup-compatibility/2006" xmlns:a14="http://schemas.microsoft.com/office/drawing/2010/main" val="C0C0C0" mc:Ignorable="a14" a14:legacySpreadsheetColorIndex="22"/>
          </a:bgClr>
        </a:patt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758887689115902"/>
          <c:y val="0.13450323095577962"/>
          <c:w val="0.20556414269479795"/>
          <c:h val="0.1198833479148439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スギ、ヒノキ人工林の齢級構成（蓄積）</a:t>
            </a:r>
          </a:p>
        </c:rich>
      </c:tx>
      <c:layout>
        <c:manualLayout>
          <c:xMode val="edge"/>
          <c:yMode val="edge"/>
          <c:x val="0.30092646880678375"/>
          <c:y val="3.5190615835777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814837141380241"/>
          <c:y val="0.17888563049853373"/>
          <c:w val="0.7268529472489681"/>
          <c:h val="0.615835777126099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'全県(P7)'!$C$68</c:f>
              <c:strCache>
                <c:ptCount val="1"/>
                <c:pt idx="0">
                  <c:v>ス　ギ（68,298千ｍ3）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'全県(P7)'!$B$69:$B$88</c:f>
              <c:strCache>
                <c:ptCount val="20"/>
                <c:pt idx="0">
                  <c:v>１</c:v>
                </c:pt>
                <c:pt idx="1">
                  <c:v>２</c:v>
                </c:pt>
                <c:pt idx="2">
                  <c:v>３</c:v>
                </c:pt>
                <c:pt idx="3">
                  <c:v>４</c:v>
                </c:pt>
                <c:pt idx="4">
                  <c:v>５</c:v>
                </c:pt>
                <c:pt idx="5">
                  <c:v>６</c:v>
                </c:pt>
                <c:pt idx="6">
                  <c:v>７</c:v>
                </c:pt>
                <c:pt idx="7">
                  <c:v>８</c:v>
                </c:pt>
                <c:pt idx="8">
                  <c:v>９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20以上</c:v>
                </c:pt>
              </c:strCache>
            </c:strRef>
          </c:cat>
          <c:val>
            <c:numRef>
              <c:f>'全県(P7)'!$C$69:$C$88</c:f>
              <c:numCache>
                <c:formatCode>#,##0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100.458</c:v>
                </c:pt>
                <c:pt idx="3">
                  <c:v>112.461</c:v>
                </c:pt>
                <c:pt idx="4">
                  <c:v>158.81100000000001</c:v>
                </c:pt>
                <c:pt idx="5">
                  <c:v>180.09200000000001</c:v>
                </c:pt>
                <c:pt idx="6">
                  <c:v>312.47800000000001</c:v>
                </c:pt>
                <c:pt idx="7">
                  <c:v>857.67700000000002</c:v>
                </c:pt>
                <c:pt idx="8">
                  <c:v>3066.9490000000001</c:v>
                </c:pt>
                <c:pt idx="9">
                  <c:v>5151.6409999999996</c:v>
                </c:pt>
                <c:pt idx="10">
                  <c:v>9596.375</c:v>
                </c:pt>
                <c:pt idx="11">
                  <c:v>13080.147000000001</c:v>
                </c:pt>
                <c:pt idx="12">
                  <c:v>15700.593000000001</c:v>
                </c:pt>
                <c:pt idx="13">
                  <c:v>9855.893</c:v>
                </c:pt>
                <c:pt idx="14">
                  <c:v>4231.683</c:v>
                </c:pt>
                <c:pt idx="15">
                  <c:v>2113.0709999999999</c:v>
                </c:pt>
                <c:pt idx="16">
                  <c:v>1279.607</c:v>
                </c:pt>
                <c:pt idx="17">
                  <c:v>835.50400000000002</c:v>
                </c:pt>
                <c:pt idx="18">
                  <c:v>721.22799999999995</c:v>
                </c:pt>
                <c:pt idx="19">
                  <c:v>943.00300000000004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99-4067-947E-59F9AE9DE69F}"/>
            </c:ext>
          </c:extLst>
        </c:ser>
        <c:ser>
          <c:idx val="1"/>
          <c:order val="1"/>
          <c:tx>
            <c:strRef>
              <c:f>'全県(P7)'!$D$68</c:f>
              <c:strCache>
                <c:ptCount val="1"/>
                <c:pt idx="0">
                  <c:v>ヒノキ（36,034千ｍ3）</c:v>
                </c:pt>
              </c:strCache>
            </c:strRef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'全県(P7)'!$B$69:$B$88</c:f>
              <c:strCache>
                <c:ptCount val="20"/>
                <c:pt idx="0">
                  <c:v>１</c:v>
                </c:pt>
                <c:pt idx="1">
                  <c:v>２</c:v>
                </c:pt>
                <c:pt idx="2">
                  <c:v>３</c:v>
                </c:pt>
                <c:pt idx="3">
                  <c:v>４</c:v>
                </c:pt>
                <c:pt idx="4">
                  <c:v>５</c:v>
                </c:pt>
                <c:pt idx="5">
                  <c:v>６</c:v>
                </c:pt>
                <c:pt idx="6">
                  <c:v>７</c:v>
                </c:pt>
                <c:pt idx="7">
                  <c:v>８</c:v>
                </c:pt>
                <c:pt idx="8">
                  <c:v>９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20以上</c:v>
                </c:pt>
              </c:strCache>
            </c:strRef>
          </c:cat>
          <c:val>
            <c:numRef>
              <c:f>'全県(P7)'!$D$69:$D$88</c:f>
              <c:numCache>
                <c:formatCode>#,##0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44.814</c:v>
                </c:pt>
                <c:pt idx="3">
                  <c:v>156.37799999999999</c:v>
                </c:pt>
                <c:pt idx="4">
                  <c:v>263.70800000000003</c:v>
                </c:pt>
                <c:pt idx="5">
                  <c:v>427.64699999999999</c:v>
                </c:pt>
                <c:pt idx="6">
                  <c:v>872.42399999999998</c:v>
                </c:pt>
                <c:pt idx="7">
                  <c:v>1160.0719999999999</c:v>
                </c:pt>
                <c:pt idx="8">
                  <c:v>3024.6019999999999</c:v>
                </c:pt>
                <c:pt idx="9">
                  <c:v>6142.0140000000001</c:v>
                </c:pt>
                <c:pt idx="10">
                  <c:v>7871.4849999999997</c:v>
                </c:pt>
                <c:pt idx="11">
                  <c:v>6258.8919999999998</c:v>
                </c:pt>
                <c:pt idx="12">
                  <c:v>5095.7280000000001</c:v>
                </c:pt>
                <c:pt idx="13">
                  <c:v>2186.9380000000001</c:v>
                </c:pt>
                <c:pt idx="14">
                  <c:v>755.721</c:v>
                </c:pt>
                <c:pt idx="15">
                  <c:v>474.33800000000002</c:v>
                </c:pt>
                <c:pt idx="16">
                  <c:v>377.947</c:v>
                </c:pt>
                <c:pt idx="17">
                  <c:v>333.971</c:v>
                </c:pt>
                <c:pt idx="18">
                  <c:v>285.81700000000001</c:v>
                </c:pt>
                <c:pt idx="19">
                  <c:v>301.23099999999999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99-4067-947E-59F9AE9DE6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760768"/>
        <c:axId val="73762688"/>
      </c:barChart>
      <c:catAx>
        <c:axId val="73760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齢級</a:t>
                </a:r>
              </a:p>
            </c:rich>
          </c:tx>
          <c:layout>
            <c:manualLayout>
              <c:xMode val="edge"/>
              <c:yMode val="edge"/>
              <c:x val="0.88580383605895419"/>
              <c:y val="0.806451612903225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376268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73762688"/>
        <c:scaling>
          <c:orientation val="minMax"/>
          <c:max val="16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蓄積（千ｍ</a:t>
                </a:r>
                <a:r>
                  <a:rPr lang="ja-JP" altLang="en-US" sz="1100" b="0" i="0" u="none" strike="noStrike" baseline="3000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3</a:t>
                </a: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）</a:t>
                </a:r>
              </a:p>
            </c:rich>
          </c:tx>
          <c:layout>
            <c:manualLayout>
              <c:xMode val="edge"/>
              <c:yMode val="edge"/>
              <c:x val="5.8642115889359983E-2"/>
              <c:y val="7.624633431085044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3760768"/>
        <c:crosses val="autoZero"/>
        <c:crossBetween val="between"/>
      </c:valAx>
      <c:spPr>
        <a:pattFill prst="pct50">
          <a:fgClr>
            <a:srgbClr xmlns:mc="http://schemas.openxmlformats.org/markup-compatibility/2006" xmlns:a14="http://schemas.microsoft.com/office/drawing/2010/main" val="FFFFFF" mc:Ignorable="a14" a14:legacySpreadsheetColorIndex="9"/>
          </a:fgClr>
          <a:bgClr>
            <a:srgbClr xmlns:mc="http://schemas.openxmlformats.org/markup-compatibility/2006" xmlns:a14="http://schemas.microsoft.com/office/drawing/2010/main" val="C0C0C0" mc:Ignorable="a14" a14:legacySpreadsheetColorIndex="22"/>
          </a:bgClr>
        </a:patt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5000121138703824"/>
          <c:y val="0.11436950146627566"/>
          <c:w val="0.23919790026246723"/>
          <c:h val="0.131964809384164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樹種別面積構成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（民有林面積：11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4,601.77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ha）</a:t>
            </a: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0.28748069756586547"/>
          <c:y val="3.374233128834355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6228748068006182"/>
          <c:y val="0.30368098159509205"/>
          <c:w val="0.68006182380216385"/>
          <c:h val="0.53680981595092025"/>
        </c:manualLayout>
      </c:layout>
      <c:pie3DChart>
        <c:varyColors val="1"/>
        <c:ser>
          <c:idx val="0"/>
          <c:order val="0"/>
          <c:spPr>
            <a:pattFill prst="ltVert">
              <a:fgClr>
                <a:srgbClr xmlns:mc="http://schemas.openxmlformats.org/markup-compatibility/2006" xmlns:a14="http://schemas.microsoft.com/office/drawing/2010/main" val="9999FF" mc:Ignorable="a14" a14:legacySpreadsheetColorIndex="2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pattFill prst="pct50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B16-40B6-AB44-35E3B7C77C35}"/>
              </c:ext>
            </c:extLst>
          </c:dPt>
          <c:dPt>
            <c:idx val="1"/>
            <c:bubble3D val="0"/>
            <c:spPr>
              <a:pattFill prst="ltUpDiag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8B16-40B6-AB44-35E3B7C77C35}"/>
              </c:ext>
            </c:extLst>
          </c:dPt>
          <c:dPt>
            <c:idx val="2"/>
            <c:bubble3D val="0"/>
            <c:spPr>
              <a:pattFill prst="divot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8B16-40B6-AB44-35E3B7C77C35}"/>
              </c:ext>
            </c:extLst>
          </c:dPt>
          <c:dPt>
            <c:idx val="3"/>
            <c:bubble3D val="0"/>
            <c:spPr>
              <a:pattFill prst="plaid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8B16-40B6-AB44-35E3B7C77C35}"/>
              </c:ext>
            </c:extLst>
          </c:dPt>
          <c:dPt>
            <c:idx val="4"/>
            <c:bubble3D val="0"/>
            <c:spPr>
              <a:pattFill prst="dashUpDiag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8B16-40B6-AB44-35E3B7C77C35}"/>
              </c:ext>
            </c:extLst>
          </c:dPt>
          <c:dPt>
            <c:idx val="5"/>
            <c:bubble3D val="0"/>
            <c:spPr>
              <a:pattFill prst="narHorz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8B16-40B6-AB44-35E3B7C77C35}"/>
              </c:ext>
            </c:extLst>
          </c:dPt>
          <c:dPt>
            <c:idx val="6"/>
            <c:bubble3D val="0"/>
            <c:spPr>
              <a:pattFill prst="pct10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8B16-40B6-AB44-35E3B7C77C35}"/>
              </c:ext>
            </c:extLst>
          </c:dPt>
          <c:dLbls>
            <c:dLbl>
              <c:idx val="0"/>
              <c:layout>
                <c:manualLayout>
                  <c:x val="6.9109599321726112E-4"/>
                  <c:y val="-6.391317649710959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B16-40B6-AB44-35E3B7C77C35}"/>
                </c:ext>
              </c:extLst>
            </c:dLbl>
            <c:dLbl>
              <c:idx val="1"/>
              <c:layout>
                <c:manualLayout>
                  <c:x val="6.8509859760574776E-2"/>
                  <c:y val="2.348904239730775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B16-40B6-AB44-35E3B7C77C35}"/>
                </c:ext>
              </c:extLst>
            </c:dLbl>
            <c:dLbl>
              <c:idx val="2"/>
              <c:layout>
                <c:manualLayout>
                  <c:x val="9.1722669133128043E-2"/>
                  <c:y val="8.2216962143535799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B16-40B6-AB44-35E3B7C77C35}"/>
                </c:ext>
              </c:extLst>
            </c:dLbl>
            <c:dLbl>
              <c:idx val="3"/>
              <c:layout>
                <c:manualLayout>
                  <c:x val="-2.761430709878418E-2"/>
                  <c:y val="6.622224369193119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B16-40B6-AB44-35E3B7C77C35}"/>
                </c:ext>
              </c:extLst>
            </c:dLbl>
            <c:dLbl>
              <c:idx val="4"/>
              <c:layout>
                <c:manualLayout>
                  <c:x val="9.6928687623475257E-3"/>
                  <c:y val="8.337858074489168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8B16-40B6-AB44-35E3B7C77C35}"/>
                </c:ext>
              </c:extLst>
            </c:dLbl>
            <c:dLbl>
              <c:idx val="6"/>
              <c:layout>
                <c:manualLayout>
                  <c:x val="3.3433371060456685E-2"/>
                  <c:y val="-5.546495338389448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8B16-40B6-AB44-35E3B7C77C35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'白川・菊池川(P11)'!$C$5:$C$11</c:f>
              <c:strCache>
                <c:ptCount val="7"/>
                <c:pt idx="0">
                  <c:v>スギ</c:v>
                </c:pt>
                <c:pt idx="1">
                  <c:v>ヒノキ</c:v>
                </c:pt>
                <c:pt idx="2">
                  <c:v>マツ</c:v>
                </c:pt>
                <c:pt idx="3">
                  <c:v>クヌギ</c:v>
                </c:pt>
                <c:pt idx="4">
                  <c:v>広葉樹</c:v>
                </c:pt>
                <c:pt idx="5">
                  <c:v>竹林</c:v>
                </c:pt>
                <c:pt idx="6">
                  <c:v>その他</c:v>
                </c:pt>
              </c:strCache>
            </c:strRef>
          </c:cat>
          <c:val>
            <c:numRef>
              <c:f>'白川・菊池川(P11)'!$D$5:$D$11</c:f>
              <c:numCache>
                <c:formatCode>#,##0.00</c:formatCode>
                <c:ptCount val="7"/>
                <c:pt idx="0">
                  <c:v>49526.25</c:v>
                </c:pt>
                <c:pt idx="1">
                  <c:v>15068.849999999999</c:v>
                </c:pt>
                <c:pt idx="2">
                  <c:v>769.31999999999994</c:v>
                </c:pt>
                <c:pt idx="3">
                  <c:v>8830.33</c:v>
                </c:pt>
                <c:pt idx="4">
                  <c:v>19860.04</c:v>
                </c:pt>
                <c:pt idx="5">
                  <c:v>4234.4000000000005</c:v>
                </c:pt>
                <c:pt idx="6">
                  <c:v>16312.580000000002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B16-40B6-AB44-35E3B7C77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スギ、ヒノキ人工林の齢級構成（面積）</a:t>
            </a:r>
          </a:p>
        </c:rich>
      </c:tx>
      <c:layout>
        <c:manualLayout>
          <c:xMode val="edge"/>
          <c:yMode val="edge"/>
          <c:x val="0.30139099959443849"/>
          <c:y val="3.50877192982456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992272024729522"/>
          <c:y val="0.18421105232048474"/>
          <c:w val="0.71561051004636789"/>
          <c:h val="0.608188871153346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'白川・菊池川(P11)'!$C$43</c:f>
              <c:strCache>
                <c:ptCount val="1"/>
                <c:pt idx="0">
                  <c:v>スギ　（49,526ha）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'白川・菊池川(P11)'!$B$44:$B$63</c:f>
              <c:strCache>
                <c:ptCount val="20"/>
                <c:pt idx="0">
                  <c:v>１</c:v>
                </c:pt>
                <c:pt idx="1">
                  <c:v>２</c:v>
                </c:pt>
                <c:pt idx="2">
                  <c:v>３</c:v>
                </c:pt>
                <c:pt idx="3">
                  <c:v>４</c:v>
                </c:pt>
                <c:pt idx="4">
                  <c:v>５</c:v>
                </c:pt>
                <c:pt idx="5">
                  <c:v>６</c:v>
                </c:pt>
                <c:pt idx="6">
                  <c:v>７</c:v>
                </c:pt>
                <c:pt idx="7">
                  <c:v>８</c:v>
                </c:pt>
                <c:pt idx="8">
                  <c:v>９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20以上</c:v>
                </c:pt>
              </c:strCache>
            </c:strRef>
          </c:cat>
          <c:val>
            <c:numRef>
              <c:f>'白川・菊池川(P11)'!$C$44:$C$63</c:f>
              <c:numCache>
                <c:formatCode>#,##0.00_);[Red]\(#,##0.00\)</c:formatCode>
                <c:ptCount val="20"/>
                <c:pt idx="0">
                  <c:v>248.62</c:v>
                </c:pt>
                <c:pt idx="1">
                  <c:v>715.08</c:v>
                </c:pt>
                <c:pt idx="2">
                  <c:v>556.35</c:v>
                </c:pt>
                <c:pt idx="3">
                  <c:v>276.89999999999998</c:v>
                </c:pt>
                <c:pt idx="4">
                  <c:v>251.47</c:v>
                </c:pt>
                <c:pt idx="5">
                  <c:v>125.24</c:v>
                </c:pt>
                <c:pt idx="6">
                  <c:v>239.32000000000002</c:v>
                </c:pt>
                <c:pt idx="7">
                  <c:v>452.66</c:v>
                </c:pt>
                <c:pt idx="8">
                  <c:v>1856.1200000000003</c:v>
                </c:pt>
                <c:pt idx="9">
                  <c:v>3627.3900000000003</c:v>
                </c:pt>
                <c:pt idx="10">
                  <c:v>6712.93</c:v>
                </c:pt>
                <c:pt idx="11">
                  <c:v>9209.0399999999991</c:v>
                </c:pt>
                <c:pt idx="12">
                  <c:v>11290.98</c:v>
                </c:pt>
                <c:pt idx="13">
                  <c:v>6616.29</c:v>
                </c:pt>
                <c:pt idx="14">
                  <c:v>2818.66</c:v>
                </c:pt>
                <c:pt idx="15">
                  <c:v>1516.07</c:v>
                </c:pt>
                <c:pt idx="16">
                  <c:v>937.08999999999992</c:v>
                </c:pt>
                <c:pt idx="17">
                  <c:v>718.71</c:v>
                </c:pt>
                <c:pt idx="18">
                  <c:v>579.79</c:v>
                </c:pt>
                <c:pt idx="19">
                  <c:v>777.54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BB-40EF-A8D2-02423F76B04D}"/>
            </c:ext>
          </c:extLst>
        </c:ser>
        <c:ser>
          <c:idx val="1"/>
          <c:order val="1"/>
          <c:tx>
            <c:strRef>
              <c:f>'白川・菊池川(P11)'!$D$43</c:f>
              <c:strCache>
                <c:ptCount val="1"/>
                <c:pt idx="0">
                  <c:v>ヒノキ（15,069ha）</c:v>
                </c:pt>
              </c:strCache>
            </c:strRef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'白川・菊池川(P11)'!$B$44:$B$63</c:f>
              <c:strCache>
                <c:ptCount val="20"/>
                <c:pt idx="0">
                  <c:v>１</c:v>
                </c:pt>
                <c:pt idx="1">
                  <c:v>２</c:v>
                </c:pt>
                <c:pt idx="2">
                  <c:v>３</c:v>
                </c:pt>
                <c:pt idx="3">
                  <c:v>４</c:v>
                </c:pt>
                <c:pt idx="4">
                  <c:v>５</c:v>
                </c:pt>
                <c:pt idx="5">
                  <c:v>６</c:v>
                </c:pt>
                <c:pt idx="6">
                  <c:v>７</c:v>
                </c:pt>
                <c:pt idx="7">
                  <c:v>８</c:v>
                </c:pt>
                <c:pt idx="8">
                  <c:v>９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20以上</c:v>
                </c:pt>
              </c:strCache>
            </c:strRef>
          </c:cat>
          <c:val>
            <c:numRef>
              <c:f>'白川・菊池川(P11)'!$D$44:$D$63</c:f>
              <c:numCache>
                <c:formatCode>#,##0.00_);[Red]\(#,##0.00\)</c:formatCode>
                <c:ptCount val="20"/>
                <c:pt idx="0">
                  <c:v>54.45</c:v>
                </c:pt>
                <c:pt idx="1">
                  <c:v>205.51999999999998</c:v>
                </c:pt>
                <c:pt idx="2">
                  <c:v>440.6</c:v>
                </c:pt>
                <c:pt idx="3">
                  <c:v>531.64</c:v>
                </c:pt>
                <c:pt idx="4">
                  <c:v>488.43</c:v>
                </c:pt>
                <c:pt idx="5">
                  <c:v>536.61</c:v>
                </c:pt>
                <c:pt idx="6">
                  <c:v>659.71</c:v>
                </c:pt>
                <c:pt idx="7">
                  <c:v>582</c:v>
                </c:pt>
                <c:pt idx="8">
                  <c:v>995.38</c:v>
                </c:pt>
                <c:pt idx="9">
                  <c:v>1720.78</c:v>
                </c:pt>
                <c:pt idx="10">
                  <c:v>2219.2200000000003</c:v>
                </c:pt>
                <c:pt idx="11">
                  <c:v>2148.21</c:v>
                </c:pt>
                <c:pt idx="12">
                  <c:v>2176.9499999999998</c:v>
                </c:pt>
                <c:pt idx="13">
                  <c:v>836.55</c:v>
                </c:pt>
                <c:pt idx="14">
                  <c:v>292.44</c:v>
                </c:pt>
                <c:pt idx="15">
                  <c:v>234.08999999999997</c:v>
                </c:pt>
                <c:pt idx="16">
                  <c:v>252.24000000000004</c:v>
                </c:pt>
                <c:pt idx="17">
                  <c:v>257.47999999999996</c:v>
                </c:pt>
                <c:pt idx="18">
                  <c:v>219.89999999999998</c:v>
                </c:pt>
                <c:pt idx="19">
                  <c:v>216.64999999999998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BB-40EF-A8D2-02423F76B0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617728"/>
        <c:axId val="66619648"/>
      </c:barChart>
      <c:catAx>
        <c:axId val="66617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齢級</a:t>
                </a:r>
              </a:p>
            </c:rich>
          </c:tx>
          <c:layout>
            <c:manualLayout>
              <c:xMode val="edge"/>
              <c:yMode val="edge"/>
              <c:x val="0.86862438113603146"/>
              <c:y val="0.818715906125769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61964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6619648"/>
        <c:scaling>
          <c:orientation val="minMax"/>
          <c:max val="12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面積(ha)</a:t>
                </a:r>
              </a:p>
            </c:rich>
          </c:tx>
          <c:layout>
            <c:manualLayout>
              <c:xMode val="edge"/>
              <c:yMode val="edge"/>
              <c:x val="6.9551816227053254E-2"/>
              <c:y val="9.649153504934690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617728"/>
        <c:crosses val="autoZero"/>
        <c:crossBetween val="between"/>
      </c:valAx>
      <c:spPr>
        <a:pattFill prst="pct50">
          <a:fgClr>
            <a:srgbClr xmlns:mc="http://schemas.openxmlformats.org/markup-compatibility/2006" xmlns:a14="http://schemas.microsoft.com/office/drawing/2010/main" val="FFFFFF" mc:Ignorable="a14" a14:legacySpreadsheetColorIndex="9"/>
          </a:fgClr>
          <a:bgClr>
            <a:srgbClr xmlns:mc="http://schemas.openxmlformats.org/markup-compatibility/2006" xmlns:a14="http://schemas.microsoft.com/office/drawing/2010/main" val="C0C0C0" mc:Ignorable="a14" a14:legacySpreadsheetColorIndex="22"/>
          </a:bgClr>
        </a:patt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7588883022275279"/>
          <c:y val="0.14035118417215389"/>
          <c:w val="0.20556415141984796"/>
          <c:h val="0.1198833479148439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スギ、ヒノキ人工林の齢級構成（蓄積）</a:t>
            </a:r>
          </a:p>
        </c:rich>
      </c:tx>
      <c:layout>
        <c:manualLayout>
          <c:xMode val="edge"/>
          <c:yMode val="edge"/>
          <c:x val="0.30092646716103716"/>
          <c:y val="3.5190615835777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580267379598554"/>
          <c:y val="0.18475073313782991"/>
          <c:w val="0.73919864486678488"/>
          <c:h val="0.609970674486803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'白川・菊池川(P11)'!$C$68</c:f>
              <c:strCache>
                <c:ptCount val="1"/>
                <c:pt idx="0">
                  <c:v>ス　ギ（27,046千ｍ3）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'白川・菊池川(P11)'!$B$69:$B$88</c:f>
              <c:strCache>
                <c:ptCount val="20"/>
                <c:pt idx="0">
                  <c:v>１</c:v>
                </c:pt>
                <c:pt idx="1">
                  <c:v>２</c:v>
                </c:pt>
                <c:pt idx="2">
                  <c:v>３</c:v>
                </c:pt>
                <c:pt idx="3">
                  <c:v>４</c:v>
                </c:pt>
                <c:pt idx="4">
                  <c:v>５</c:v>
                </c:pt>
                <c:pt idx="5">
                  <c:v>６</c:v>
                </c:pt>
                <c:pt idx="6">
                  <c:v>７</c:v>
                </c:pt>
                <c:pt idx="7">
                  <c:v>８</c:v>
                </c:pt>
                <c:pt idx="8">
                  <c:v>９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20以上</c:v>
                </c:pt>
              </c:strCache>
            </c:strRef>
          </c:cat>
          <c:val>
            <c:numRef>
              <c:f>'白川・菊池川(P11)'!$C$69:$C$88</c:f>
              <c:numCache>
                <c:formatCode>#,##0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26.866</c:v>
                </c:pt>
                <c:pt idx="3">
                  <c:v>28.082000000000001</c:v>
                </c:pt>
                <c:pt idx="4">
                  <c:v>39.61</c:v>
                </c:pt>
                <c:pt idx="5">
                  <c:v>27.327000000000002</c:v>
                </c:pt>
                <c:pt idx="6">
                  <c:v>73.680000000000007</c:v>
                </c:pt>
                <c:pt idx="7">
                  <c:v>172.00399999999999</c:v>
                </c:pt>
                <c:pt idx="8">
                  <c:v>836.76800000000003</c:v>
                </c:pt>
                <c:pt idx="9">
                  <c:v>1820.3720000000001</c:v>
                </c:pt>
                <c:pt idx="10">
                  <c:v>3520.2939999999999</c:v>
                </c:pt>
                <c:pt idx="11">
                  <c:v>5133.701</c:v>
                </c:pt>
                <c:pt idx="12">
                  <c:v>6316.2250000000004</c:v>
                </c:pt>
                <c:pt idx="13">
                  <c:v>4054.6770000000001</c:v>
                </c:pt>
                <c:pt idx="14">
                  <c:v>1774.9559999999999</c:v>
                </c:pt>
                <c:pt idx="15">
                  <c:v>1009.9160000000001</c:v>
                </c:pt>
                <c:pt idx="16">
                  <c:v>659.58199999999999</c:v>
                </c:pt>
                <c:pt idx="17">
                  <c:v>533.70000000000005</c:v>
                </c:pt>
                <c:pt idx="18">
                  <c:v>444.471</c:v>
                </c:pt>
                <c:pt idx="19">
                  <c:v>573.34699999999998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1E-4FBC-A199-3FF9FC4D4AA4}"/>
            </c:ext>
          </c:extLst>
        </c:ser>
        <c:ser>
          <c:idx val="1"/>
          <c:order val="1"/>
          <c:tx>
            <c:strRef>
              <c:f>'白川・菊池川(P11)'!$D$68</c:f>
              <c:strCache>
                <c:ptCount val="1"/>
                <c:pt idx="0">
                  <c:v>ヒノキ（5,799千ｍ3）</c:v>
                </c:pt>
              </c:strCache>
            </c:strRef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'白川・菊池川(P11)'!$B$69:$B$88</c:f>
              <c:strCache>
                <c:ptCount val="20"/>
                <c:pt idx="0">
                  <c:v>１</c:v>
                </c:pt>
                <c:pt idx="1">
                  <c:v>２</c:v>
                </c:pt>
                <c:pt idx="2">
                  <c:v>３</c:v>
                </c:pt>
                <c:pt idx="3">
                  <c:v>４</c:v>
                </c:pt>
                <c:pt idx="4">
                  <c:v>５</c:v>
                </c:pt>
                <c:pt idx="5">
                  <c:v>６</c:v>
                </c:pt>
                <c:pt idx="6">
                  <c:v>７</c:v>
                </c:pt>
                <c:pt idx="7">
                  <c:v>８</c:v>
                </c:pt>
                <c:pt idx="8">
                  <c:v>９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20以上</c:v>
                </c:pt>
              </c:strCache>
            </c:strRef>
          </c:cat>
          <c:val>
            <c:numRef>
              <c:f>'白川・菊池川(P11)'!$D$69:$D$88</c:f>
              <c:numCache>
                <c:formatCode>#,##0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17.149999999999999</c:v>
                </c:pt>
                <c:pt idx="3">
                  <c:v>38.372999999999998</c:v>
                </c:pt>
                <c:pt idx="4">
                  <c:v>61.753</c:v>
                </c:pt>
                <c:pt idx="5">
                  <c:v>104.392</c:v>
                </c:pt>
                <c:pt idx="6">
                  <c:v>167.226</c:v>
                </c:pt>
                <c:pt idx="7">
                  <c:v>187.185</c:v>
                </c:pt>
                <c:pt idx="8">
                  <c:v>374.2</c:v>
                </c:pt>
                <c:pt idx="9">
                  <c:v>720.71100000000001</c:v>
                </c:pt>
                <c:pt idx="10">
                  <c:v>973.08500000000004</c:v>
                </c:pt>
                <c:pt idx="11">
                  <c:v>984.75900000000001</c:v>
                </c:pt>
                <c:pt idx="12">
                  <c:v>1022.8680000000001</c:v>
                </c:pt>
                <c:pt idx="13">
                  <c:v>401.23899999999998</c:v>
                </c:pt>
                <c:pt idx="14">
                  <c:v>141.57400000000001</c:v>
                </c:pt>
                <c:pt idx="15">
                  <c:v>114.59399999999999</c:v>
                </c:pt>
                <c:pt idx="16">
                  <c:v>127.511</c:v>
                </c:pt>
                <c:pt idx="17">
                  <c:v>129.77000000000001</c:v>
                </c:pt>
                <c:pt idx="18">
                  <c:v>116.78100000000001</c:v>
                </c:pt>
                <c:pt idx="19">
                  <c:v>115.968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1E-4FBC-A199-3FF9FC4D4A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137600"/>
        <c:axId val="74139520"/>
      </c:barChart>
      <c:catAx>
        <c:axId val="7413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齢級</a:t>
                </a:r>
              </a:p>
            </c:rich>
          </c:tx>
          <c:layout>
            <c:manualLayout>
              <c:xMode val="edge"/>
              <c:yMode val="edge"/>
              <c:x val="0.8858037723450507"/>
              <c:y val="0.806451612903225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413952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74139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蓄積（千ｍ</a:t>
                </a:r>
                <a:r>
                  <a:rPr lang="ja-JP" altLang="en-US" sz="1100" b="0" i="0" u="none" strike="noStrike" baseline="3000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3</a:t>
                </a: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）</a:t>
                </a:r>
              </a:p>
            </c:rich>
          </c:tx>
          <c:layout>
            <c:manualLayout>
              <c:xMode val="edge"/>
              <c:yMode val="edge"/>
              <c:x val="5.8642123882986237E-2"/>
              <c:y val="8.211143695014662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4137600"/>
        <c:crosses val="autoZero"/>
        <c:crossBetween val="between"/>
      </c:valAx>
      <c:spPr>
        <a:pattFill prst="pct50">
          <a:fgClr>
            <a:srgbClr xmlns:mc="http://schemas.openxmlformats.org/markup-compatibility/2006" xmlns:a14="http://schemas.microsoft.com/office/drawing/2010/main" val="FFFFFF" mc:Ignorable="a14" a14:legacySpreadsheetColorIndex="9"/>
          </a:fgClr>
          <a:bgClr>
            <a:srgbClr xmlns:mc="http://schemas.openxmlformats.org/markup-compatibility/2006" xmlns:a14="http://schemas.microsoft.com/office/drawing/2010/main" val="C0C0C0" mc:Ignorable="a14" a14:legacySpreadsheetColorIndex="22"/>
          </a:bgClr>
        </a:patt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5582360065253851"/>
          <c:y val="0.14369501466275658"/>
          <c:w val="0.23337543505751737"/>
          <c:h val="0.1173020527859237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樹種別面積構成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（民有林面積：54,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609.12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ha）</a:t>
            </a: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0.28902630290479747"/>
          <c:y val="3.374233128834355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2355157440182364"/>
          <c:y val="0.29550102249488752"/>
          <c:w val="0.73306893977702325"/>
          <c:h val="0.57770961145194277"/>
        </c:manualLayout>
      </c:layout>
      <c:pie3DChart>
        <c:varyColors val="1"/>
        <c:ser>
          <c:idx val="0"/>
          <c:order val="0"/>
          <c:spPr>
            <a:pattFill prst="ltVert">
              <a:fgClr>
                <a:srgbClr xmlns:mc="http://schemas.openxmlformats.org/markup-compatibility/2006" xmlns:a14="http://schemas.microsoft.com/office/drawing/2010/main" val="9999FF" mc:Ignorable="a14" a14:legacySpreadsheetColorIndex="2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pattFill prst="pct50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556-4788-9F1C-A93755C0794A}"/>
              </c:ext>
            </c:extLst>
          </c:dPt>
          <c:dPt>
            <c:idx val="1"/>
            <c:bubble3D val="0"/>
            <c:spPr>
              <a:pattFill prst="ltUpDiag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556-4788-9F1C-A93755C0794A}"/>
              </c:ext>
            </c:extLst>
          </c:dPt>
          <c:dPt>
            <c:idx val="2"/>
            <c:bubble3D val="0"/>
            <c:spPr>
              <a:pattFill prst="divot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556-4788-9F1C-A93755C0794A}"/>
              </c:ext>
            </c:extLst>
          </c:dPt>
          <c:dPt>
            <c:idx val="3"/>
            <c:bubble3D val="0"/>
            <c:spPr>
              <a:pattFill prst="plaid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556-4788-9F1C-A93755C0794A}"/>
              </c:ext>
            </c:extLst>
          </c:dPt>
          <c:dPt>
            <c:idx val="4"/>
            <c:bubble3D val="0"/>
            <c:spPr>
              <a:pattFill prst="dashUpDiag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7556-4788-9F1C-A93755C0794A}"/>
              </c:ext>
            </c:extLst>
          </c:dPt>
          <c:dPt>
            <c:idx val="5"/>
            <c:bubble3D val="0"/>
            <c:spPr>
              <a:pattFill prst="narHorz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7556-4788-9F1C-A93755C0794A}"/>
              </c:ext>
            </c:extLst>
          </c:dPt>
          <c:dPt>
            <c:idx val="6"/>
            <c:bubble3D val="0"/>
            <c:spPr>
              <a:pattFill prst="pct10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7556-4788-9F1C-A93755C0794A}"/>
              </c:ext>
            </c:extLst>
          </c:dPt>
          <c:dLbls>
            <c:dLbl>
              <c:idx val="0"/>
              <c:layout>
                <c:manualLayout>
                  <c:x val="-2.6822767710443784E-4"/>
                  <c:y val="-7.845128254673683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556-4788-9F1C-A93755C0794A}"/>
                </c:ext>
              </c:extLst>
            </c:dLbl>
            <c:dLbl>
              <c:idx val="1"/>
              <c:layout>
                <c:manualLayout>
                  <c:x val="4.3547160932549511E-2"/>
                  <c:y val="5.0841344218476303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556-4788-9F1C-A93755C0794A}"/>
                </c:ext>
              </c:extLst>
            </c:dLbl>
            <c:dLbl>
              <c:idx val="2"/>
              <c:layout>
                <c:manualLayout>
                  <c:x val="8.0875593796525036E-2"/>
                  <c:y val="6.9353493390013399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556-4788-9F1C-A93755C0794A}"/>
                </c:ext>
              </c:extLst>
            </c:dLbl>
            <c:dLbl>
              <c:idx val="3"/>
              <c:layout>
                <c:manualLayout>
                  <c:x val="-2.7617227908335262E-2"/>
                  <c:y val="7.2068016037872606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556-4788-9F1C-A93755C0794A}"/>
                </c:ext>
              </c:extLst>
            </c:dLbl>
            <c:dLbl>
              <c:idx val="4"/>
              <c:layout>
                <c:manualLayout>
                  <c:x val="1.2698706324769674E-2"/>
                  <c:y val="-6.0452152069948306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556-4788-9F1C-A93755C0794A}"/>
                </c:ext>
              </c:extLst>
            </c:dLbl>
            <c:dLbl>
              <c:idx val="6"/>
              <c:layout>
                <c:manualLayout>
                  <c:x val="4.7362062740611777E-2"/>
                  <c:y val="-1.0756646216768889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556-4788-9F1C-A93755C0794A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'緑川(P39)'!$C$5:$C$11</c:f>
              <c:strCache>
                <c:ptCount val="7"/>
                <c:pt idx="0">
                  <c:v>スギ</c:v>
                </c:pt>
                <c:pt idx="1">
                  <c:v>ヒノキ</c:v>
                </c:pt>
                <c:pt idx="2">
                  <c:v>マツ</c:v>
                </c:pt>
                <c:pt idx="3">
                  <c:v>クヌギ</c:v>
                </c:pt>
                <c:pt idx="4">
                  <c:v>広葉樹</c:v>
                </c:pt>
                <c:pt idx="5">
                  <c:v>竹林</c:v>
                </c:pt>
                <c:pt idx="6">
                  <c:v>その他</c:v>
                </c:pt>
              </c:strCache>
            </c:strRef>
          </c:cat>
          <c:val>
            <c:numRef>
              <c:f>'緑川(P39)'!$D$5:$D$11</c:f>
              <c:numCache>
                <c:formatCode>#,##0.00</c:formatCode>
                <c:ptCount val="7"/>
                <c:pt idx="0">
                  <c:v>22936.309999999998</c:v>
                </c:pt>
                <c:pt idx="1">
                  <c:v>7230.85</c:v>
                </c:pt>
                <c:pt idx="2">
                  <c:v>278.04000000000002</c:v>
                </c:pt>
                <c:pt idx="3">
                  <c:v>3925.19</c:v>
                </c:pt>
                <c:pt idx="4">
                  <c:v>14851.23</c:v>
                </c:pt>
                <c:pt idx="5">
                  <c:v>2940.92</c:v>
                </c:pt>
                <c:pt idx="6">
                  <c:v>2446.5800000000004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556-4788-9F1C-A93755C079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スギ、ヒノキ人工林の齢級構成（面積）</a:t>
            </a:r>
          </a:p>
        </c:rich>
      </c:tx>
      <c:layout>
        <c:manualLayout>
          <c:xMode val="edge"/>
          <c:yMode val="edge"/>
          <c:x val="0.30139099585028933"/>
          <c:y val="3.50877192982456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755795981452859"/>
          <c:y val="0.18421105232048474"/>
          <c:w val="0.72797527047913446"/>
          <c:h val="0.608188871153346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'緑川(P39)'!$C$43</c:f>
              <c:strCache>
                <c:ptCount val="1"/>
                <c:pt idx="0">
                  <c:v>スギ（22,936ha）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'緑川(P39)'!$B$44:$B$63</c:f>
              <c:strCache>
                <c:ptCount val="20"/>
                <c:pt idx="0">
                  <c:v>１</c:v>
                </c:pt>
                <c:pt idx="1">
                  <c:v>２</c:v>
                </c:pt>
                <c:pt idx="2">
                  <c:v>３</c:v>
                </c:pt>
                <c:pt idx="3">
                  <c:v>４</c:v>
                </c:pt>
                <c:pt idx="4">
                  <c:v>５</c:v>
                </c:pt>
                <c:pt idx="5">
                  <c:v>６</c:v>
                </c:pt>
                <c:pt idx="6">
                  <c:v>７</c:v>
                </c:pt>
                <c:pt idx="7">
                  <c:v>８</c:v>
                </c:pt>
                <c:pt idx="8">
                  <c:v>９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20以上</c:v>
                </c:pt>
              </c:strCache>
            </c:strRef>
          </c:cat>
          <c:val>
            <c:numRef>
              <c:f>'緑川(P39)'!$C$44:$C$63</c:f>
              <c:numCache>
                <c:formatCode>#,##0.00_);[Red]\(#,##0.00\)</c:formatCode>
                <c:ptCount val="20"/>
                <c:pt idx="0">
                  <c:v>147.66</c:v>
                </c:pt>
                <c:pt idx="1">
                  <c:v>230.47000000000003</c:v>
                </c:pt>
                <c:pt idx="2">
                  <c:v>246.68</c:v>
                </c:pt>
                <c:pt idx="3">
                  <c:v>70.95</c:v>
                </c:pt>
                <c:pt idx="4">
                  <c:v>101.12</c:v>
                </c:pt>
                <c:pt idx="5">
                  <c:v>82.210000000000008</c:v>
                </c:pt>
                <c:pt idx="6">
                  <c:v>98.550000000000011</c:v>
                </c:pt>
                <c:pt idx="7">
                  <c:v>166.39000000000001</c:v>
                </c:pt>
                <c:pt idx="8">
                  <c:v>805.04000000000008</c:v>
                </c:pt>
                <c:pt idx="9">
                  <c:v>1356.06</c:v>
                </c:pt>
                <c:pt idx="10">
                  <c:v>3081.91</c:v>
                </c:pt>
                <c:pt idx="11">
                  <c:v>4875.41</c:v>
                </c:pt>
                <c:pt idx="12">
                  <c:v>5573.87</c:v>
                </c:pt>
                <c:pt idx="13">
                  <c:v>3790.4000000000005</c:v>
                </c:pt>
                <c:pt idx="14">
                  <c:v>1235.4299999999998</c:v>
                </c:pt>
                <c:pt idx="15">
                  <c:v>468.62</c:v>
                </c:pt>
                <c:pt idx="16">
                  <c:v>243.03</c:v>
                </c:pt>
                <c:pt idx="17">
                  <c:v>117.71000000000001</c:v>
                </c:pt>
                <c:pt idx="18">
                  <c:v>92.26</c:v>
                </c:pt>
                <c:pt idx="19">
                  <c:v>152.54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11-4A1A-84B7-CE8392AACAFA}"/>
            </c:ext>
          </c:extLst>
        </c:ser>
        <c:ser>
          <c:idx val="1"/>
          <c:order val="1"/>
          <c:tx>
            <c:strRef>
              <c:f>'緑川(P39)'!$D$43</c:f>
              <c:strCache>
                <c:ptCount val="1"/>
                <c:pt idx="0">
                  <c:v>ヒノキ（7,231ha）</c:v>
                </c:pt>
              </c:strCache>
            </c:strRef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'緑川(P39)'!$B$44:$B$63</c:f>
              <c:strCache>
                <c:ptCount val="20"/>
                <c:pt idx="0">
                  <c:v>１</c:v>
                </c:pt>
                <c:pt idx="1">
                  <c:v>２</c:v>
                </c:pt>
                <c:pt idx="2">
                  <c:v>３</c:v>
                </c:pt>
                <c:pt idx="3">
                  <c:v>４</c:v>
                </c:pt>
                <c:pt idx="4">
                  <c:v>５</c:v>
                </c:pt>
                <c:pt idx="5">
                  <c:v>６</c:v>
                </c:pt>
                <c:pt idx="6">
                  <c:v>７</c:v>
                </c:pt>
                <c:pt idx="7">
                  <c:v>８</c:v>
                </c:pt>
                <c:pt idx="8">
                  <c:v>９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20以上</c:v>
                </c:pt>
              </c:strCache>
            </c:strRef>
          </c:cat>
          <c:val>
            <c:numRef>
              <c:f>'緑川(P39)'!$D$44:$D$63</c:f>
              <c:numCache>
                <c:formatCode>#,##0.00_);[Red]\(#,##0.00\)</c:formatCode>
                <c:ptCount val="20"/>
                <c:pt idx="0">
                  <c:v>3.8200000000000003</c:v>
                </c:pt>
                <c:pt idx="1">
                  <c:v>26.54</c:v>
                </c:pt>
                <c:pt idx="2">
                  <c:v>92.550000000000011</c:v>
                </c:pt>
                <c:pt idx="3">
                  <c:v>94.94</c:v>
                </c:pt>
                <c:pt idx="4">
                  <c:v>231.46</c:v>
                </c:pt>
                <c:pt idx="5">
                  <c:v>243.39999999999998</c:v>
                </c:pt>
                <c:pt idx="6">
                  <c:v>298.8</c:v>
                </c:pt>
                <c:pt idx="7">
                  <c:v>192.19</c:v>
                </c:pt>
                <c:pt idx="8">
                  <c:v>415.43999999999994</c:v>
                </c:pt>
                <c:pt idx="9">
                  <c:v>653.44000000000005</c:v>
                </c:pt>
                <c:pt idx="10">
                  <c:v>1208.78</c:v>
                </c:pt>
                <c:pt idx="11">
                  <c:v>1426.63</c:v>
                </c:pt>
                <c:pt idx="12">
                  <c:v>1089.6300000000001</c:v>
                </c:pt>
                <c:pt idx="13">
                  <c:v>554.52</c:v>
                </c:pt>
                <c:pt idx="14">
                  <c:v>222.48000000000002</c:v>
                </c:pt>
                <c:pt idx="15">
                  <c:v>166.25</c:v>
                </c:pt>
                <c:pt idx="16">
                  <c:v>108.69</c:v>
                </c:pt>
                <c:pt idx="17">
                  <c:v>81.52</c:v>
                </c:pt>
                <c:pt idx="18">
                  <c:v>60.879999999999995</c:v>
                </c:pt>
                <c:pt idx="19">
                  <c:v>58.89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11-4A1A-84B7-CE8392AACA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235904"/>
        <c:axId val="74237824"/>
      </c:barChart>
      <c:catAx>
        <c:axId val="74235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齢級</a:t>
                </a:r>
              </a:p>
            </c:rich>
          </c:tx>
          <c:layout>
            <c:manualLayout>
              <c:xMode val="edge"/>
              <c:yMode val="edge"/>
              <c:x val="0.86862449533257879"/>
              <c:y val="0.818715906125769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423782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742378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面積(ha)</a:t>
                </a:r>
              </a:p>
            </c:rich>
          </c:tx>
          <c:layout>
            <c:manualLayout>
              <c:xMode val="edge"/>
              <c:yMode val="edge"/>
              <c:x val="6.9551718879176799E-2"/>
              <c:y val="9.649153504934690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4235904"/>
        <c:crosses val="autoZero"/>
        <c:crossBetween val="between"/>
      </c:valAx>
      <c:spPr>
        <a:pattFill prst="pct50">
          <a:fgClr>
            <a:srgbClr xmlns:mc="http://schemas.openxmlformats.org/markup-compatibility/2006" xmlns:a14="http://schemas.microsoft.com/office/drawing/2010/main" val="FFFFFF" mc:Ignorable="a14" a14:legacySpreadsheetColorIndex="9"/>
          </a:fgClr>
          <a:bgClr>
            <a:srgbClr xmlns:mc="http://schemas.openxmlformats.org/markup-compatibility/2006" xmlns:a14="http://schemas.microsoft.com/office/drawing/2010/main" val="C0C0C0" mc:Ignorable="a14" a14:legacySpreadsheetColorIndex="22"/>
          </a:bgClr>
        </a:patt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052557650477172"/>
          <c:y val="0.14035118417215389"/>
          <c:w val="0.19319945098605795"/>
          <c:h val="0.1198833479148439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スギ、ヒノキ人工林の齢級構成（蓄積）</a:t>
            </a:r>
          </a:p>
        </c:rich>
      </c:tx>
      <c:layout>
        <c:manualLayout>
          <c:xMode val="edge"/>
          <c:yMode val="edge"/>
          <c:x val="0.30092636893670738"/>
          <c:y val="3.5190615835777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580267379598554"/>
          <c:y val="0.18475073313782991"/>
          <c:w val="0.73919864486678488"/>
          <c:h val="0.609970674486803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'緑川(P39)'!$C$68</c:f>
              <c:strCache>
                <c:ptCount val="1"/>
                <c:pt idx="0">
                  <c:v>ス　ギ（11,562千ｍ3）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'緑川(P39)'!$B$69:$B$88</c:f>
              <c:strCache>
                <c:ptCount val="20"/>
                <c:pt idx="0">
                  <c:v>１</c:v>
                </c:pt>
                <c:pt idx="1">
                  <c:v>２</c:v>
                </c:pt>
                <c:pt idx="2">
                  <c:v>３</c:v>
                </c:pt>
                <c:pt idx="3">
                  <c:v>４</c:v>
                </c:pt>
                <c:pt idx="4">
                  <c:v>５</c:v>
                </c:pt>
                <c:pt idx="5">
                  <c:v>６</c:v>
                </c:pt>
                <c:pt idx="6">
                  <c:v>７</c:v>
                </c:pt>
                <c:pt idx="7">
                  <c:v>８</c:v>
                </c:pt>
                <c:pt idx="8">
                  <c:v>９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20以上</c:v>
                </c:pt>
              </c:strCache>
            </c:strRef>
          </c:cat>
          <c:val>
            <c:numRef>
              <c:f>'緑川(P39)'!$C$69:$C$88</c:f>
              <c:numCache>
                <c:formatCode>#,##0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9.1349999999999998</c:v>
                </c:pt>
                <c:pt idx="3">
                  <c:v>5.9580000000000002</c:v>
                </c:pt>
                <c:pt idx="4">
                  <c:v>13.872</c:v>
                </c:pt>
                <c:pt idx="5">
                  <c:v>17.981000000000002</c:v>
                </c:pt>
                <c:pt idx="6">
                  <c:v>27.434000000000001</c:v>
                </c:pt>
                <c:pt idx="7">
                  <c:v>61.134999999999998</c:v>
                </c:pt>
                <c:pt idx="8">
                  <c:v>343.85199999999998</c:v>
                </c:pt>
                <c:pt idx="9">
                  <c:v>641.51099999999997</c:v>
                </c:pt>
                <c:pt idx="10">
                  <c:v>1535.9880000000001</c:v>
                </c:pt>
                <c:pt idx="11">
                  <c:v>2514.8580000000002</c:v>
                </c:pt>
                <c:pt idx="12">
                  <c:v>2998.43</c:v>
                </c:pt>
                <c:pt idx="13">
                  <c:v>2084.027</c:v>
                </c:pt>
                <c:pt idx="14">
                  <c:v>692.68499999999995</c:v>
                </c:pt>
                <c:pt idx="15">
                  <c:v>269.12200000000001</c:v>
                </c:pt>
                <c:pt idx="16">
                  <c:v>136.982</c:v>
                </c:pt>
                <c:pt idx="17">
                  <c:v>67.835999999999999</c:v>
                </c:pt>
                <c:pt idx="18">
                  <c:v>52.814</c:v>
                </c:pt>
                <c:pt idx="19">
                  <c:v>88.093000000000004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D1-47BC-B8C7-CAFB90758AE9}"/>
            </c:ext>
          </c:extLst>
        </c:ser>
        <c:ser>
          <c:idx val="1"/>
          <c:order val="1"/>
          <c:tx>
            <c:strRef>
              <c:f>'緑川(P39)'!$D$68</c:f>
              <c:strCache>
                <c:ptCount val="1"/>
                <c:pt idx="0">
                  <c:v>ヒノキ（2,922千ｍ3）</c:v>
                </c:pt>
              </c:strCache>
            </c:strRef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'緑川(P39)'!$B$69:$B$88</c:f>
              <c:strCache>
                <c:ptCount val="20"/>
                <c:pt idx="0">
                  <c:v>１</c:v>
                </c:pt>
                <c:pt idx="1">
                  <c:v>２</c:v>
                </c:pt>
                <c:pt idx="2">
                  <c:v>３</c:v>
                </c:pt>
                <c:pt idx="3">
                  <c:v>４</c:v>
                </c:pt>
                <c:pt idx="4">
                  <c:v>５</c:v>
                </c:pt>
                <c:pt idx="5">
                  <c:v>６</c:v>
                </c:pt>
                <c:pt idx="6">
                  <c:v>７</c:v>
                </c:pt>
                <c:pt idx="7">
                  <c:v>８</c:v>
                </c:pt>
                <c:pt idx="8">
                  <c:v>９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20以上</c:v>
                </c:pt>
              </c:strCache>
            </c:strRef>
          </c:cat>
          <c:val>
            <c:numRef>
              <c:f>'緑川(P39)'!$D$69:$D$88</c:f>
              <c:numCache>
                <c:formatCode>#,##0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3.2530000000000001</c:v>
                </c:pt>
                <c:pt idx="3">
                  <c:v>7.3079999999999998</c:v>
                </c:pt>
                <c:pt idx="4">
                  <c:v>32.927</c:v>
                </c:pt>
                <c:pt idx="5">
                  <c:v>49.451999999999998</c:v>
                </c:pt>
                <c:pt idx="6">
                  <c:v>75.733999999999995</c:v>
                </c:pt>
                <c:pt idx="7">
                  <c:v>61.011000000000003</c:v>
                </c:pt>
                <c:pt idx="8">
                  <c:v>151.685</c:v>
                </c:pt>
                <c:pt idx="9">
                  <c:v>271.36399999999998</c:v>
                </c:pt>
                <c:pt idx="10">
                  <c:v>519.95000000000005</c:v>
                </c:pt>
                <c:pt idx="11">
                  <c:v>645.78800000000001</c:v>
                </c:pt>
                <c:pt idx="12">
                  <c:v>502.54</c:v>
                </c:pt>
                <c:pt idx="13">
                  <c:v>260.60199999999998</c:v>
                </c:pt>
                <c:pt idx="14">
                  <c:v>106.92700000000001</c:v>
                </c:pt>
                <c:pt idx="15">
                  <c:v>80.405000000000001</c:v>
                </c:pt>
                <c:pt idx="16">
                  <c:v>53.408000000000001</c:v>
                </c:pt>
                <c:pt idx="17">
                  <c:v>39.633000000000003</c:v>
                </c:pt>
                <c:pt idx="18">
                  <c:v>30.192</c:v>
                </c:pt>
                <c:pt idx="19">
                  <c:v>29.555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D1-47BC-B8C7-CAFB90758A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896704"/>
        <c:axId val="77898880"/>
      </c:barChart>
      <c:catAx>
        <c:axId val="7789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齢級</a:t>
                </a:r>
              </a:p>
            </c:rich>
          </c:tx>
          <c:layout>
            <c:manualLayout>
              <c:xMode val="edge"/>
              <c:yMode val="edge"/>
              <c:x val="0.88580377071186711"/>
              <c:y val="0.806451612903225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789888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77898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蓄積（千ｍ</a:t>
                </a:r>
                <a:r>
                  <a:rPr lang="ja-JP" altLang="en-US" sz="1100" b="0" i="0" u="none" strike="noStrike" baseline="3000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3</a:t>
                </a: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）</a:t>
                </a:r>
              </a:p>
            </c:rich>
          </c:tx>
          <c:layout>
            <c:manualLayout>
              <c:xMode val="edge"/>
              <c:yMode val="edge"/>
              <c:x val="5.8642143014565926E-2"/>
              <c:y val="8.211143695014662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7896704"/>
        <c:crosses val="autoZero"/>
        <c:crossBetween val="between"/>
      </c:valAx>
      <c:spPr>
        <a:pattFill prst="pct50">
          <a:fgClr>
            <a:srgbClr xmlns:mc="http://schemas.openxmlformats.org/markup-compatibility/2006" xmlns:a14="http://schemas.microsoft.com/office/drawing/2010/main" val="FFFFFF" mc:Ignorable="a14" a14:legacySpreadsheetColorIndex="9"/>
          </a:fgClr>
          <a:bgClr>
            <a:srgbClr xmlns:mc="http://schemas.openxmlformats.org/markup-compatibility/2006" xmlns:a14="http://schemas.microsoft.com/office/drawing/2010/main" val="C0C0C0" mc:Ignorable="a14" a14:legacySpreadsheetColorIndex="22"/>
          </a:bgClr>
        </a:patt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3611219971549358"/>
          <c:y val="0.17302052785923755"/>
          <c:w val="0.23919793231952879"/>
          <c:h val="0.1202346041055718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3</xdr:row>
      <xdr:rowOff>9525</xdr:rowOff>
    </xdr:from>
    <xdr:to>
      <xdr:col>15</xdr:col>
      <xdr:colOff>0</xdr:colOff>
      <xdr:row>21</xdr:row>
      <xdr:rowOff>28575</xdr:rowOff>
    </xdr:to>
    <xdr:graphicFrame macro="">
      <xdr:nvGraphicFramePr>
        <xdr:cNvPr id="6807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22</xdr:row>
      <xdr:rowOff>9525</xdr:rowOff>
    </xdr:from>
    <xdr:to>
      <xdr:col>15</xdr:col>
      <xdr:colOff>0</xdr:colOff>
      <xdr:row>41</xdr:row>
      <xdr:rowOff>9525</xdr:rowOff>
    </xdr:to>
    <xdr:graphicFrame macro="">
      <xdr:nvGraphicFramePr>
        <xdr:cNvPr id="680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42</xdr:row>
      <xdr:rowOff>9525</xdr:rowOff>
    </xdr:from>
    <xdr:to>
      <xdr:col>15</xdr:col>
      <xdr:colOff>0</xdr:colOff>
      <xdr:row>61</xdr:row>
      <xdr:rowOff>0</xdr:rowOff>
    </xdr:to>
    <xdr:graphicFrame macro="">
      <xdr:nvGraphicFramePr>
        <xdr:cNvPr id="680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266700</xdr:colOff>
      <xdr:row>91</xdr:row>
      <xdr:rowOff>47625</xdr:rowOff>
    </xdr:from>
    <xdr:to>
      <xdr:col>7</xdr:col>
      <xdr:colOff>609600</xdr:colOff>
      <xdr:row>98</xdr:row>
      <xdr:rowOff>95250</xdr:rowOff>
    </xdr:to>
    <xdr:sp macro="" textlink="">
      <xdr:nvSpPr>
        <xdr:cNvPr id="6810" name="AutoShape 5"/>
        <xdr:cNvSpPr>
          <a:spLocks noChangeArrowheads="1"/>
        </xdr:cNvSpPr>
      </xdr:nvSpPr>
      <xdr:spPr bwMode="auto">
        <a:xfrm rot="10800000">
          <a:off x="3067050" y="15773400"/>
          <a:ext cx="1857375" cy="1247775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2147483646 w 21600"/>
            <a:gd name="T7" fmla="*/ 2147483646 h 21600"/>
            <a:gd name="T8" fmla="*/ 17694720 60000 65536"/>
            <a:gd name="T9" fmla="*/ 5898240 60000 65536"/>
            <a:gd name="T10" fmla="*/ 5898240 60000 65536"/>
            <a:gd name="T11" fmla="*/ 0 60000 65536"/>
            <a:gd name="T12" fmla="*/ 12427 w 21600"/>
            <a:gd name="T13" fmla="*/ 3462 h 21600"/>
            <a:gd name="T14" fmla="*/ 18179 w 21600"/>
            <a:gd name="T15" fmla="*/ 8696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21600" y="6079"/>
              </a:moveTo>
              <a:lnTo>
                <a:pt x="13653" y="0"/>
              </a:lnTo>
              <a:lnTo>
                <a:pt x="13653" y="3462"/>
              </a:lnTo>
              <a:lnTo>
                <a:pt x="12427" y="3462"/>
              </a:lnTo>
              <a:cubicBezTo>
                <a:pt x="5564" y="3462"/>
                <a:pt x="0" y="7355"/>
                <a:pt x="0" y="12158"/>
              </a:cubicBezTo>
              <a:lnTo>
                <a:pt x="0" y="21600"/>
              </a:lnTo>
              <a:lnTo>
                <a:pt x="5350" y="21600"/>
              </a:lnTo>
              <a:lnTo>
                <a:pt x="5350" y="12158"/>
              </a:lnTo>
              <a:cubicBezTo>
                <a:pt x="5350" y="10246"/>
                <a:pt x="8518" y="8696"/>
                <a:pt x="12427" y="8696"/>
              </a:cubicBezTo>
              <a:lnTo>
                <a:pt x="13653" y="8696"/>
              </a:lnTo>
              <a:lnTo>
                <a:pt x="13653" y="12158"/>
              </a:lnTo>
              <a:lnTo>
                <a:pt x="21600" y="6079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10</xdr:col>
      <xdr:colOff>333375</xdr:colOff>
      <xdr:row>79</xdr:row>
      <xdr:rowOff>38100</xdr:rowOff>
    </xdr:from>
    <xdr:to>
      <xdr:col>16</xdr:col>
      <xdr:colOff>438150</xdr:colOff>
      <xdr:row>87</xdr:row>
      <xdr:rowOff>9525</xdr:rowOff>
    </xdr:to>
    <xdr:sp macro="" textlink="">
      <xdr:nvSpPr>
        <xdr:cNvPr id="6151" name="AutoShape 7"/>
        <xdr:cNvSpPr>
          <a:spLocks noChangeArrowheads="1"/>
        </xdr:cNvSpPr>
      </xdr:nvSpPr>
      <xdr:spPr bwMode="auto">
        <a:xfrm>
          <a:off x="6686550" y="13677900"/>
          <a:ext cx="3657600" cy="1343025"/>
        </a:xfrm>
        <a:prstGeom prst="leftArrow">
          <a:avLst>
            <a:gd name="adj1" fmla="val 50000"/>
            <a:gd name="adj2" fmla="val 68085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2004" rIns="0" bIns="0" anchor="t" upright="1"/>
        <a:lstStyle/>
        <a:p>
          <a:pPr algn="l" rtl="0"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資源調査書から複写</a:t>
          </a:r>
        </a:p>
      </xdr:txBody>
    </xdr:sp>
    <xdr:clientData/>
  </xdr:twoCellAnchor>
  <xdr:twoCellAnchor>
    <xdr:from>
      <xdr:col>3</xdr:col>
      <xdr:colOff>981075</xdr:colOff>
      <xdr:row>62</xdr:row>
      <xdr:rowOff>66675</xdr:rowOff>
    </xdr:from>
    <xdr:to>
      <xdr:col>5</xdr:col>
      <xdr:colOff>57150</xdr:colOff>
      <xdr:row>67</xdr:row>
      <xdr:rowOff>19050</xdr:rowOff>
    </xdr:to>
    <xdr:sp macro="" textlink="">
      <xdr:nvSpPr>
        <xdr:cNvPr id="6812" name="AutoShape 8"/>
        <xdr:cNvSpPr>
          <a:spLocks noChangeArrowheads="1"/>
        </xdr:cNvSpPr>
      </xdr:nvSpPr>
      <xdr:spPr bwMode="auto">
        <a:xfrm rot="2101337">
          <a:off x="2743200" y="10763250"/>
          <a:ext cx="800100" cy="809625"/>
        </a:xfrm>
        <a:prstGeom prst="leftArrow">
          <a:avLst>
            <a:gd name="adj1" fmla="val 44407"/>
            <a:gd name="adj2" fmla="val 41708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695325</xdr:colOff>
      <xdr:row>89</xdr:row>
      <xdr:rowOff>38100</xdr:rowOff>
    </xdr:from>
    <xdr:to>
      <xdr:col>3</xdr:col>
      <xdr:colOff>323850</xdr:colOff>
      <xdr:row>92</xdr:row>
      <xdr:rowOff>57150</xdr:rowOff>
    </xdr:to>
    <xdr:sp macro="" textlink="">
      <xdr:nvSpPr>
        <xdr:cNvPr id="6813" name="AutoShape 9"/>
        <xdr:cNvSpPr>
          <a:spLocks noChangeArrowheads="1"/>
        </xdr:cNvSpPr>
      </xdr:nvSpPr>
      <xdr:spPr bwMode="auto">
        <a:xfrm>
          <a:off x="1419225" y="15420975"/>
          <a:ext cx="666750" cy="533400"/>
        </a:xfrm>
        <a:prstGeom prst="upArrow">
          <a:avLst>
            <a:gd name="adj1" fmla="val 50000"/>
            <a:gd name="adj2" fmla="val 25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723900</xdr:colOff>
      <xdr:row>32</xdr:row>
      <xdr:rowOff>47625</xdr:rowOff>
    </xdr:from>
    <xdr:to>
      <xdr:col>3</xdr:col>
      <xdr:colOff>400050</xdr:colOff>
      <xdr:row>34</xdr:row>
      <xdr:rowOff>123825</xdr:rowOff>
    </xdr:to>
    <xdr:sp macro="" textlink="">
      <xdr:nvSpPr>
        <xdr:cNvPr id="6814" name="AutoShape 10"/>
        <xdr:cNvSpPr>
          <a:spLocks noChangeArrowheads="1"/>
        </xdr:cNvSpPr>
      </xdr:nvSpPr>
      <xdr:spPr bwMode="auto">
        <a:xfrm>
          <a:off x="1447800" y="5600700"/>
          <a:ext cx="714375" cy="419100"/>
        </a:xfrm>
        <a:prstGeom prst="downArrow">
          <a:avLst>
            <a:gd name="adj1" fmla="val 46667"/>
            <a:gd name="adj2" fmla="val 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76200</xdr:colOff>
      <xdr:row>20</xdr:row>
      <xdr:rowOff>85725</xdr:rowOff>
    </xdr:from>
    <xdr:to>
      <xdr:col>1</xdr:col>
      <xdr:colOff>466725</xdr:colOff>
      <xdr:row>29</xdr:row>
      <xdr:rowOff>76200</xdr:rowOff>
    </xdr:to>
    <xdr:sp macro="" textlink="">
      <xdr:nvSpPr>
        <xdr:cNvPr id="6155" name="AutoShape 11"/>
        <xdr:cNvSpPr>
          <a:spLocks noChangeArrowheads="1"/>
        </xdr:cNvSpPr>
      </xdr:nvSpPr>
      <xdr:spPr bwMode="auto">
        <a:xfrm>
          <a:off x="76200" y="3581400"/>
          <a:ext cx="590550" cy="1533525"/>
        </a:xfrm>
        <a:prstGeom prst="rightArrow">
          <a:avLst>
            <a:gd name="adj1" fmla="val 50000"/>
            <a:gd name="adj2" fmla="val 25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lnSpc>
              <a:spcPts val="20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手入力</a:t>
          </a:r>
        </a:p>
      </xdr:txBody>
    </xdr:sp>
    <xdr:clientData/>
  </xdr:twoCellAnchor>
  <xdr:twoCellAnchor>
    <xdr:from>
      <xdr:col>2</xdr:col>
      <xdr:colOff>666750</xdr:colOff>
      <xdr:row>12</xdr:row>
      <xdr:rowOff>57150</xdr:rowOff>
    </xdr:from>
    <xdr:to>
      <xdr:col>3</xdr:col>
      <xdr:colOff>352425</xdr:colOff>
      <xdr:row>14</xdr:row>
      <xdr:rowOff>114300</xdr:rowOff>
    </xdr:to>
    <xdr:sp macro="" textlink="">
      <xdr:nvSpPr>
        <xdr:cNvPr id="6816" name="AutoShape 12"/>
        <xdr:cNvSpPr>
          <a:spLocks noChangeArrowheads="1"/>
        </xdr:cNvSpPr>
      </xdr:nvSpPr>
      <xdr:spPr bwMode="auto">
        <a:xfrm rot="10800000">
          <a:off x="1390650" y="2181225"/>
          <a:ext cx="723900" cy="400050"/>
        </a:xfrm>
        <a:prstGeom prst="downArrow">
          <a:avLst>
            <a:gd name="adj1" fmla="val 46667"/>
            <a:gd name="adj2" fmla="val 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3</xdr:row>
      <xdr:rowOff>9525</xdr:rowOff>
    </xdr:from>
    <xdr:to>
      <xdr:col>15</xdr:col>
      <xdr:colOff>0</xdr:colOff>
      <xdr:row>21</xdr:row>
      <xdr:rowOff>28575</xdr:rowOff>
    </xdr:to>
    <xdr:graphicFrame macro="">
      <xdr:nvGraphicFramePr>
        <xdr:cNvPr id="19854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22</xdr:row>
      <xdr:rowOff>9525</xdr:rowOff>
    </xdr:from>
    <xdr:to>
      <xdr:col>15</xdr:col>
      <xdr:colOff>0</xdr:colOff>
      <xdr:row>41</xdr:row>
      <xdr:rowOff>9525</xdr:rowOff>
    </xdr:to>
    <xdr:graphicFrame macro="">
      <xdr:nvGraphicFramePr>
        <xdr:cNvPr id="19855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42</xdr:row>
      <xdr:rowOff>9525</xdr:rowOff>
    </xdr:from>
    <xdr:to>
      <xdr:col>15</xdr:col>
      <xdr:colOff>0</xdr:colOff>
      <xdr:row>61</xdr:row>
      <xdr:rowOff>0</xdr:rowOff>
    </xdr:to>
    <xdr:graphicFrame macro="">
      <xdr:nvGraphicFramePr>
        <xdr:cNvPr id="19856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981075</xdr:colOff>
      <xdr:row>62</xdr:row>
      <xdr:rowOff>66675</xdr:rowOff>
    </xdr:from>
    <xdr:to>
      <xdr:col>5</xdr:col>
      <xdr:colOff>57150</xdr:colOff>
      <xdr:row>67</xdr:row>
      <xdr:rowOff>19050</xdr:rowOff>
    </xdr:to>
    <xdr:sp macro="" textlink="">
      <xdr:nvSpPr>
        <xdr:cNvPr id="19857" name="AutoShape 4"/>
        <xdr:cNvSpPr>
          <a:spLocks noChangeArrowheads="1"/>
        </xdr:cNvSpPr>
      </xdr:nvSpPr>
      <xdr:spPr bwMode="auto">
        <a:xfrm rot="2101337">
          <a:off x="2743200" y="10763250"/>
          <a:ext cx="819150" cy="809625"/>
        </a:xfrm>
        <a:prstGeom prst="leftArrow">
          <a:avLst>
            <a:gd name="adj1" fmla="val 44407"/>
            <a:gd name="adj2" fmla="val 42199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695325</xdr:colOff>
      <xdr:row>89</xdr:row>
      <xdr:rowOff>38100</xdr:rowOff>
    </xdr:from>
    <xdr:to>
      <xdr:col>3</xdr:col>
      <xdr:colOff>323850</xdr:colOff>
      <xdr:row>92</xdr:row>
      <xdr:rowOff>57150</xdr:rowOff>
    </xdr:to>
    <xdr:sp macro="" textlink="">
      <xdr:nvSpPr>
        <xdr:cNvPr id="19858" name="AutoShape 5"/>
        <xdr:cNvSpPr>
          <a:spLocks noChangeArrowheads="1"/>
        </xdr:cNvSpPr>
      </xdr:nvSpPr>
      <xdr:spPr bwMode="auto">
        <a:xfrm>
          <a:off x="1419225" y="15420975"/>
          <a:ext cx="666750" cy="533400"/>
        </a:xfrm>
        <a:prstGeom prst="upArrow">
          <a:avLst>
            <a:gd name="adj1" fmla="val 50000"/>
            <a:gd name="adj2" fmla="val 25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619125</xdr:colOff>
      <xdr:row>31</xdr:row>
      <xdr:rowOff>104775</xdr:rowOff>
    </xdr:from>
    <xdr:to>
      <xdr:col>3</xdr:col>
      <xdr:colOff>295275</xdr:colOff>
      <xdr:row>34</xdr:row>
      <xdr:rowOff>142875</xdr:rowOff>
    </xdr:to>
    <xdr:sp macro="" textlink="">
      <xdr:nvSpPr>
        <xdr:cNvPr id="19859" name="AutoShape 6"/>
        <xdr:cNvSpPr>
          <a:spLocks noChangeArrowheads="1"/>
        </xdr:cNvSpPr>
      </xdr:nvSpPr>
      <xdr:spPr bwMode="auto">
        <a:xfrm>
          <a:off x="1343025" y="5486400"/>
          <a:ext cx="714375" cy="552450"/>
        </a:xfrm>
        <a:prstGeom prst="downArrow">
          <a:avLst>
            <a:gd name="adj1" fmla="val 46667"/>
            <a:gd name="adj2" fmla="val 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3</xdr:row>
      <xdr:rowOff>9525</xdr:rowOff>
    </xdr:from>
    <xdr:to>
      <xdr:col>15</xdr:col>
      <xdr:colOff>0</xdr:colOff>
      <xdr:row>21</xdr:row>
      <xdr:rowOff>28575</xdr:rowOff>
    </xdr:to>
    <xdr:graphicFrame macro="">
      <xdr:nvGraphicFramePr>
        <xdr:cNvPr id="23949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22</xdr:row>
      <xdr:rowOff>9525</xdr:rowOff>
    </xdr:from>
    <xdr:to>
      <xdr:col>15</xdr:col>
      <xdr:colOff>0</xdr:colOff>
      <xdr:row>41</xdr:row>
      <xdr:rowOff>9525</xdr:rowOff>
    </xdr:to>
    <xdr:graphicFrame macro="">
      <xdr:nvGraphicFramePr>
        <xdr:cNvPr id="23950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42</xdr:row>
      <xdr:rowOff>9525</xdr:rowOff>
    </xdr:from>
    <xdr:to>
      <xdr:col>15</xdr:col>
      <xdr:colOff>0</xdr:colOff>
      <xdr:row>61</xdr:row>
      <xdr:rowOff>0</xdr:rowOff>
    </xdr:to>
    <xdr:graphicFrame macro="">
      <xdr:nvGraphicFramePr>
        <xdr:cNvPr id="23951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981075</xdr:colOff>
      <xdr:row>62</xdr:row>
      <xdr:rowOff>66675</xdr:rowOff>
    </xdr:from>
    <xdr:to>
      <xdr:col>5</xdr:col>
      <xdr:colOff>57150</xdr:colOff>
      <xdr:row>67</xdr:row>
      <xdr:rowOff>19050</xdr:rowOff>
    </xdr:to>
    <xdr:sp macro="" textlink="">
      <xdr:nvSpPr>
        <xdr:cNvPr id="23952" name="AutoShape 4"/>
        <xdr:cNvSpPr>
          <a:spLocks noChangeArrowheads="1"/>
        </xdr:cNvSpPr>
      </xdr:nvSpPr>
      <xdr:spPr bwMode="auto">
        <a:xfrm rot="2101337">
          <a:off x="2743200" y="10763250"/>
          <a:ext cx="800100" cy="809625"/>
        </a:xfrm>
        <a:prstGeom prst="leftArrow">
          <a:avLst>
            <a:gd name="adj1" fmla="val 44407"/>
            <a:gd name="adj2" fmla="val 41708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695325</xdr:colOff>
      <xdr:row>89</xdr:row>
      <xdr:rowOff>38100</xdr:rowOff>
    </xdr:from>
    <xdr:to>
      <xdr:col>3</xdr:col>
      <xdr:colOff>323850</xdr:colOff>
      <xdr:row>92</xdr:row>
      <xdr:rowOff>57150</xdr:rowOff>
    </xdr:to>
    <xdr:sp macro="" textlink="">
      <xdr:nvSpPr>
        <xdr:cNvPr id="23953" name="AutoShape 5"/>
        <xdr:cNvSpPr>
          <a:spLocks noChangeArrowheads="1"/>
        </xdr:cNvSpPr>
      </xdr:nvSpPr>
      <xdr:spPr bwMode="auto">
        <a:xfrm>
          <a:off x="1419225" y="15420975"/>
          <a:ext cx="666750" cy="533400"/>
        </a:xfrm>
        <a:prstGeom prst="upArrow">
          <a:avLst>
            <a:gd name="adj1" fmla="val 50000"/>
            <a:gd name="adj2" fmla="val 25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619125</xdr:colOff>
      <xdr:row>31</xdr:row>
      <xdr:rowOff>104775</xdr:rowOff>
    </xdr:from>
    <xdr:to>
      <xdr:col>3</xdr:col>
      <xdr:colOff>295275</xdr:colOff>
      <xdr:row>34</xdr:row>
      <xdr:rowOff>142875</xdr:rowOff>
    </xdr:to>
    <xdr:sp macro="" textlink="">
      <xdr:nvSpPr>
        <xdr:cNvPr id="23954" name="AutoShape 6"/>
        <xdr:cNvSpPr>
          <a:spLocks noChangeArrowheads="1"/>
        </xdr:cNvSpPr>
      </xdr:nvSpPr>
      <xdr:spPr bwMode="auto">
        <a:xfrm>
          <a:off x="1343025" y="5486400"/>
          <a:ext cx="714375" cy="552450"/>
        </a:xfrm>
        <a:prstGeom prst="downArrow">
          <a:avLst>
            <a:gd name="adj1" fmla="val 46667"/>
            <a:gd name="adj2" fmla="val 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3</xdr:row>
      <xdr:rowOff>9525</xdr:rowOff>
    </xdr:from>
    <xdr:to>
      <xdr:col>15</xdr:col>
      <xdr:colOff>0</xdr:colOff>
      <xdr:row>21</xdr:row>
      <xdr:rowOff>28575</xdr:rowOff>
    </xdr:to>
    <xdr:graphicFrame macro="">
      <xdr:nvGraphicFramePr>
        <xdr:cNvPr id="28045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22</xdr:row>
      <xdr:rowOff>9525</xdr:rowOff>
    </xdr:from>
    <xdr:to>
      <xdr:col>15</xdr:col>
      <xdr:colOff>0</xdr:colOff>
      <xdr:row>41</xdr:row>
      <xdr:rowOff>9525</xdr:rowOff>
    </xdr:to>
    <xdr:graphicFrame macro="">
      <xdr:nvGraphicFramePr>
        <xdr:cNvPr id="28046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42</xdr:row>
      <xdr:rowOff>9525</xdr:rowOff>
    </xdr:from>
    <xdr:to>
      <xdr:col>15</xdr:col>
      <xdr:colOff>0</xdr:colOff>
      <xdr:row>61</xdr:row>
      <xdr:rowOff>0</xdr:rowOff>
    </xdr:to>
    <xdr:graphicFrame macro="">
      <xdr:nvGraphicFramePr>
        <xdr:cNvPr id="28047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981075</xdr:colOff>
      <xdr:row>62</xdr:row>
      <xdr:rowOff>66675</xdr:rowOff>
    </xdr:from>
    <xdr:to>
      <xdr:col>5</xdr:col>
      <xdr:colOff>57150</xdr:colOff>
      <xdr:row>67</xdr:row>
      <xdr:rowOff>19050</xdr:rowOff>
    </xdr:to>
    <xdr:sp macro="" textlink="">
      <xdr:nvSpPr>
        <xdr:cNvPr id="28048" name="AutoShape 4"/>
        <xdr:cNvSpPr>
          <a:spLocks noChangeArrowheads="1"/>
        </xdr:cNvSpPr>
      </xdr:nvSpPr>
      <xdr:spPr bwMode="auto">
        <a:xfrm rot="2101337">
          <a:off x="2743200" y="10763250"/>
          <a:ext cx="800100" cy="809625"/>
        </a:xfrm>
        <a:prstGeom prst="leftArrow">
          <a:avLst>
            <a:gd name="adj1" fmla="val 44407"/>
            <a:gd name="adj2" fmla="val 41708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695325</xdr:colOff>
      <xdr:row>89</xdr:row>
      <xdr:rowOff>38100</xdr:rowOff>
    </xdr:from>
    <xdr:to>
      <xdr:col>3</xdr:col>
      <xdr:colOff>323850</xdr:colOff>
      <xdr:row>92</xdr:row>
      <xdr:rowOff>57150</xdr:rowOff>
    </xdr:to>
    <xdr:sp macro="" textlink="">
      <xdr:nvSpPr>
        <xdr:cNvPr id="28049" name="AutoShape 5"/>
        <xdr:cNvSpPr>
          <a:spLocks noChangeArrowheads="1"/>
        </xdr:cNvSpPr>
      </xdr:nvSpPr>
      <xdr:spPr bwMode="auto">
        <a:xfrm>
          <a:off x="1419225" y="15420975"/>
          <a:ext cx="666750" cy="533400"/>
        </a:xfrm>
        <a:prstGeom prst="upArrow">
          <a:avLst>
            <a:gd name="adj1" fmla="val 50000"/>
            <a:gd name="adj2" fmla="val 25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619125</xdr:colOff>
      <xdr:row>31</xdr:row>
      <xdr:rowOff>104775</xdr:rowOff>
    </xdr:from>
    <xdr:to>
      <xdr:col>3</xdr:col>
      <xdr:colOff>295275</xdr:colOff>
      <xdr:row>34</xdr:row>
      <xdr:rowOff>142875</xdr:rowOff>
    </xdr:to>
    <xdr:sp macro="" textlink="">
      <xdr:nvSpPr>
        <xdr:cNvPr id="28050" name="AutoShape 6"/>
        <xdr:cNvSpPr>
          <a:spLocks noChangeArrowheads="1"/>
        </xdr:cNvSpPr>
      </xdr:nvSpPr>
      <xdr:spPr bwMode="auto">
        <a:xfrm>
          <a:off x="1343025" y="5486400"/>
          <a:ext cx="714375" cy="552450"/>
        </a:xfrm>
        <a:prstGeom prst="downArrow">
          <a:avLst>
            <a:gd name="adj1" fmla="val 46667"/>
            <a:gd name="adj2" fmla="val 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3</xdr:row>
      <xdr:rowOff>9525</xdr:rowOff>
    </xdr:from>
    <xdr:to>
      <xdr:col>15</xdr:col>
      <xdr:colOff>0</xdr:colOff>
      <xdr:row>21</xdr:row>
      <xdr:rowOff>28575</xdr:rowOff>
    </xdr:to>
    <xdr:graphicFrame macro="">
      <xdr:nvGraphicFramePr>
        <xdr:cNvPr id="32141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22</xdr:row>
      <xdr:rowOff>9525</xdr:rowOff>
    </xdr:from>
    <xdr:to>
      <xdr:col>15</xdr:col>
      <xdr:colOff>0</xdr:colOff>
      <xdr:row>41</xdr:row>
      <xdr:rowOff>9525</xdr:rowOff>
    </xdr:to>
    <xdr:graphicFrame macro="">
      <xdr:nvGraphicFramePr>
        <xdr:cNvPr id="32142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42</xdr:row>
      <xdr:rowOff>9525</xdr:rowOff>
    </xdr:from>
    <xdr:to>
      <xdr:col>15</xdr:col>
      <xdr:colOff>0</xdr:colOff>
      <xdr:row>61</xdr:row>
      <xdr:rowOff>0</xdr:rowOff>
    </xdr:to>
    <xdr:graphicFrame macro="">
      <xdr:nvGraphicFramePr>
        <xdr:cNvPr id="32143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981075</xdr:colOff>
      <xdr:row>62</xdr:row>
      <xdr:rowOff>66675</xdr:rowOff>
    </xdr:from>
    <xdr:to>
      <xdr:col>5</xdr:col>
      <xdr:colOff>57150</xdr:colOff>
      <xdr:row>67</xdr:row>
      <xdr:rowOff>19050</xdr:rowOff>
    </xdr:to>
    <xdr:sp macro="" textlink="">
      <xdr:nvSpPr>
        <xdr:cNvPr id="32144" name="AutoShape 4"/>
        <xdr:cNvSpPr>
          <a:spLocks noChangeArrowheads="1"/>
        </xdr:cNvSpPr>
      </xdr:nvSpPr>
      <xdr:spPr bwMode="auto">
        <a:xfrm rot="2101337">
          <a:off x="2743200" y="10763250"/>
          <a:ext cx="800100" cy="809625"/>
        </a:xfrm>
        <a:prstGeom prst="leftArrow">
          <a:avLst>
            <a:gd name="adj1" fmla="val 44407"/>
            <a:gd name="adj2" fmla="val 41708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695325</xdr:colOff>
      <xdr:row>89</xdr:row>
      <xdr:rowOff>38100</xdr:rowOff>
    </xdr:from>
    <xdr:to>
      <xdr:col>3</xdr:col>
      <xdr:colOff>323850</xdr:colOff>
      <xdr:row>92</xdr:row>
      <xdr:rowOff>57150</xdr:rowOff>
    </xdr:to>
    <xdr:sp macro="" textlink="">
      <xdr:nvSpPr>
        <xdr:cNvPr id="32145" name="AutoShape 5"/>
        <xdr:cNvSpPr>
          <a:spLocks noChangeArrowheads="1"/>
        </xdr:cNvSpPr>
      </xdr:nvSpPr>
      <xdr:spPr bwMode="auto">
        <a:xfrm>
          <a:off x="1419225" y="15401925"/>
          <a:ext cx="666750" cy="533400"/>
        </a:xfrm>
        <a:prstGeom prst="upArrow">
          <a:avLst>
            <a:gd name="adj1" fmla="val 50000"/>
            <a:gd name="adj2" fmla="val 25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619125</xdr:colOff>
      <xdr:row>31</xdr:row>
      <xdr:rowOff>104775</xdr:rowOff>
    </xdr:from>
    <xdr:to>
      <xdr:col>3</xdr:col>
      <xdr:colOff>295275</xdr:colOff>
      <xdr:row>34</xdr:row>
      <xdr:rowOff>142875</xdr:rowOff>
    </xdr:to>
    <xdr:sp macro="" textlink="">
      <xdr:nvSpPr>
        <xdr:cNvPr id="32146" name="AutoShape 6"/>
        <xdr:cNvSpPr>
          <a:spLocks noChangeArrowheads="1"/>
        </xdr:cNvSpPr>
      </xdr:nvSpPr>
      <xdr:spPr bwMode="auto">
        <a:xfrm>
          <a:off x="1343025" y="5486400"/>
          <a:ext cx="714375" cy="552450"/>
        </a:xfrm>
        <a:prstGeom prst="downArrow">
          <a:avLst>
            <a:gd name="adj1" fmla="val 46667"/>
            <a:gd name="adj2" fmla="val 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B1:O113"/>
  <sheetViews>
    <sheetView tabSelected="1" topLeftCell="A37" workbookViewId="0">
      <selection activeCell="E43" sqref="E43"/>
    </sheetView>
  </sheetViews>
  <sheetFormatPr defaultRowHeight="13.5"/>
  <cols>
    <col min="1" max="1" width="2.625" customWidth="1"/>
    <col min="2" max="2" width="6.875" customWidth="1"/>
    <col min="3" max="4" width="13.625" customWidth="1"/>
    <col min="6" max="6" width="1.625" customWidth="1"/>
    <col min="7" max="7" width="10.375" bestFit="1" customWidth="1"/>
    <col min="8" max="8" width="10.625" bestFit="1" customWidth="1"/>
    <col min="9" max="9" width="9.625" bestFit="1" customWidth="1"/>
    <col min="10" max="10" width="10.375" bestFit="1" customWidth="1"/>
    <col min="16" max="16" width="1.625" customWidth="1"/>
  </cols>
  <sheetData>
    <row r="1" spans="3:15">
      <c r="C1" s="1" t="s">
        <v>12</v>
      </c>
    </row>
    <row r="2" spans="3:15" ht="18.75">
      <c r="G2" s="7" t="s">
        <v>44</v>
      </c>
      <c r="H2" s="7"/>
      <c r="I2" s="7"/>
      <c r="J2" s="7"/>
      <c r="K2" s="7"/>
      <c r="L2" s="7"/>
      <c r="M2" s="7"/>
      <c r="N2" s="7"/>
      <c r="O2" s="7"/>
    </row>
    <row r="3" spans="3:15">
      <c r="C3" s="1"/>
      <c r="D3" s="1"/>
    </row>
    <row r="4" spans="3:15">
      <c r="C4" s="2" t="s">
        <v>0</v>
      </c>
      <c r="D4" s="2" t="s">
        <v>22</v>
      </c>
    </row>
    <row r="5" spans="3:15">
      <c r="C5" s="3" t="s">
        <v>2</v>
      </c>
      <c r="D5" s="12">
        <f>D16</f>
        <v>138607.18000000002</v>
      </c>
      <c r="E5" s="51"/>
    </row>
    <row r="6" spans="3:15">
      <c r="C6" s="3" t="s">
        <v>3</v>
      </c>
      <c r="D6" s="12">
        <f>D17</f>
        <v>90391.430000000008</v>
      </c>
      <c r="E6" s="51"/>
    </row>
    <row r="7" spans="3:15">
      <c r="C7" s="3" t="s">
        <v>4</v>
      </c>
      <c r="D7" s="12">
        <f>SUM(D18,D22)</f>
        <v>6083.26</v>
      </c>
      <c r="E7" s="51"/>
    </row>
    <row r="8" spans="3:15">
      <c r="C8" s="3" t="s">
        <v>5</v>
      </c>
      <c r="D8" s="12">
        <f>SUM(D19,D23)</f>
        <v>15627.219999999998</v>
      </c>
      <c r="E8" s="51"/>
    </row>
    <row r="9" spans="3:15">
      <c r="C9" s="8" t="s">
        <v>105</v>
      </c>
      <c r="D9" s="12">
        <f>D24</f>
        <v>113250.86000000002</v>
      </c>
      <c r="E9" s="51"/>
    </row>
    <row r="10" spans="3:15">
      <c r="C10" s="3" t="s">
        <v>10</v>
      </c>
      <c r="D10" s="12">
        <f>D30</f>
        <v>9987.380000000001</v>
      </c>
      <c r="E10" s="51"/>
    </row>
    <row r="11" spans="3:15">
      <c r="C11" s="3" t="s">
        <v>13</v>
      </c>
      <c r="D11" s="12">
        <f>SUM(D20:D21,D25:D29,D31)</f>
        <v>22878.810000000005</v>
      </c>
      <c r="E11" s="51"/>
    </row>
    <row r="12" spans="3:15">
      <c r="C12" s="4" t="s">
        <v>21</v>
      </c>
      <c r="D12" s="12">
        <f>SUM(D5:D11)</f>
        <v>396826.14000000007</v>
      </c>
      <c r="E12" s="51"/>
    </row>
    <row r="14" spans="3:15">
      <c r="C14" s="1"/>
      <c r="D14" s="1"/>
    </row>
    <row r="15" spans="3:15">
      <c r="C15" s="2" t="s">
        <v>0</v>
      </c>
      <c r="D15" s="2" t="s">
        <v>22</v>
      </c>
    </row>
    <row r="16" spans="3:15">
      <c r="C16" s="3" t="s">
        <v>2</v>
      </c>
      <c r="D16" s="61">
        <v>138607.18000000002</v>
      </c>
    </row>
    <row r="17" spans="3:4">
      <c r="C17" s="3" t="s">
        <v>3</v>
      </c>
      <c r="D17" s="61">
        <v>90391.430000000008</v>
      </c>
    </row>
    <row r="18" spans="3:4">
      <c r="C18" s="3" t="s">
        <v>4</v>
      </c>
      <c r="D18" s="61">
        <v>4013.3799999999997</v>
      </c>
    </row>
    <row r="19" spans="3:4">
      <c r="C19" s="3" t="s">
        <v>5</v>
      </c>
      <c r="D19" s="61">
        <v>6214.6699999999992</v>
      </c>
    </row>
    <row r="20" spans="3:4">
      <c r="C20" s="3" t="s">
        <v>6</v>
      </c>
      <c r="D20" s="61">
        <v>61.71</v>
      </c>
    </row>
    <row r="21" spans="3:4">
      <c r="C21" s="3" t="s">
        <v>1</v>
      </c>
      <c r="D21" s="61">
        <v>2327.4600000000005</v>
      </c>
    </row>
    <row r="22" spans="3:4">
      <c r="C22" s="3" t="s">
        <v>4</v>
      </c>
      <c r="D22" s="61">
        <v>2069.88</v>
      </c>
    </row>
    <row r="23" spans="3:4">
      <c r="C23" s="3" t="s">
        <v>5</v>
      </c>
      <c r="D23" s="61">
        <v>9412.5499999999993</v>
      </c>
    </row>
    <row r="24" spans="3:4">
      <c r="C24" s="3" t="s">
        <v>106</v>
      </c>
      <c r="D24" s="61">
        <v>113250.86000000002</v>
      </c>
    </row>
    <row r="25" spans="3:4">
      <c r="C25" s="3" t="s">
        <v>6</v>
      </c>
      <c r="D25" s="61">
        <v>37.180000000000007</v>
      </c>
    </row>
    <row r="26" spans="3:4">
      <c r="C26" s="3" t="s">
        <v>1</v>
      </c>
      <c r="D26" s="61">
        <v>250.80999999999997</v>
      </c>
    </row>
    <row r="27" spans="3:4">
      <c r="C27" s="3" t="s">
        <v>7</v>
      </c>
      <c r="D27" s="61">
        <v>1250.81</v>
      </c>
    </row>
    <row r="28" spans="3:4">
      <c r="C28" s="3" t="s">
        <v>8</v>
      </c>
      <c r="D28" s="61">
        <v>16733.810000000001</v>
      </c>
    </row>
    <row r="29" spans="3:4">
      <c r="C29" s="3" t="s">
        <v>9</v>
      </c>
      <c r="D29" s="61">
        <v>1996.6299999999997</v>
      </c>
    </row>
    <row r="30" spans="3:4">
      <c r="C30" s="3" t="s">
        <v>10</v>
      </c>
      <c r="D30" s="61">
        <v>9987.380000000001</v>
      </c>
    </row>
    <row r="31" spans="3:4">
      <c r="C31" s="3" t="s">
        <v>11</v>
      </c>
      <c r="D31" s="61">
        <v>220.39999999999998</v>
      </c>
    </row>
    <row r="32" spans="3:4">
      <c r="C32" s="4" t="s">
        <v>21</v>
      </c>
      <c r="D32" s="12">
        <f>SUM(D16:D31)</f>
        <v>396826.14000000007</v>
      </c>
    </row>
    <row r="35" spans="2:4">
      <c r="C35" s="2" t="s">
        <v>41</v>
      </c>
      <c r="D35" s="2" t="s">
        <v>22</v>
      </c>
    </row>
    <row r="36" spans="2:4">
      <c r="C36" s="3" t="s">
        <v>42</v>
      </c>
      <c r="D36" s="12">
        <f>SUM(D16:D21)</f>
        <v>241615.83000000005</v>
      </c>
    </row>
    <row r="37" spans="2:4">
      <c r="C37" s="3" t="s">
        <v>43</v>
      </c>
      <c r="D37" s="12">
        <f>SUM(D22:D26)</f>
        <v>125021.28</v>
      </c>
    </row>
    <row r="38" spans="2:4">
      <c r="C38" s="3" t="s">
        <v>13</v>
      </c>
      <c r="D38" s="12">
        <f>SUM(D27:D31)</f>
        <v>30189.030000000006</v>
      </c>
    </row>
    <row r="39" spans="2:4">
      <c r="C39" s="6" t="s">
        <v>21</v>
      </c>
      <c r="D39" s="12">
        <f>SUM(D36:D38)</f>
        <v>396826.14000000007</v>
      </c>
    </row>
    <row r="42" spans="2:4">
      <c r="B42" s="1" t="s">
        <v>22</v>
      </c>
      <c r="C42" s="1"/>
      <c r="D42" s="1"/>
    </row>
    <row r="43" spans="2:4">
      <c r="B43" s="2" t="s">
        <v>14</v>
      </c>
      <c r="C43" s="24" t="s">
        <v>123</v>
      </c>
      <c r="D43" s="24" t="s">
        <v>124</v>
      </c>
    </row>
    <row r="44" spans="2:4">
      <c r="B44" s="3" t="s">
        <v>27</v>
      </c>
      <c r="C44" s="21">
        <f>+G69</f>
        <v>1893.41</v>
      </c>
      <c r="D44" s="21">
        <f t="shared" ref="D44:D64" si="0">+I69</f>
        <v>170.59000000000003</v>
      </c>
    </row>
    <row r="45" spans="2:4">
      <c r="B45" s="3" t="s">
        <v>28</v>
      </c>
      <c r="C45" s="21">
        <f t="shared" ref="C45:C64" si="1">+G70</f>
        <v>3247.54</v>
      </c>
      <c r="D45" s="21">
        <f t="shared" si="0"/>
        <v>539.17999999999995</v>
      </c>
    </row>
    <row r="46" spans="2:4">
      <c r="B46" s="3" t="s">
        <v>29</v>
      </c>
      <c r="C46" s="21">
        <f t="shared" si="1"/>
        <v>2295.9899999999998</v>
      </c>
      <c r="D46" s="21">
        <f t="shared" si="0"/>
        <v>1095</v>
      </c>
    </row>
    <row r="47" spans="2:4">
      <c r="B47" s="3" t="s">
        <v>30</v>
      </c>
      <c r="C47" s="21">
        <f t="shared" si="1"/>
        <v>1286.47</v>
      </c>
      <c r="D47" s="21">
        <f t="shared" si="0"/>
        <v>2054.5</v>
      </c>
    </row>
    <row r="48" spans="2:4">
      <c r="B48" s="3" t="s">
        <v>31</v>
      </c>
      <c r="C48" s="21">
        <f t="shared" si="1"/>
        <v>1093.52</v>
      </c>
      <c r="D48" s="21">
        <f t="shared" si="0"/>
        <v>2054.09</v>
      </c>
    </row>
    <row r="49" spans="2:4">
      <c r="B49" s="3" t="s">
        <v>32</v>
      </c>
      <c r="C49" s="21">
        <f t="shared" si="1"/>
        <v>866.93999999999994</v>
      </c>
      <c r="D49" s="21">
        <f t="shared" si="0"/>
        <v>2219.83</v>
      </c>
    </row>
    <row r="50" spans="2:4">
      <c r="B50" s="3" t="s">
        <v>33</v>
      </c>
      <c r="C50" s="21">
        <f t="shared" si="1"/>
        <v>1109.26</v>
      </c>
      <c r="D50" s="21">
        <f t="shared" si="0"/>
        <v>3500.83</v>
      </c>
    </row>
    <row r="51" spans="2:4">
      <c r="B51" s="3" t="s">
        <v>34</v>
      </c>
      <c r="C51" s="21">
        <f t="shared" si="1"/>
        <v>2370.5099999999998</v>
      </c>
      <c r="D51" s="21">
        <f t="shared" si="0"/>
        <v>3621.8</v>
      </c>
    </row>
    <row r="52" spans="2:4">
      <c r="B52" s="3" t="s">
        <v>35</v>
      </c>
      <c r="C52" s="21">
        <f t="shared" si="1"/>
        <v>7269.3</v>
      </c>
      <c r="D52" s="21">
        <f t="shared" si="0"/>
        <v>8376.119999999999</v>
      </c>
    </row>
    <row r="53" spans="2:4">
      <c r="B53" s="3" t="s">
        <v>36</v>
      </c>
      <c r="C53" s="21">
        <f t="shared" si="1"/>
        <v>10878.000000000002</v>
      </c>
      <c r="D53" s="21">
        <f t="shared" si="0"/>
        <v>15377.769999999999</v>
      </c>
    </row>
    <row r="54" spans="2:4">
      <c r="B54" s="3" t="s">
        <v>37</v>
      </c>
      <c r="C54" s="21">
        <f t="shared" si="1"/>
        <v>19246</v>
      </c>
      <c r="D54" s="21">
        <f t="shared" si="0"/>
        <v>18225.37</v>
      </c>
    </row>
    <row r="55" spans="2:4">
      <c r="B55" s="3" t="s">
        <v>38</v>
      </c>
      <c r="C55" s="21">
        <f t="shared" si="1"/>
        <v>24722.530000000002</v>
      </c>
      <c r="D55" s="21">
        <f t="shared" si="0"/>
        <v>13429.68</v>
      </c>
    </row>
    <row r="56" spans="2:4">
      <c r="B56" s="3" t="s">
        <v>39</v>
      </c>
      <c r="C56" s="21">
        <f t="shared" si="1"/>
        <v>28904.82</v>
      </c>
      <c r="D56" s="21">
        <f t="shared" si="0"/>
        <v>10486.06</v>
      </c>
    </row>
    <row r="57" spans="2:4">
      <c r="B57" s="3" t="s">
        <v>40</v>
      </c>
      <c r="C57" s="21">
        <f t="shared" si="1"/>
        <v>17121.23</v>
      </c>
      <c r="D57" s="21">
        <f t="shared" si="0"/>
        <v>4353.1899999999996</v>
      </c>
    </row>
    <row r="58" spans="2:4">
      <c r="B58" s="3" t="s">
        <v>15</v>
      </c>
      <c r="C58" s="21">
        <f t="shared" si="1"/>
        <v>7168.4</v>
      </c>
      <c r="D58" s="21">
        <f t="shared" si="0"/>
        <v>1479.37</v>
      </c>
    </row>
    <row r="59" spans="2:4">
      <c r="B59" s="3" t="s">
        <v>16</v>
      </c>
      <c r="C59" s="21">
        <f t="shared" si="1"/>
        <v>3436.93</v>
      </c>
      <c r="D59" s="21">
        <f t="shared" si="0"/>
        <v>943.75</v>
      </c>
    </row>
    <row r="60" spans="2:4">
      <c r="B60" s="3" t="s">
        <v>17</v>
      </c>
      <c r="C60" s="21">
        <f t="shared" si="1"/>
        <v>1997.6</v>
      </c>
      <c r="D60" s="21">
        <f t="shared" si="0"/>
        <v>738.36</v>
      </c>
    </row>
    <row r="61" spans="2:4">
      <c r="B61" s="3" t="s">
        <v>18</v>
      </c>
      <c r="C61" s="21">
        <f t="shared" si="1"/>
        <v>1240.2500000000002</v>
      </c>
      <c r="D61" s="21">
        <f t="shared" si="0"/>
        <v>645.20999999999992</v>
      </c>
    </row>
    <row r="62" spans="2:4">
      <c r="B62" s="3" t="s">
        <v>19</v>
      </c>
      <c r="C62" s="21">
        <f t="shared" si="1"/>
        <v>1043.72</v>
      </c>
      <c r="D62" s="21">
        <f t="shared" si="0"/>
        <v>524.93999999999994</v>
      </c>
    </row>
    <row r="63" spans="2:4">
      <c r="B63" s="3" t="s">
        <v>20</v>
      </c>
      <c r="C63" s="21">
        <f t="shared" si="1"/>
        <v>1414.76</v>
      </c>
      <c r="D63" s="21">
        <f t="shared" si="0"/>
        <v>555.79</v>
      </c>
    </row>
    <row r="64" spans="2:4">
      <c r="B64" s="4" t="s">
        <v>21</v>
      </c>
      <c r="C64" s="21">
        <f t="shared" si="1"/>
        <v>138607.18000000002</v>
      </c>
      <c r="D64" s="21">
        <f t="shared" si="0"/>
        <v>90391.430000000008</v>
      </c>
    </row>
    <row r="67" spans="2:10">
      <c r="B67" s="5" t="s">
        <v>23</v>
      </c>
      <c r="C67" s="1"/>
      <c r="D67" s="1"/>
      <c r="G67" s="22" t="s">
        <v>112</v>
      </c>
      <c r="H67" s="23"/>
      <c r="I67" s="22" t="s">
        <v>113</v>
      </c>
      <c r="J67" s="23"/>
    </row>
    <row r="68" spans="2:10" ht="15.75">
      <c r="B68" s="2" t="s">
        <v>14</v>
      </c>
      <c r="C68" s="24" t="s">
        <v>125</v>
      </c>
      <c r="D68" s="24" t="s">
        <v>126</v>
      </c>
      <c r="G68" s="13" t="s">
        <v>110</v>
      </c>
      <c r="H68" s="14" t="s">
        <v>111</v>
      </c>
      <c r="I68" s="13" t="s">
        <v>110</v>
      </c>
      <c r="J68" s="14" t="s">
        <v>111</v>
      </c>
    </row>
    <row r="69" spans="2:10">
      <c r="B69" s="3" t="s">
        <v>27</v>
      </c>
      <c r="C69" s="10">
        <f t="shared" ref="C69:D88" si="2">C93/1000</f>
        <v>0</v>
      </c>
      <c r="D69" s="10">
        <f t="shared" si="2"/>
        <v>0</v>
      </c>
      <c r="G69" s="63">
        <v>1893.41</v>
      </c>
      <c r="H69" s="64">
        <v>0</v>
      </c>
      <c r="I69" s="65">
        <v>170.59000000000003</v>
      </c>
      <c r="J69" s="64">
        <v>0</v>
      </c>
    </row>
    <row r="70" spans="2:10">
      <c r="B70" s="3" t="s">
        <v>28</v>
      </c>
      <c r="C70" s="10">
        <f t="shared" si="2"/>
        <v>0</v>
      </c>
      <c r="D70" s="10">
        <f t="shared" si="2"/>
        <v>0</v>
      </c>
      <c r="G70" s="65">
        <v>3247.54</v>
      </c>
      <c r="H70" s="64">
        <v>0</v>
      </c>
      <c r="I70" s="65">
        <v>539.17999999999995</v>
      </c>
      <c r="J70" s="64">
        <v>0</v>
      </c>
    </row>
    <row r="71" spans="2:10">
      <c r="B71" s="3" t="s">
        <v>29</v>
      </c>
      <c r="C71" s="10">
        <f t="shared" si="2"/>
        <v>100.458</v>
      </c>
      <c r="D71" s="10">
        <f t="shared" si="2"/>
        <v>44.814</v>
      </c>
      <c r="G71" s="65">
        <v>2295.9899999999998</v>
      </c>
      <c r="H71" s="64">
        <v>100458</v>
      </c>
      <c r="I71" s="65">
        <v>1095</v>
      </c>
      <c r="J71" s="64">
        <v>44814</v>
      </c>
    </row>
    <row r="72" spans="2:10">
      <c r="B72" s="3" t="s">
        <v>30</v>
      </c>
      <c r="C72" s="10">
        <f t="shared" si="2"/>
        <v>112.461</v>
      </c>
      <c r="D72" s="10">
        <f t="shared" si="2"/>
        <v>156.37799999999999</v>
      </c>
      <c r="G72" s="65">
        <v>1286.47</v>
      </c>
      <c r="H72" s="64">
        <v>112461</v>
      </c>
      <c r="I72" s="65">
        <v>2054.5</v>
      </c>
      <c r="J72" s="64">
        <v>156378</v>
      </c>
    </row>
    <row r="73" spans="2:10">
      <c r="B73" s="3" t="s">
        <v>31</v>
      </c>
      <c r="C73" s="10">
        <f t="shared" si="2"/>
        <v>158.81100000000001</v>
      </c>
      <c r="D73" s="10">
        <f t="shared" si="2"/>
        <v>263.70800000000003</v>
      </c>
      <c r="G73" s="65">
        <v>1093.52</v>
      </c>
      <c r="H73" s="64">
        <v>158811</v>
      </c>
      <c r="I73" s="65">
        <v>2054.09</v>
      </c>
      <c r="J73" s="64">
        <v>263708</v>
      </c>
    </row>
    <row r="74" spans="2:10">
      <c r="B74" s="3" t="s">
        <v>32</v>
      </c>
      <c r="C74" s="10">
        <f t="shared" si="2"/>
        <v>180.09200000000001</v>
      </c>
      <c r="D74" s="10">
        <f t="shared" si="2"/>
        <v>427.64699999999999</v>
      </c>
      <c r="G74" s="65">
        <v>866.93999999999994</v>
      </c>
      <c r="H74" s="64">
        <v>180092</v>
      </c>
      <c r="I74" s="65">
        <v>2219.83</v>
      </c>
      <c r="J74" s="64">
        <v>427647</v>
      </c>
    </row>
    <row r="75" spans="2:10">
      <c r="B75" s="3" t="s">
        <v>33</v>
      </c>
      <c r="C75" s="10">
        <f t="shared" si="2"/>
        <v>312.47800000000001</v>
      </c>
      <c r="D75" s="10">
        <f t="shared" si="2"/>
        <v>872.42399999999998</v>
      </c>
      <c r="G75" s="65">
        <v>1109.26</v>
      </c>
      <c r="H75" s="64">
        <v>312478</v>
      </c>
      <c r="I75" s="65">
        <v>3500.83</v>
      </c>
      <c r="J75" s="64">
        <v>872424</v>
      </c>
    </row>
    <row r="76" spans="2:10">
      <c r="B76" s="3" t="s">
        <v>34</v>
      </c>
      <c r="C76" s="10">
        <f t="shared" si="2"/>
        <v>857.67700000000002</v>
      </c>
      <c r="D76" s="10">
        <f t="shared" si="2"/>
        <v>1160.0719999999999</v>
      </c>
      <c r="G76" s="65">
        <v>2370.5099999999998</v>
      </c>
      <c r="H76" s="64">
        <v>857677</v>
      </c>
      <c r="I76" s="65">
        <v>3621.8</v>
      </c>
      <c r="J76" s="64">
        <v>1160072</v>
      </c>
    </row>
    <row r="77" spans="2:10">
      <c r="B77" s="3" t="s">
        <v>35</v>
      </c>
      <c r="C77" s="10">
        <f t="shared" si="2"/>
        <v>3066.9490000000001</v>
      </c>
      <c r="D77" s="10">
        <f t="shared" si="2"/>
        <v>3024.6019999999999</v>
      </c>
      <c r="G77" s="65">
        <v>7269.3</v>
      </c>
      <c r="H77" s="64">
        <v>3066949</v>
      </c>
      <c r="I77" s="65">
        <v>8376.119999999999</v>
      </c>
      <c r="J77" s="64">
        <v>3024602</v>
      </c>
    </row>
    <row r="78" spans="2:10">
      <c r="B78" s="3" t="s">
        <v>36</v>
      </c>
      <c r="C78" s="10">
        <f t="shared" si="2"/>
        <v>5151.6409999999996</v>
      </c>
      <c r="D78" s="10">
        <f t="shared" si="2"/>
        <v>6142.0140000000001</v>
      </c>
      <c r="G78" s="65">
        <v>10878.000000000002</v>
      </c>
      <c r="H78" s="64">
        <v>5151641</v>
      </c>
      <c r="I78" s="65">
        <v>15377.769999999999</v>
      </c>
      <c r="J78" s="64">
        <v>6142014</v>
      </c>
    </row>
    <row r="79" spans="2:10">
      <c r="B79" s="3" t="s">
        <v>37</v>
      </c>
      <c r="C79" s="10">
        <f t="shared" si="2"/>
        <v>9596.375</v>
      </c>
      <c r="D79" s="10">
        <f t="shared" si="2"/>
        <v>7871.4849999999997</v>
      </c>
      <c r="G79" s="65">
        <v>19246</v>
      </c>
      <c r="H79" s="64">
        <v>9596375</v>
      </c>
      <c r="I79" s="65">
        <v>18225.37</v>
      </c>
      <c r="J79" s="64">
        <v>7871485</v>
      </c>
    </row>
    <row r="80" spans="2:10">
      <c r="B80" s="3" t="s">
        <v>38</v>
      </c>
      <c r="C80" s="10">
        <f t="shared" si="2"/>
        <v>13080.147000000001</v>
      </c>
      <c r="D80" s="10">
        <f t="shared" si="2"/>
        <v>6258.8919999999998</v>
      </c>
      <c r="G80" s="65">
        <v>24722.530000000002</v>
      </c>
      <c r="H80" s="64">
        <v>13080147</v>
      </c>
      <c r="I80" s="65">
        <v>13429.68</v>
      </c>
      <c r="J80" s="64">
        <v>6258892</v>
      </c>
    </row>
    <row r="81" spans="2:10">
      <c r="B81" s="3" t="s">
        <v>39</v>
      </c>
      <c r="C81" s="10">
        <f t="shared" si="2"/>
        <v>15700.593000000001</v>
      </c>
      <c r="D81" s="10">
        <f t="shared" si="2"/>
        <v>5095.7280000000001</v>
      </c>
      <c r="G81" s="65">
        <v>28904.82</v>
      </c>
      <c r="H81" s="64">
        <v>15700593</v>
      </c>
      <c r="I81" s="65">
        <v>10486.06</v>
      </c>
      <c r="J81" s="64">
        <v>5095728</v>
      </c>
    </row>
    <row r="82" spans="2:10">
      <c r="B82" s="3" t="s">
        <v>40</v>
      </c>
      <c r="C82" s="10">
        <f t="shared" si="2"/>
        <v>9855.893</v>
      </c>
      <c r="D82" s="10">
        <f t="shared" si="2"/>
        <v>2186.9380000000001</v>
      </c>
      <c r="G82" s="65">
        <v>17121.23</v>
      </c>
      <c r="H82" s="64">
        <v>9855893</v>
      </c>
      <c r="I82" s="65">
        <v>4353.1899999999996</v>
      </c>
      <c r="J82" s="64">
        <v>2186938</v>
      </c>
    </row>
    <row r="83" spans="2:10">
      <c r="B83" s="3" t="s">
        <v>15</v>
      </c>
      <c r="C83" s="10">
        <f t="shared" si="2"/>
        <v>4231.683</v>
      </c>
      <c r="D83" s="10">
        <f t="shared" si="2"/>
        <v>755.721</v>
      </c>
      <c r="G83" s="65">
        <v>7168.4</v>
      </c>
      <c r="H83" s="64">
        <v>4231683</v>
      </c>
      <c r="I83" s="65">
        <v>1479.37</v>
      </c>
      <c r="J83" s="64">
        <v>755721</v>
      </c>
    </row>
    <row r="84" spans="2:10">
      <c r="B84" s="3" t="s">
        <v>16</v>
      </c>
      <c r="C84" s="10">
        <f t="shared" si="2"/>
        <v>2113.0709999999999</v>
      </c>
      <c r="D84" s="10">
        <f t="shared" si="2"/>
        <v>474.33800000000002</v>
      </c>
      <c r="G84" s="65">
        <v>3436.93</v>
      </c>
      <c r="H84" s="64">
        <v>2113071</v>
      </c>
      <c r="I84" s="65">
        <v>943.75</v>
      </c>
      <c r="J84" s="64">
        <v>474338</v>
      </c>
    </row>
    <row r="85" spans="2:10">
      <c r="B85" s="3" t="s">
        <v>17</v>
      </c>
      <c r="C85" s="10">
        <f t="shared" si="2"/>
        <v>1279.607</v>
      </c>
      <c r="D85" s="10">
        <f t="shared" si="2"/>
        <v>377.947</v>
      </c>
      <c r="G85" s="65">
        <v>1997.6</v>
      </c>
      <c r="H85" s="64">
        <v>1279607</v>
      </c>
      <c r="I85" s="65">
        <v>738.36</v>
      </c>
      <c r="J85" s="64">
        <v>377947</v>
      </c>
    </row>
    <row r="86" spans="2:10">
      <c r="B86" s="3" t="s">
        <v>18</v>
      </c>
      <c r="C86" s="10">
        <f t="shared" si="2"/>
        <v>835.50400000000002</v>
      </c>
      <c r="D86" s="10">
        <f t="shared" si="2"/>
        <v>333.971</v>
      </c>
      <c r="G86" s="65">
        <v>1240.2500000000002</v>
      </c>
      <c r="H86" s="64">
        <v>835504</v>
      </c>
      <c r="I86" s="65">
        <v>645.20999999999992</v>
      </c>
      <c r="J86" s="64">
        <v>333971</v>
      </c>
    </row>
    <row r="87" spans="2:10">
      <c r="B87" s="3" t="s">
        <v>19</v>
      </c>
      <c r="C87" s="10">
        <f t="shared" si="2"/>
        <v>721.22799999999995</v>
      </c>
      <c r="D87" s="10">
        <f t="shared" si="2"/>
        <v>285.81700000000001</v>
      </c>
      <c r="G87" s="65">
        <v>1043.72</v>
      </c>
      <c r="H87" s="64">
        <v>721228</v>
      </c>
      <c r="I87" s="65">
        <v>524.93999999999994</v>
      </c>
      <c r="J87" s="64">
        <v>285817</v>
      </c>
    </row>
    <row r="88" spans="2:10" ht="14.25" thickBot="1">
      <c r="B88" s="3" t="s">
        <v>20</v>
      </c>
      <c r="C88" s="10">
        <f t="shared" si="2"/>
        <v>943.00300000000004</v>
      </c>
      <c r="D88" s="10">
        <f t="shared" si="2"/>
        <v>301.23099999999999</v>
      </c>
      <c r="G88" s="66">
        <v>1414.76</v>
      </c>
      <c r="H88" s="67">
        <v>943003</v>
      </c>
      <c r="I88" s="66">
        <v>555.79</v>
      </c>
      <c r="J88" s="67">
        <v>301231</v>
      </c>
    </row>
    <row r="89" spans="2:10" ht="14.25" thickTop="1">
      <c r="B89" s="4" t="s">
        <v>21</v>
      </c>
      <c r="C89" s="11">
        <f>SUM(C69:C88)</f>
        <v>68297.671000000002</v>
      </c>
      <c r="D89" s="11">
        <f>SUM(D69:D88)</f>
        <v>36033.726999999999</v>
      </c>
      <c r="G89" s="68">
        <f>SUM(G69:G88)</f>
        <v>138607.18000000002</v>
      </c>
      <c r="H89" s="69">
        <f>SUM(H69:H88)</f>
        <v>68297671</v>
      </c>
      <c r="I89" s="68">
        <f>SUM(I69:I88)</f>
        <v>90391.430000000008</v>
      </c>
      <c r="J89" s="70">
        <f>SUM(J69:J88)</f>
        <v>36033727</v>
      </c>
    </row>
    <row r="90" spans="2:10">
      <c r="B90" s="1"/>
      <c r="C90" s="1"/>
      <c r="D90" s="1"/>
    </row>
    <row r="91" spans="2:10">
      <c r="B91" s="5" t="s">
        <v>24</v>
      </c>
      <c r="C91" s="1"/>
      <c r="D91" s="1"/>
    </row>
    <row r="92" spans="2:10">
      <c r="B92" s="2" t="s">
        <v>14</v>
      </c>
      <c r="C92" s="2" t="s">
        <v>25</v>
      </c>
      <c r="D92" s="2" t="s">
        <v>26</v>
      </c>
    </row>
    <row r="93" spans="2:10">
      <c r="B93" s="3" t="s">
        <v>27</v>
      </c>
      <c r="C93" s="18">
        <f t="shared" ref="C93:C113" si="3">+H69</f>
        <v>0</v>
      </c>
      <c r="D93" s="18">
        <f t="shared" ref="D93:D113" si="4">+J69</f>
        <v>0</v>
      </c>
    </row>
    <row r="94" spans="2:10">
      <c r="B94" s="3" t="s">
        <v>28</v>
      </c>
      <c r="C94" s="18">
        <f t="shared" si="3"/>
        <v>0</v>
      </c>
      <c r="D94" s="18">
        <f t="shared" si="4"/>
        <v>0</v>
      </c>
    </row>
    <row r="95" spans="2:10">
      <c r="B95" s="3" t="s">
        <v>29</v>
      </c>
      <c r="C95" s="18">
        <f t="shared" si="3"/>
        <v>100458</v>
      </c>
      <c r="D95" s="18">
        <f t="shared" si="4"/>
        <v>44814</v>
      </c>
    </row>
    <row r="96" spans="2:10">
      <c r="B96" s="3" t="s">
        <v>30</v>
      </c>
      <c r="C96" s="18">
        <f t="shared" si="3"/>
        <v>112461</v>
      </c>
      <c r="D96" s="18">
        <f t="shared" si="4"/>
        <v>156378</v>
      </c>
    </row>
    <row r="97" spans="2:4">
      <c r="B97" s="3" t="s">
        <v>31</v>
      </c>
      <c r="C97" s="18">
        <f t="shared" si="3"/>
        <v>158811</v>
      </c>
      <c r="D97" s="18">
        <f t="shared" si="4"/>
        <v>263708</v>
      </c>
    </row>
    <row r="98" spans="2:4">
      <c r="B98" s="3" t="s">
        <v>32</v>
      </c>
      <c r="C98" s="18">
        <f t="shared" si="3"/>
        <v>180092</v>
      </c>
      <c r="D98" s="18">
        <f t="shared" si="4"/>
        <v>427647</v>
      </c>
    </row>
    <row r="99" spans="2:4">
      <c r="B99" s="3" t="s">
        <v>33</v>
      </c>
      <c r="C99" s="18">
        <f t="shared" si="3"/>
        <v>312478</v>
      </c>
      <c r="D99" s="18">
        <f t="shared" si="4"/>
        <v>872424</v>
      </c>
    </row>
    <row r="100" spans="2:4">
      <c r="B100" s="3" t="s">
        <v>34</v>
      </c>
      <c r="C100" s="18">
        <f t="shared" si="3"/>
        <v>857677</v>
      </c>
      <c r="D100" s="18">
        <f>+J76</f>
        <v>1160072</v>
      </c>
    </row>
    <row r="101" spans="2:4">
      <c r="B101" s="3" t="s">
        <v>35</v>
      </c>
      <c r="C101" s="18">
        <f t="shared" si="3"/>
        <v>3066949</v>
      </c>
      <c r="D101" s="18">
        <f t="shared" si="4"/>
        <v>3024602</v>
      </c>
    </row>
    <row r="102" spans="2:4">
      <c r="B102" s="3" t="s">
        <v>36</v>
      </c>
      <c r="C102" s="18">
        <f t="shared" si="3"/>
        <v>5151641</v>
      </c>
      <c r="D102" s="18">
        <f t="shared" si="4"/>
        <v>6142014</v>
      </c>
    </row>
    <row r="103" spans="2:4">
      <c r="B103" s="3" t="s">
        <v>37</v>
      </c>
      <c r="C103" s="18">
        <f t="shared" si="3"/>
        <v>9596375</v>
      </c>
      <c r="D103" s="18">
        <f t="shared" si="4"/>
        <v>7871485</v>
      </c>
    </row>
    <row r="104" spans="2:4">
      <c r="B104" s="3" t="s">
        <v>38</v>
      </c>
      <c r="C104" s="18">
        <f t="shared" si="3"/>
        <v>13080147</v>
      </c>
      <c r="D104" s="18">
        <f t="shared" si="4"/>
        <v>6258892</v>
      </c>
    </row>
    <row r="105" spans="2:4">
      <c r="B105" s="3" t="s">
        <v>39</v>
      </c>
      <c r="C105" s="18">
        <f t="shared" si="3"/>
        <v>15700593</v>
      </c>
      <c r="D105" s="18">
        <f t="shared" si="4"/>
        <v>5095728</v>
      </c>
    </row>
    <row r="106" spans="2:4">
      <c r="B106" s="3" t="s">
        <v>40</v>
      </c>
      <c r="C106" s="18">
        <f t="shared" si="3"/>
        <v>9855893</v>
      </c>
      <c r="D106" s="18">
        <f t="shared" si="4"/>
        <v>2186938</v>
      </c>
    </row>
    <row r="107" spans="2:4">
      <c r="B107" s="3" t="s">
        <v>15</v>
      </c>
      <c r="C107" s="18">
        <f t="shared" si="3"/>
        <v>4231683</v>
      </c>
      <c r="D107" s="18">
        <f t="shared" si="4"/>
        <v>755721</v>
      </c>
    </row>
    <row r="108" spans="2:4">
      <c r="B108" s="3" t="s">
        <v>16</v>
      </c>
      <c r="C108" s="18">
        <f t="shared" si="3"/>
        <v>2113071</v>
      </c>
      <c r="D108" s="18">
        <f t="shared" si="4"/>
        <v>474338</v>
      </c>
    </row>
    <row r="109" spans="2:4">
      <c r="B109" s="3" t="s">
        <v>17</v>
      </c>
      <c r="C109" s="18">
        <f t="shared" si="3"/>
        <v>1279607</v>
      </c>
      <c r="D109" s="18">
        <f t="shared" si="4"/>
        <v>377947</v>
      </c>
    </row>
    <row r="110" spans="2:4">
      <c r="B110" s="3" t="s">
        <v>18</v>
      </c>
      <c r="C110" s="18">
        <f t="shared" si="3"/>
        <v>835504</v>
      </c>
      <c r="D110" s="18">
        <f t="shared" si="4"/>
        <v>333971</v>
      </c>
    </row>
    <row r="111" spans="2:4">
      <c r="B111" s="3" t="s">
        <v>19</v>
      </c>
      <c r="C111" s="18">
        <f t="shared" si="3"/>
        <v>721228</v>
      </c>
      <c r="D111" s="18">
        <f t="shared" si="4"/>
        <v>285817</v>
      </c>
    </row>
    <row r="112" spans="2:4">
      <c r="B112" s="3" t="s">
        <v>20</v>
      </c>
      <c r="C112" s="18">
        <f t="shared" si="3"/>
        <v>943003</v>
      </c>
      <c r="D112" s="18">
        <f t="shared" si="4"/>
        <v>301231</v>
      </c>
    </row>
    <row r="113" spans="2:4">
      <c r="B113" s="4" t="s">
        <v>21</v>
      </c>
      <c r="C113" s="18">
        <f t="shared" si="3"/>
        <v>68297671</v>
      </c>
      <c r="D113" s="18">
        <f t="shared" si="4"/>
        <v>36033727</v>
      </c>
    </row>
  </sheetData>
  <phoneticPr fontId="2"/>
  <printOptions horizontalCentered="1"/>
  <pageMargins left="0.78740157480314965" right="0.78740157480314965" top="0.78740157480314965" bottom="0.98425196850393704" header="0.51181102362204722" footer="0.51181102362204722"/>
  <pageSetup paperSize="9" scale="94" firstPageNumber="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B1:Y114"/>
  <sheetViews>
    <sheetView workbookViewId="0">
      <selection activeCell="E8" sqref="E8"/>
    </sheetView>
  </sheetViews>
  <sheetFormatPr defaultRowHeight="13.5"/>
  <cols>
    <col min="1" max="1" width="2.625" customWidth="1"/>
    <col min="2" max="2" width="6.875" customWidth="1"/>
    <col min="3" max="4" width="13.625" customWidth="1"/>
    <col min="5" max="5" width="9.25" bestFit="1" customWidth="1"/>
    <col min="6" max="6" width="1.625" customWidth="1"/>
    <col min="7" max="7" width="9.625" bestFit="1" customWidth="1"/>
    <col min="8" max="8" width="11.75" bestFit="1" customWidth="1"/>
    <col min="9" max="9" width="9.25" bestFit="1" customWidth="1"/>
    <col min="10" max="10" width="10.625" bestFit="1" customWidth="1"/>
    <col min="16" max="16" width="1.625" customWidth="1"/>
  </cols>
  <sheetData>
    <row r="1" spans="3:25">
      <c r="C1" s="62" t="s">
        <v>121</v>
      </c>
    </row>
    <row r="2" spans="3:25" ht="18.75">
      <c r="G2" s="7" t="s">
        <v>59</v>
      </c>
      <c r="H2" s="7"/>
      <c r="I2" s="7"/>
      <c r="J2" s="7"/>
      <c r="K2" s="7"/>
      <c r="L2" s="7"/>
      <c r="M2" s="7"/>
      <c r="N2" s="7"/>
      <c r="O2" s="7"/>
    </row>
    <row r="3" spans="3:25">
      <c r="C3" s="1"/>
      <c r="D3" s="1"/>
      <c r="X3" t="s">
        <v>109</v>
      </c>
      <c r="Y3" t="s">
        <v>109</v>
      </c>
    </row>
    <row r="4" spans="3:25">
      <c r="C4" s="2" t="s">
        <v>0</v>
      </c>
      <c r="D4" s="2" t="s">
        <v>22</v>
      </c>
    </row>
    <row r="5" spans="3:25">
      <c r="C5" s="3" t="s">
        <v>2</v>
      </c>
      <c r="D5" s="12">
        <f>D16</f>
        <v>49526.25</v>
      </c>
      <c r="E5" s="51"/>
    </row>
    <row r="6" spans="3:25">
      <c r="C6" s="3" t="s">
        <v>3</v>
      </c>
      <c r="D6" s="12">
        <f>D17</f>
        <v>15068.849999999999</v>
      </c>
      <c r="E6" s="51"/>
    </row>
    <row r="7" spans="3:25">
      <c r="C7" s="3" t="s">
        <v>4</v>
      </c>
      <c r="D7" s="12">
        <f>SUM(D18,D22)</f>
        <v>769.31999999999994</v>
      </c>
      <c r="E7" s="51"/>
    </row>
    <row r="8" spans="3:25">
      <c r="C8" s="3" t="s">
        <v>5</v>
      </c>
      <c r="D8" s="12">
        <f>SUM(D19,D23)</f>
        <v>8830.33</v>
      </c>
      <c r="E8" s="51"/>
    </row>
    <row r="9" spans="3:25">
      <c r="C9" s="8" t="s">
        <v>105</v>
      </c>
      <c r="D9" s="12">
        <f>D24</f>
        <v>19860.04</v>
      </c>
      <c r="E9" s="51"/>
    </row>
    <row r="10" spans="3:25">
      <c r="C10" s="3" t="s">
        <v>10</v>
      </c>
      <c r="D10" s="12">
        <f>D30</f>
        <v>4234.4000000000005</v>
      </c>
      <c r="E10" s="51"/>
    </row>
    <row r="11" spans="3:25">
      <c r="C11" s="3" t="s">
        <v>13</v>
      </c>
      <c r="D11" s="12">
        <f>SUM(D20:D21,D25:D29,D31)</f>
        <v>16312.580000000002</v>
      </c>
      <c r="E11" s="51"/>
    </row>
    <row r="12" spans="3:25">
      <c r="C12" s="4" t="s">
        <v>21</v>
      </c>
      <c r="D12" s="12">
        <f>SUM(D5:D11)</f>
        <v>114601.77</v>
      </c>
      <c r="E12" s="51"/>
    </row>
    <row r="14" spans="3:25">
      <c r="C14" s="1"/>
      <c r="D14" s="1"/>
    </row>
    <row r="15" spans="3:25">
      <c r="C15" s="2" t="s">
        <v>0</v>
      </c>
      <c r="D15" s="2" t="s">
        <v>22</v>
      </c>
    </row>
    <row r="16" spans="3:25">
      <c r="C16" s="3" t="s">
        <v>2</v>
      </c>
      <c r="D16" s="61">
        <v>49526.25</v>
      </c>
    </row>
    <row r="17" spans="3:5">
      <c r="C17" s="3" t="s">
        <v>3</v>
      </c>
      <c r="D17" s="61">
        <v>15068.849999999999</v>
      </c>
    </row>
    <row r="18" spans="3:5">
      <c r="C18" s="3" t="s">
        <v>4</v>
      </c>
      <c r="D18" s="25">
        <v>509.17999999999995</v>
      </c>
    </row>
    <row r="19" spans="3:5">
      <c r="C19" s="3" t="s">
        <v>5</v>
      </c>
      <c r="D19" s="25">
        <v>2087.5600000000004</v>
      </c>
    </row>
    <row r="20" spans="3:5">
      <c r="C20" s="3" t="s">
        <v>6</v>
      </c>
      <c r="D20" s="25">
        <v>14.48</v>
      </c>
    </row>
    <row r="21" spans="3:5">
      <c r="C21" s="3" t="s">
        <v>1</v>
      </c>
      <c r="D21" s="25">
        <v>914.2399999999999</v>
      </c>
    </row>
    <row r="22" spans="3:5">
      <c r="C22" s="3" t="s">
        <v>4</v>
      </c>
      <c r="D22" s="25">
        <v>260.14</v>
      </c>
      <c r="E22" s="38"/>
    </row>
    <row r="23" spans="3:5">
      <c r="C23" s="3" t="s">
        <v>5</v>
      </c>
      <c r="D23" s="25">
        <v>6742.7699999999995</v>
      </c>
    </row>
    <row r="24" spans="3:5">
      <c r="C24" s="3" t="s">
        <v>106</v>
      </c>
      <c r="D24" s="25">
        <v>19860.04</v>
      </c>
    </row>
    <row r="25" spans="3:5">
      <c r="C25" s="3" t="s">
        <v>6</v>
      </c>
      <c r="D25" s="25">
        <v>0</v>
      </c>
    </row>
    <row r="26" spans="3:5">
      <c r="C26" s="3" t="s">
        <v>1</v>
      </c>
      <c r="D26" s="25">
        <v>56.300000000000004</v>
      </c>
    </row>
    <row r="27" spans="3:5">
      <c r="C27" s="3" t="s">
        <v>7</v>
      </c>
      <c r="D27" s="25">
        <v>437.08</v>
      </c>
    </row>
    <row r="28" spans="3:5">
      <c r="C28" s="3" t="s">
        <v>8</v>
      </c>
      <c r="D28" s="25">
        <v>13602.580000000002</v>
      </c>
    </row>
    <row r="29" spans="3:5">
      <c r="C29" s="3" t="s">
        <v>9</v>
      </c>
      <c r="D29" s="25">
        <v>1284.4599999999998</v>
      </c>
    </row>
    <row r="30" spans="3:5">
      <c r="C30" s="3" t="s">
        <v>10</v>
      </c>
      <c r="D30" s="25">
        <v>4234.4000000000005</v>
      </c>
    </row>
    <row r="31" spans="3:5">
      <c r="C31" s="3" t="s">
        <v>11</v>
      </c>
      <c r="D31" s="25">
        <v>3.4400000000000004</v>
      </c>
    </row>
    <row r="32" spans="3:5">
      <c r="C32" s="4" t="s">
        <v>21</v>
      </c>
      <c r="D32" s="12">
        <f>SUM(D16:D31)</f>
        <v>114601.77000000002</v>
      </c>
    </row>
    <row r="35" spans="2:4">
      <c r="C35" s="2" t="s">
        <v>41</v>
      </c>
      <c r="D35" s="2" t="s">
        <v>22</v>
      </c>
    </row>
    <row r="36" spans="2:4">
      <c r="C36" s="3" t="s">
        <v>42</v>
      </c>
      <c r="D36" s="12">
        <f>SUM(D16:D21)</f>
        <v>68120.56</v>
      </c>
    </row>
    <row r="37" spans="2:4">
      <c r="C37" s="3" t="s">
        <v>43</v>
      </c>
      <c r="D37" s="12">
        <f>SUM(D22:D26)</f>
        <v>26919.25</v>
      </c>
    </row>
    <row r="38" spans="2:4">
      <c r="C38" s="3" t="s">
        <v>13</v>
      </c>
      <c r="D38" s="12">
        <f>SUM(D27:D31)</f>
        <v>19561.96</v>
      </c>
    </row>
    <row r="39" spans="2:4">
      <c r="C39" s="6" t="s">
        <v>21</v>
      </c>
      <c r="D39" s="12">
        <f>SUM(D36:D38)</f>
        <v>114601.76999999999</v>
      </c>
    </row>
    <row r="42" spans="2:4">
      <c r="B42" s="1" t="s">
        <v>107</v>
      </c>
      <c r="C42" s="1"/>
      <c r="D42" s="1"/>
    </row>
    <row r="43" spans="2:4">
      <c r="B43" s="2" t="s">
        <v>14</v>
      </c>
      <c r="C43" s="24" t="s">
        <v>127</v>
      </c>
      <c r="D43" s="24" t="s">
        <v>128</v>
      </c>
    </row>
    <row r="44" spans="2:4">
      <c r="B44" s="3" t="s">
        <v>45</v>
      </c>
      <c r="C44" s="21">
        <f t="shared" ref="C44:C55" si="0">+G69</f>
        <v>248.62</v>
      </c>
      <c r="D44" s="21">
        <f t="shared" ref="D44:D64" si="1">+I69</f>
        <v>54.45</v>
      </c>
    </row>
    <row r="45" spans="2:4">
      <c r="B45" s="3" t="s">
        <v>46</v>
      </c>
      <c r="C45" s="21">
        <f t="shared" si="0"/>
        <v>715.08</v>
      </c>
      <c r="D45" s="21">
        <f t="shared" si="1"/>
        <v>205.51999999999998</v>
      </c>
    </row>
    <row r="46" spans="2:4">
      <c r="B46" s="3" t="s">
        <v>47</v>
      </c>
      <c r="C46" s="21">
        <f t="shared" si="0"/>
        <v>556.35</v>
      </c>
      <c r="D46" s="21">
        <f t="shared" si="1"/>
        <v>440.6</v>
      </c>
    </row>
    <row r="47" spans="2:4">
      <c r="B47" s="3" t="s">
        <v>48</v>
      </c>
      <c r="C47" s="21">
        <f t="shared" si="0"/>
        <v>276.89999999999998</v>
      </c>
      <c r="D47" s="21">
        <f t="shared" si="1"/>
        <v>531.64</v>
      </c>
    </row>
    <row r="48" spans="2:4">
      <c r="B48" s="3" t="s">
        <v>49</v>
      </c>
      <c r="C48" s="21">
        <f t="shared" si="0"/>
        <v>251.47</v>
      </c>
      <c r="D48" s="21">
        <f t="shared" si="1"/>
        <v>488.43</v>
      </c>
    </row>
    <row r="49" spans="2:4">
      <c r="B49" s="3" t="s">
        <v>50</v>
      </c>
      <c r="C49" s="21">
        <f t="shared" si="0"/>
        <v>125.24</v>
      </c>
      <c r="D49" s="21">
        <f t="shared" si="1"/>
        <v>536.61</v>
      </c>
    </row>
    <row r="50" spans="2:4">
      <c r="B50" s="3" t="s">
        <v>51</v>
      </c>
      <c r="C50" s="21">
        <f t="shared" si="0"/>
        <v>239.32000000000002</v>
      </c>
      <c r="D50" s="21">
        <f t="shared" si="1"/>
        <v>659.71</v>
      </c>
    </row>
    <row r="51" spans="2:4">
      <c r="B51" s="3" t="s">
        <v>52</v>
      </c>
      <c r="C51" s="21">
        <f t="shared" si="0"/>
        <v>452.66</v>
      </c>
      <c r="D51" s="21">
        <f t="shared" si="1"/>
        <v>582</v>
      </c>
    </row>
    <row r="52" spans="2:4">
      <c r="B52" s="3" t="s">
        <v>53</v>
      </c>
      <c r="C52" s="21">
        <f t="shared" si="0"/>
        <v>1856.1200000000003</v>
      </c>
      <c r="D52" s="21">
        <f t="shared" si="1"/>
        <v>995.38</v>
      </c>
    </row>
    <row r="53" spans="2:4">
      <c r="B53" s="3" t="s">
        <v>54</v>
      </c>
      <c r="C53" s="21">
        <f t="shared" si="0"/>
        <v>3627.3900000000003</v>
      </c>
      <c r="D53" s="21">
        <f t="shared" si="1"/>
        <v>1720.78</v>
      </c>
    </row>
    <row r="54" spans="2:4">
      <c r="B54" s="3" t="s">
        <v>55</v>
      </c>
      <c r="C54" s="21">
        <f t="shared" si="0"/>
        <v>6712.93</v>
      </c>
      <c r="D54" s="21">
        <f t="shared" si="1"/>
        <v>2219.2200000000003</v>
      </c>
    </row>
    <row r="55" spans="2:4">
      <c r="B55" s="3" t="s">
        <v>56</v>
      </c>
      <c r="C55" s="21">
        <f t="shared" si="0"/>
        <v>9209.0399999999991</v>
      </c>
      <c r="D55" s="21">
        <f t="shared" si="1"/>
        <v>2148.21</v>
      </c>
    </row>
    <row r="56" spans="2:4">
      <c r="B56" s="3" t="s">
        <v>57</v>
      </c>
      <c r="C56" s="21">
        <f t="shared" ref="C56:C63" si="2">+G81</f>
        <v>11290.98</v>
      </c>
      <c r="D56" s="21">
        <f t="shared" si="1"/>
        <v>2176.9499999999998</v>
      </c>
    </row>
    <row r="57" spans="2:4">
      <c r="B57" s="3" t="s">
        <v>58</v>
      </c>
      <c r="C57" s="21">
        <f t="shared" si="2"/>
        <v>6616.29</v>
      </c>
      <c r="D57" s="21">
        <f t="shared" si="1"/>
        <v>836.55</v>
      </c>
    </row>
    <row r="58" spans="2:4">
      <c r="B58" s="3" t="s">
        <v>15</v>
      </c>
      <c r="C58" s="21">
        <f t="shared" si="2"/>
        <v>2818.66</v>
      </c>
      <c r="D58" s="21">
        <f t="shared" si="1"/>
        <v>292.44</v>
      </c>
    </row>
    <row r="59" spans="2:4">
      <c r="B59" s="3" t="s">
        <v>16</v>
      </c>
      <c r="C59" s="21">
        <f t="shared" si="2"/>
        <v>1516.07</v>
      </c>
      <c r="D59" s="21">
        <f t="shared" si="1"/>
        <v>234.08999999999997</v>
      </c>
    </row>
    <row r="60" spans="2:4">
      <c r="B60" s="3" t="s">
        <v>17</v>
      </c>
      <c r="C60" s="21">
        <f t="shared" si="2"/>
        <v>937.08999999999992</v>
      </c>
      <c r="D60" s="21">
        <f t="shared" si="1"/>
        <v>252.24000000000004</v>
      </c>
    </row>
    <row r="61" spans="2:4">
      <c r="B61" s="3" t="s">
        <v>18</v>
      </c>
      <c r="C61" s="21">
        <f t="shared" si="2"/>
        <v>718.71</v>
      </c>
      <c r="D61" s="21">
        <f t="shared" si="1"/>
        <v>257.47999999999996</v>
      </c>
    </row>
    <row r="62" spans="2:4">
      <c r="B62" s="3" t="s">
        <v>19</v>
      </c>
      <c r="C62" s="21">
        <f t="shared" si="2"/>
        <v>579.79</v>
      </c>
      <c r="D62" s="21">
        <f t="shared" si="1"/>
        <v>219.89999999999998</v>
      </c>
    </row>
    <row r="63" spans="2:4">
      <c r="B63" s="3" t="s">
        <v>20</v>
      </c>
      <c r="C63" s="21">
        <f t="shared" si="2"/>
        <v>777.54</v>
      </c>
      <c r="D63" s="21">
        <f t="shared" si="1"/>
        <v>216.64999999999998</v>
      </c>
    </row>
    <row r="64" spans="2:4">
      <c r="B64" s="4" t="s">
        <v>21</v>
      </c>
      <c r="C64" s="21">
        <f>+G89</f>
        <v>49526.25</v>
      </c>
      <c r="D64" s="21">
        <f t="shared" si="1"/>
        <v>15068.849999999999</v>
      </c>
    </row>
    <row r="67" spans="2:10">
      <c r="B67" s="5" t="s">
        <v>23</v>
      </c>
      <c r="C67" s="1"/>
      <c r="D67" s="1"/>
      <c r="G67" s="22" t="s">
        <v>112</v>
      </c>
      <c r="H67" s="23"/>
      <c r="I67" s="22" t="s">
        <v>113</v>
      </c>
      <c r="J67" s="23"/>
    </row>
    <row r="68" spans="2:10" ht="15.75">
      <c r="B68" s="2" t="s">
        <v>14</v>
      </c>
      <c r="C68" s="24" t="s">
        <v>129</v>
      </c>
      <c r="D68" s="24" t="s">
        <v>130</v>
      </c>
      <c r="G68" s="13" t="s">
        <v>110</v>
      </c>
      <c r="H68" s="14" t="s">
        <v>111</v>
      </c>
      <c r="I68" s="13" t="s">
        <v>110</v>
      </c>
      <c r="J68" s="14" t="s">
        <v>111</v>
      </c>
    </row>
    <row r="69" spans="2:10">
      <c r="B69" s="3" t="s">
        <v>45</v>
      </c>
      <c r="C69" s="10">
        <f>C93/1000</f>
        <v>0</v>
      </c>
      <c r="D69" s="10">
        <f t="shared" ref="C69:D84" si="3">D93/1000</f>
        <v>0</v>
      </c>
      <c r="G69" s="26">
        <v>248.62</v>
      </c>
      <c r="H69" s="27">
        <v>0</v>
      </c>
      <c r="I69" s="28">
        <v>54.45</v>
      </c>
      <c r="J69" s="27">
        <v>0</v>
      </c>
    </row>
    <row r="70" spans="2:10">
      <c r="B70" s="3" t="s">
        <v>46</v>
      </c>
      <c r="C70" s="10">
        <f>C94/1000</f>
        <v>0</v>
      </c>
      <c r="D70" s="10">
        <f t="shared" si="3"/>
        <v>0</v>
      </c>
      <c r="G70" s="28">
        <v>715.08</v>
      </c>
      <c r="H70" s="27">
        <v>0</v>
      </c>
      <c r="I70" s="28">
        <v>205.51999999999998</v>
      </c>
      <c r="J70" s="27">
        <v>0</v>
      </c>
    </row>
    <row r="71" spans="2:10">
      <c r="B71" s="3" t="s">
        <v>47</v>
      </c>
      <c r="C71" s="10">
        <f t="shared" si="3"/>
        <v>26.866</v>
      </c>
      <c r="D71" s="10">
        <f t="shared" si="3"/>
        <v>17.149999999999999</v>
      </c>
      <c r="G71" s="28">
        <v>556.35</v>
      </c>
      <c r="H71" s="27">
        <v>26866</v>
      </c>
      <c r="I71" s="28">
        <v>440.6</v>
      </c>
      <c r="J71" s="27">
        <v>17150</v>
      </c>
    </row>
    <row r="72" spans="2:10">
      <c r="B72" s="3" t="s">
        <v>48</v>
      </c>
      <c r="C72" s="10">
        <f t="shared" si="3"/>
        <v>28.082000000000001</v>
      </c>
      <c r="D72" s="10">
        <f t="shared" si="3"/>
        <v>38.372999999999998</v>
      </c>
      <c r="G72" s="28">
        <v>276.89999999999998</v>
      </c>
      <c r="H72" s="27">
        <v>28082</v>
      </c>
      <c r="I72" s="28">
        <v>531.64</v>
      </c>
      <c r="J72" s="27">
        <v>38373</v>
      </c>
    </row>
    <row r="73" spans="2:10">
      <c r="B73" s="3" t="s">
        <v>49</v>
      </c>
      <c r="C73" s="10">
        <f t="shared" si="3"/>
        <v>39.61</v>
      </c>
      <c r="D73" s="10">
        <f t="shared" si="3"/>
        <v>61.753</v>
      </c>
      <c r="G73" s="28">
        <v>251.47</v>
      </c>
      <c r="H73" s="27">
        <v>39610</v>
      </c>
      <c r="I73" s="28">
        <v>488.43</v>
      </c>
      <c r="J73" s="27">
        <v>61753</v>
      </c>
    </row>
    <row r="74" spans="2:10">
      <c r="B74" s="3" t="s">
        <v>50</v>
      </c>
      <c r="C74" s="10">
        <f t="shared" si="3"/>
        <v>27.327000000000002</v>
      </c>
      <c r="D74" s="10">
        <f t="shared" si="3"/>
        <v>104.392</v>
      </c>
      <c r="G74" s="28">
        <v>125.24</v>
      </c>
      <c r="H74" s="27">
        <v>27327</v>
      </c>
      <c r="I74" s="28">
        <v>536.61</v>
      </c>
      <c r="J74" s="27">
        <v>104392</v>
      </c>
    </row>
    <row r="75" spans="2:10">
      <c r="B75" s="3" t="s">
        <v>51</v>
      </c>
      <c r="C75" s="10">
        <f t="shared" si="3"/>
        <v>73.680000000000007</v>
      </c>
      <c r="D75" s="10">
        <f t="shared" si="3"/>
        <v>167.226</v>
      </c>
      <c r="G75" s="28">
        <v>239.32000000000002</v>
      </c>
      <c r="H75" s="27">
        <v>73680</v>
      </c>
      <c r="I75" s="28">
        <v>659.71</v>
      </c>
      <c r="J75" s="27">
        <v>167226</v>
      </c>
    </row>
    <row r="76" spans="2:10">
      <c r="B76" s="3" t="s">
        <v>52</v>
      </c>
      <c r="C76" s="10">
        <f t="shared" si="3"/>
        <v>172.00399999999999</v>
      </c>
      <c r="D76" s="10">
        <f t="shared" si="3"/>
        <v>187.185</v>
      </c>
      <c r="G76" s="28">
        <v>452.66</v>
      </c>
      <c r="H76" s="27">
        <v>172004</v>
      </c>
      <c r="I76" s="28">
        <v>582</v>
      </c>
      <c r="J76" s="27">
        <v>187185</v>
      </c>
    </row>
    <row r="77" spans="2:10">
      <c r="B77" s="3" t="s">
        <v>53</v>
      </c>
      <c r="C77" s="10">
        <f t="shared" si="3"/>
        <v>836.76800000000003</v>
      </c>
      <c r="D77" s="10">
        <f t="shared" si="3"/>
        <v>374.2</v>
      </c>
      <c r="G77" s="28">
        <v>1856.1200000000003</v>
      </c>
      <c r="H77" s="27">
        <v>836768</v>
      </c>
      <c r="I77" s="28">
        <v>995.38</v>
      </c>
      <c r="J77" s="27">
        <v>374200</v>
      </c>
    </row>
    <row r="78" spans="2:10">
      <c r="B78" s="3" t="s">
        <v>54</v>
      </c>
      <c r="C78" s="10">
        <f t="shared" si="3"/>
        <v>1820.3720000000001</v>
      </c>
      <c r="D78" s="10">
        <f t="shared" si="3"/>
        <v>720.71100000000001</v>
      </c>
      <c r="G78" s="28">
        <v>3627.3900000000003</v>
      </c>
      <c r="H78" s="27">
        <v>1820372</v>
      </c>
      <c r="I78" s="28">
        <v>1720.78</v>
      </c>
      <c r="J78" s="27">
        <v>720711</v>
      </c>
    </row>
    <row r="79" spans="2:10">
      <c r="B79" s="3" t="s">
        <v>55</v>
      </c>
      <c r="C79" s="10">
        <f t="shared" si="3"/>
        <v>3520.2939999999999</v>
      </c>
      <c r="D79" s="10">
        <f t="shared" si="3"/>
        <v>973.08500000000004</v>
      </c>
      <c r="G79" s="28">
        <v>6712.93</v>
      </c>
      <c r="H79" s="27">
        <v>3520294</v>
      </c>
      <c r="I79" s="28">
        <v>2219.2200000000003</v>
      </c>
      <c r="J79" s="27">
        <v>973085</v>
      </c>
    </row>
    <row r="80" spans="2:10">
      <c r="B80" s="3" t="s">
        <v>56</v>
      </c>
      <c r="C80" s="10">
        <f t="shared" si="3"/>
        <v>5133.701</v>
      </c>
      <c r="D80" s="10">
        <f t="shared" si="3"/>
        <v>984.75900000000001</v>
      </c>
      <c r="G80" s="28">
        <v>9209.0399999999991</v>
      </c>
      <c r="H80" s="27">
        <v>5133701</v>
      </c>
      <c r="I80" s="28">
        <v>2148.21</v>
      </c>
      <c r="J80" s="27">
        <v>984759</v>
      </c>
    </row>
    <row r="81" spans="2:12">
      <c r="B81" s="3" t="s">
        <v>57</v>
      </c>
      <c r="C81" s="10">
        <f t="shared" si="3"/>
        <v>6316.2250000000004</v>
      </c>
      <c r="D81" s="10">
        <f t="shared" si="3"/>
        <v>1022.8680000000001</v>
      </c>
      <c r="G81" s="28">
        <v>11290.98</v>
      </c>
      <c r="H81" s="27">
        <v>6316225</v>
      </c>
      <c r="I81" s="28">
        <v>2176.9499999999998</v>
      </c>
      <c r="J81" s="27">
        <v>1022868</v>
      </c>
      <c r="L81">
        <v>49640.25</v>
      </c>
    </row>
    <row r="82" spans="2:12">
      <c r="B82" s="3" t="s">
        <v>58</v>
      </c>
      <c r="C82" s="10">
        <f t="shared" si="3"/>
        <v>4054.6770000000001</v>
      </c>
      <c r="D82" s="10">
        <f t="shared" si="3"/>
        <v>401.23899999999998</v>
      </c>
      <c r="G82" s="28">
        <v>6616.29</v>
      </c>
      <c r="H82" s="27">
        <v>4054677</v>
      </c>
      <c r="I82" s="28">
        <v>836.55</v>
      </c>
      <c r="J82" s="27">
        <v>401239</v>
      </c>
      <c r="L82">
        <v>15085.7</v>
      </c>
    </row>
    <row r="83" spans="2:12">
      <c r="B83" s="3" t="s">
        <v>15</v>
      </c>
      <c r="C83" s="10">
        <f t="shared" si="3"/>
        <v>1774.9559999999999</v>
      </c>
      <c r="D83" s="10">
        <f t="shared" si="3"/>
        <v>141.57400000000001</v>
      </c>
      <c r="G83" s="28">
        <v>2818.66</v>
      </c>
      <c r="H83" s="27">
        <v>1774956</v>
      </c>
      <c r="I83" s="28">
        <v>292.44</v>
      </c>
      <c r="J83" s="27">
        <v>141574</v>
      </c>
    </row>
    <row r="84" spans="2:12">
      <c r="B84" s="3" t="s">
        <v>16</v>
      </c>
      <c r="C84" s="10">
        <f t="shared" si="3"/>
        <v>1009.9160000000001</v>
      </c>
      <c r="D84" s="10">
        <f t="shared" si="3"/>
        <v>114.59399999999999</v>
      </c>
      <c r="G84" s="28">
        <v>1516.07</v>
      </c>
      <c r="H84" s="27">
        <v>1009916</v>
      </c>
      <c r="I84" s="28">
        <v>234.08999999999997</v>
      </c>
      <c r="J84" s="27">
        <v>114594</v>
      </c>
    </row>
    <row r="85" spans="2:12">
      <c r="B85" s="3" t="s">
        <v>17</v>
      </c>
      <c r="C85" s="10">
        <f t="shared" ref="C85:D88" si="4">C109/1000</f>
        <v>659.58199999999999</v>
      </c>
      <c r="D85" s="10">
        <f t="shared" si="4"/>
        <v>127.511</v>
      </c>
      <c r="G85" s="28">
        <v>937.08999999999992</v>
      </c>
      <c r="H85" s="27">
        <v>659582</v>
      </c>
      <c r="I85" s="28">
        <v>252.24000000000004</v>
      </c>
      <c r="J85" s="27">
        <v>127511</v>
      </c>
    </row>
    <row r="86" spans="2:12">
      <c r="B86" s="3" t="s">
        <v>18</v>
      </c>
      <c r="C86" s="10">
        <f t="shared" si="4"/>
        <v>533.70000000000005</v>
      </c>
      <c r="D86" s="10">
        <f t="shared" si="4"/>
        <v>129.77000000000001</v>
      </c>
      <c r="G86" s="28">
        <v>718.71</v>
      </c>
      <c r="H86" s="27">
        <v>533700</v>
      </c>
      <c r="I86" s="28">
        <v>257.47999999999996</v>
      </c>
      <c r="J86" s="27">
        <v>129770</v>
      </c>
    </row>
    <row r="87" spans="2:12">
      <c r="B87" s="3" t="s">
        <v>19</v>
      </c>
      <c r="C87" s="10">
        <f t="shared" si="4"/>
        <v>444.471</v>
      </c>
      <c r="D87" s="10">
        <f t="shared" si="4"/>
        <v>116.78100000000001</v>
      </c>
      <c r="G87" s="28">
        <v>579.79</v>
      </c>
      <c r="H87" s="27">
        <v>444471</v>
      </c>
      <c r="I87" s="28">
        <v>219.89999999999998</v>
      </c>
      <c r="J87" s="27">
        <v>116781</v>
      </c>
    </row>
    <row r="88" spans="2:12" ht="14.25" thickBot="1">
      <c r="B88" s="3" t="s">
        <v>20</v>
      </c>
      <c r="C88" s="10">
        <f t="shared" si="4"/>
        <v>573.34699999999998</v>
      </c>
      <c r="D88" s="10">
        <f t="shared" si="4"/>
        <v>115.968</v>
      </c>
      <c r="G88" s="29">
        <v>777.54</v>
      </c>
      <c r="H88" s="30">
        <v>573347</v>
      </c>
      <c r="I88" s="29">
        <v>216.64999999999998</v>
      </c>
      <c r="J88" s="30">
        <v>115968</v>
      </c>
    </row>
    <row r="89" spans="2:12" ht="15" thickTop="1" thickBot="1">
      <c r="B89" s="4" t="s">
        <v>21</v>
      </c>
      <c r="C89" s="11">
        <f>SUM(C69:C88)</f>
        <v>27045.578000000001</v>
      </c>
      <c r="D89" s="11">
        <f>SUM(D69:D88)</f>
        <v>5799.1390000000001</v>
      </c>
      <c r="G89" s="31">
        <f>SUM(G69:G88)</f>
        <v>49526.25</v>
      </c>
      <c r="H89" s="49">
        <f>SUM(H69:H88)</f>
        <v>27045578</v>
      </c>
      <c r="I89" s="31">
        <f>SUM(I69:I88)</f>
        <v>15068.849999999999</v>
      </c>
      <c r="J89" s="50">
        <f>SUM(J69:J88)</f>
        <v>5799139</v>
      </c>
    </row>
    <row r="90" spans="2:12">
      <c r="B90" s="1"/>
      <c r="C90" s="1"/>
      <c r="D90" s="1"/>
    </row>
    <row r="91" spans="2:12">
      <c r="B91" s="5" t="s">
        <v>24</v>
      </c>
      <c r="C91" s="1"/>
      <c r="D91" s="1"/>
    </row>
    <row r="92" spans="2:12">
      <c r="B92" s="2" t="s">
        <v>14</v>
      </c>
      <c r="C92" s="2" t="s">
        <v>25</v>
      </c>
      <c r="D92" s="2" t="s">
        <v>26</v>
      </c>
    </row>
    <row r="93" spans="2:12">
      <c r="B93" s="3" t="s">
        <v>45</v>
      </c>
      <c r="C93" s="18">
        <f t="shared" ref="C93:C113" si="5">+H69</f>
        <v>0</v>
      </c>
      <c r="D93" s="18">
        <f t="shared" ref="D93:D113" si="6">+J69</f>
        <v>0</v>
      </c>
    </row>
    <row r="94" spans="2:12">
      <c r="B94" s="3" t="s">
        <v>46</v>
      </c>
      <c r="C94" s="18">
        <f>+H70</f>
        <v>0</v>
      </c>
      <c r="D94" s="18">
        <f t="shared" si="6"/>
        <v>0</v>
      </c>
    </row>
    <row r="95" spans="2:12">
      <c r="B95" s="3" t="s">
        <v>47</v>
      </c>
      <c r="C95" s="18">
        <f t="shared" si="5"/>
        <v>26866</v>
      </c>
      <c r="D95" s="18">
        <f t="shared" si="6"/>
        <v>17150</v>
      </c>
    </row>
    <row r="96" spans="2:12">
      <c r="B96" s="3" t="s">
        <v>48</v>
      </c>
      <c r="C96" s="18">
        <f t="shared" si="5"/>
        <v>28082</v>
      </c>
      <c r="D96" s="18">
        <f t="shared" si="6"/>
        <v>38373</v>
      </c>
    </row>
    <row r="97" spans="2:4">
      <c r="B97" s="3" t="s">
        <v>49</v>
      </c>
      <c r="C97" s="18">
        <f t="shared" si="5"/>
        <v>39610</v>
      </c>
      <c r="D97" s="18">
        <f t="shared" si="6"/>
        <v>61753</v>
      </c>
    </row>
    <row r="98" spans="2:4">
      <c r="B98" s="3" t="s">
        <v>50</v>
      </c>
      <c r="C98" s="18">
        <f>+H74</f>
        <v>27327</v>
      </c>
      <c r="D98" s="18">
        <f t="shared" si="6"/>
        <v>104392</v>
      </c>
    </row>
    <row r="99" spans="2:4">
      <c r="B99" s="3" t="s">
        <v>51</v>
      </c>
      <c r="C99" s="18">
        <f t="shared" si="5"/>
        <v>73680</v>
      </c>
      <c r="D99" s="18">
        <f t="shared" si="6"/>
        <v>167226</v>
      </c>
    </row>
    <row r="100" spans="2:4">
      <c r="B100" s="3" t="s">
        <v>52</v>
      </c>
      <c r="C100" s="18">
        <f>+H76</f>
        <v>172004</v>
      </c>
      <c r="D100" s="18">
        <f t="shared" si="6"/>
        <v>187185</v>
      </c>
    </row>
    <row r="101" spans="2:4">
      <c r="B101" s="3" t="s">
        <v>53</v>
      </c>
      <c r="C101" s="18">
        <f t="shared" si="5"/>
        <v>836768</v>
      </c>
      <c r="D101" s="18">
        <f t="shared" si="6"/>
        <v>374200</v>
      </c>
    </row>
    <row r="102" spans="2:4">
      <c r="B102" s="3" t="s">
        <v>54</v>
      </c>
      <c r="C102" s="18">
        <f t="shared" si="5"/>
        <v>1820372</v>
      </c>
      <c r="D102" s="18">
        <f t="shared" si="6"/>
        <v>720711</v>
      </c>
    </row>
    <row r="103" spans="2:4">
      <c r="B103" s="3" t="s">
        <v>55</v>
      </c>
      <c r="C103" s="18">
        <f t="shared" si="5"/>
        <v>3520294</v>
      </c>
      <c r="D103" s="18">
        <f t="shared" si="6"/>
        <v>973085</v>
      </c>
    </row>
    <row r="104" spans="2:4">
      <c r="B104" s="3" t="s">
        <v>56</v>
      </c>
      <c r="C104" s="18">
        <f t="shared" si="5"/>
        <v>5133701</v>
      </c>
      <c r="D104" s="18">
        <f t="shared" si="6"/>
        <v>984759</v>
      </c>
    </row>
    <row r="105" spans="2:4">
      <c r="B105" s="3" t="s">
        <v>57</v>
      </c>
      <c r="C105" s="18">
        <f t="shared" si="5"/>
        <v>6316225</v>
      </c>
      <c r="D105" s="18">
        <f t="shared" si="6"/>
        <v>1022868</v>
      </c>
    </row>
    <row r="106" spans="2:4">
      <c r="B106" s="3" t="s">
        <v>58</v>
      </c>
      <c r="C106" s="18">
        <f t="shared" si="5"/>
        <v>4054677</v>
      </c>
      <c r="D106" s="18">
        <f t="shared" si="6"/>
        <v>401239</v>
      </c>
    </row>
    <row r="107" spans="2:4">
      <c r="B107" s="3" t="s">
        <v>15</v>
      </c>
      <c r="C107" s="18">
        <f t="shared" si="5"/>
        <v>1774956</v>
      </c>
      <c r="D107" s="18">
        <f t="shared" si="6"/>
        <v>141574</v>
      </c>
    </row>
    <row r="108" spans="2:4">
      <c r="B108" s="3" t="s">
        <v>16</v>
      </c>
      <c r="C108" s="18">
        <f t="shared" si="5"/>
        <v>1009916</v>
      </c>
      <c r="D108" s="18">
        <f t="shared" si="6"/>
        <v>114594</v>
      </c>
    </row>
    <row r="109" spans="2:4">
      <c r="B109" s="3" t="s">
        <v>17</v>
      </c>
      <c r="C109" s="18">
        <f t="shared" si="5"/>
        <v>659582</v>
      </c>
      <c r="D109" s="18">
        <f t="shared" si="6"/>
        <v>127511</v>
      </c>
    </row>
    <row r="110" spans="2:4">
      <c r="B110" s="3" t="s">
        <v>18</v>
      </c>
      <c r="C110" s="18">
        <f t="shared" si="5"/>
        <v>533700</v>
      </c>
      <c r="D110" s="18">
        <f t="shared" si="6"/>
        <v>129770</v>
      </c>
    </row>
    <row r="111" spans="2:4">
      <c r="B111" s="3" t="s">
        <v>19</v>
      </c>
      <c r="C111" s="18">
        <f t="shared" si="5"/>
        <v>444471</v>
      </c>
      <c r="D111" s="18">
        <f t="shared" si="6"/>
        <v>116781</v>
      </c>
    </row>
    <row r="112" spans="2:4">
      <c r="B112" s="3" t="s">
        <v>20</v>
      </c>
      <c r="C112" s="18">
        <f t="shared" si="5"/>
        <v>573347</v>
      </c>
      <c r="D112" s="18">
        <f t="shared" si="6"/>
        <v>115968</v>
      </c>
    </row>
    <row r="113" spans="2:4">
      <c r="B113" s="4" t="s">
        <v>21</v>
      </c>
      <c r="C113" s="18">
        <f t="shared" si="5"/>
        <v>27045578</v>
      </c>
      <c r="D113" s="18">
        <f t="shared" si="6"/>
        <v>5799139</v>
      </c>
    </row>
    <row r="114" spans="2:4">
      <c r="B114" s="1"/>
      <c r="C114" s="1"/>
      <c r="D114" s="1"/>
    </row>
  </sheetData>
  <phoneticPr fontId="2"/>
  <printOptions horizontalCentered="1"/>
  <pageMargins left="0.78740157480314965" right="0.78740157480314965" top="0.78740157480314965" bottom="0.98425196850393704" header="0.51181102362204722" footer="0.51181102362204722"/>
  <pageSetup paperSize="9" scale="94" firstPageNumber="11" orientation="portrait" r:id="rId1"/>
  <headerFooter scaleWithDoc="0" alignWithMargins="0"/>
  <ignoredErrors>
    <ignoredError sqref="C44:D50 C57:D63 D51 D52 D53 D54 D55 D56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B1:O113"/>
  <sheetViews>
    <sheetView workbookViewId="0">
      <selection activeCell="M2" sqref="M2"/>
    </sheetView>
  </sheetViews>
  <sheetFormatPr defaultRowHeight="13.5"/>
  <cols>
    <col min="1" max="1" width="2.625" customWidth="1"/>
    <col min="2" max="2" width="6.875" customWidth="1"/>
    <col min="3" max="4" width="13.625" customWidth="1"/>
    <col min="6" max="6" width="1.625" customWidth="1"/>
    <col min="7" max="7" width="9.375" bestFit="1" customWidth="1"/>
    <col min="8" max="8" width="9.625" bestFit="1" customWidth="1"/>
    <col min="9" max="10" width="9.125" bestFit="1" customWidth="1"/>
    <col min="16" max="16" width="1.625" customWidth="1"/>
  </cols>
  <sheetData>
    <row r="1" spans="3:15">
      <c r="C1" s="62" t="s">
        <v>120</v>
      </c>
    </row>
    <row r="2" spans="3:15" ht="18.75">
      <c r="G2" s="7" t="s">
        <v>74</v>
      </c>
      <c r="H2" s="7"/>
      <c r="I2" s="7"/>
      <c r="J2" s="7"/>
      <c r="K2" s="7"/>
      <c r="L2" s="7"/>
      <c r="M2" s="7"/>
      <c r="N2" s="7"/>
      <c r="O2" s="7"/>
    </row>
    <row r="3" spans="3:15">
      <c r="C3" s="1"/>
      <c r="D3" s="1"/>
    </row>
    <row r="4" spans="3:15">
      <c r="C4" s="2" t="s">
        <v>0</v>
      </c>
      <c r="D4" s="2" t="s">
        <v>22</v>
      </c>
    </row>
    <row r="5" spans="3:15">
      <c r="C5" s="3" t="s">
        <v>2</v>
      </c>
      <c r="D5" s="12">
        <f>D16</f>
        <v>22936.309999999998</v>
      </c>
    </row>
    <row r="6" spans="3:15">
      <c r="C6" s="3" t="s">
        <v>3</v>
      </c>
      <c r="D6" s="12">
        <f>D17</f>
        <v>7230.85</v>
      </c>
    </row>
    <row r="7" spans="3:15">
      <c r="C7" s="3" t="s">
        <v>4</v>
      </c>
      <c r="D7" s="12">
        <f>SUM(D18,D22)</f>
        <v>278.04000000000002</v>
      </c>
    </row>
    <row r="8" spans="3:15">
      <c r="C8" s="3" t="s">
        <v>5</v>
      </c>
      <c r="D8" s="12">
        <f>SUM(D19,D23)</f>
        <v>3925.19</v>
      </c>
    </row>
    <row r="9" spans="3:15">
      <c r="C9" s="8" t="s">
        <v>105</v>
      </c>
      <c r="D9" s="12">
        <f>D24</f>
        <v>14851.23</v>
      </c>
    </row>
    <row r="10" spans="3:15">
      <c r="C10" s="3" t="s">
        <v>10</v>
      </c>
      <c r="D10" s="12">
        <f>D30</f>
        <v>2940.92</v>
      </c>
    </row>
    <row r="11" spans="3:15">
      <c r="C11" s="3" t="s">
        <v>13</v>
      </c>
      <c r="D11" s="12">
        <f>SUM(D20:D21,D25:D29,D31)</f>
        <v>2446.5800000000004</v>
      </c>
    </row>
    <row r="12" spans="3:15">
      <c r="C12" s="4" t="s">
        <v>21</v>
      </c>
      <c r="D12" s="12">
        <f>SUM(D5:D11)</f>
        <v>54609.119999999995</v>
      </c>
      <c r="E12" s="51"/>
    </row>
    <row r="14" spans="3:15">
      <c r="C14" s="1"/>
      <c r="D14" s="1"/>
    </row>
    <row r="15" spans="3:15">
      <c r="C15" s="2" t="s">
        <v>0</v>
      </c>
      <c r="D15" s="2" t="s">
        <v>22</v>
      </c>
    </row>
    <row r="16" spans="3:15">
      <c r="C16" s="3" t="s">
        <v>2</v>
      </c>
      <c r="D16" s="46">
        <v>22936.309999999998</v>
      </c>
    </row>
    <row r="17" spans="3:4">
      <c r="C17" s="3" t="s">
        <v>3</v>
      </c>
      <c r="D17" s="46">
        <v>7230.85</v>
      </c>
    </row>
    <row r="18" spans="3:4">
      <c r="C18" s="3" t="s">
        <v>4</v>
      </c>
      <c r="D18" s="25">
        <v>130.13999999999999</v>
      </c>
    </row>
    <row r="19" spans="3:4">
      <c r="C19" s="3" t="s">
        <v>5</v>
      </c>
      <c r="D19" s="25">
        <v>1438.7800000000002</v>
      </c>
    </row>
    <row r="20" spans="3:4">
      <c r="C20" s="3" t="s">
        <v>6</v>
      </c>
      <c r="D20" s="25">
        <v>4.1899999999999995</v>
      </c>
    </row>
    <row r="21" spans="3:4">
      <c r="C21" s="3" t="s">
        <v>1</v>
      </c>
      <c r="D21" s="25">
        <v>195.03999999999996</v>
      </c>
    </row>
    <row r="22" spans="3:4">
      <c r="C22" s="3" t="s">
        <v>4</v>
      </c>
      <c r="D22" s="25">
        <v>147.90000000000003</v>
      </c>
    </row>
    <row r="23" spans="3:4">
      <c r="C23" s="3" t="s">
        <v>5</v>
      </c>
      <c r="D23" s="25">
        <v>2486.41</v>
      </c>
    </row>
    <row r="24" spans="3:4">
      <c r="C24" s="3" t="s">
        <v>106</v>
      </c>
      <c r="D24" s="25">
        <v>14851.23</v>
      </c>
    </row>
    <row r="25" spans="3:4">
      <c r="C25" s="3" t="s">
        <v>6</v>
      </c>
      <c r="D25" s="25">
        <v>0</v>
      </c>
    </row>
    <row r="26" spans="3:4">
      <c r="C26" s="3" t="s">
        <v>1</v>
      </c>
      <c r="D26" s="25">
        <v>24.269999999999996</v>
      </c>
    </row>
    <row r="27" spans="3:4">
      <c r="C27" s="3" t="s">
        <v>7</v>
      </c>
      <c r="D27" s="25">
        <v>299.21000000000004</v>
      </c>
    </row>
    <row r="28" spans="3:4">
      <c r="C28" s="3" t="s">
        <v>8</v>
      </c>
      <c r="D28" s="25">
        <v>1828.3500000000001</v>
      </c>
    </row>
    <row r="29" spans="3:4">
      <c r="C29" s="3" t="s">
        <v>9</v>
      </c>
      <c r="D29" s="25">
        <v>88.57</v>
      </c>
    </row>
    <row r="30" spans="3:4">
      <c r="C30" s="3" t="s">
        <v>10</v>
      </c>
      <c r="D30" s="25">
        <v>2940.92</v>
      </c>
    </row>
    <row r="31" spans="3:4">
      <c r="C31" s="3" t="s">
        <v>11</v>
      </c>
      <c r="D31" s="25">
        <v>6.95</v>
      </c>
    </row>
    <row r="32" spans="3:4">
      <c r="C32" s="4" t="s">
        <v>21</v>
      </c>
      <c r="D32" s="12">
        <f>SUM(D16:D31)</f>
        <v>54609.119999999981</v>
      </c>
    </row>
    <row r="35" spans="2:4">
      <c r="C35" s="2" t="s">
        <v>41</v>
      </c>
      <c r="D35" s="2" t="s">
        <v>22</v>
      </c>
    </row>
    <row r="36" spans="2:4">
      <c r="C36" s="3" t="s">
        <v>42</v>
      </c>
      <c r="D36" s="12">
        <f>SUM(D16:D21)</f>
        <v>31935.309999999994</v>
      </c>
    </row>
    <row r="37" spans="2:4">
      <c r="C37" s="3" t="s">
        <v>43</v>
      </c>
      <c r="D37" s="12">
        <f>SUM(D22:D26)</f>
        <v>17509.810000000001</v>
      </c>
    </row>
    <row r="38" spans="2:4">
      <c r="C38" s="3" t="s">
        <v>13</v>
      </c>
      <c r="D38" s="12">
        <f>SUM(D27:D31)</f>
        <v>5164.0000000000009</v>
      </c>
    </row>
    <row r="39" spans="2:4">
      <c r="C39" s="6" t="s">
        <v>21</v>
      </c>
      <c r="D39" s="12">
        <f>SUM(D36:D38)</f>
        <v>54609.119999999995</v>
      </c>
    </row>
    <row r="42" spans="2:4">
      <c r="B42" s="1" t="s">
        <v>107</v>
      </c>
      <c r="C42" s="1"/>
      <c r="D42" s="1"/>
    </row>
    <row r="43" spans="2:4">
      <c r="B43" s="2" t="s">
        <v>14</v>
      </c>
      <c r="C43" s="24" t="s">
        <v>131</v>
      </c>
      <c r="D43" s="24" t="s">
        <v>122</v>
      </c>
    </row>
    <row r="44" spans="2:4">
      <c r="B44" s="3" t="s">
        <v>60</v>
      </c>
      <c r="C44" s="21">
        <f t="shared" ref="C44:C63" si="0">+G69</f>
        <v>147.66</v>
      </c>
      <c r="D44" s="21">
        <f>+I69</f>
        <v>3.8200000000000003</v>
      </c>
    </row>
    <row r="45" spans="2:4">
      <c r="B45" s="3" t="s">
        <v>61</v>
      </c>
      <c r="C45" s="21">
        <f t="shared" si="0"/>
        <v>230.47000000000003</v>
      </c>
      <c r="D45" s="21">
        <f t="shared" ref="D45:D64" si="1">+I70</f>
        <v>26.54</v>
      </c>
    </row>
    <row r="46" spans="2:4">
      <c r="B46" s="3" t="s">
        <v>62</v>
      </c>
      <c r="C46" s="21">
        <f t="shared" si="0"/>
        <v>246.68</v>
      </c>
      <c r="D46" s="21">
        <f t="shared" si="1"/>
        <v>92.550000000000011</v>
      </c>
    </row>
    <row r="47" spans="2:4">
      <c r="B47" s="3" t="s">
        <v>63</v>
      </c>
      <c r="C47" s="21">
        <f t="shared" si="0"/>
        <v>70.95</v>
      </c>
      <c r="D47" s="21">
        <f t="shared" si="1"/>
        <v>94.94</v>
      </c>
    </row>
    <row r="48" spans="2:4">
      <c r="B48" s="3" t="s">
        <v>64</v>
      </c>
      <c r="C48" s="21">
        <f t="shared" si="0"/>
        <v>101.12</v>
      </c>
      <c r="D48" s="21">
        <f t="shared" si="1"/>
        <v>231.46</v>
      </c>
    </row>
    <row r="49" spans="2:4">
      <c r="B49" s="3" t="s">
        <v>65</v>
      </c>
      <c r="C49" s="21">
        <f t="shared" si="0"/>
        <v>82.210000000000008</v>
      </c>
      <c r="D49" s="21">
        <f t="shared" si="1"/>
        <v>243.39999999999998</v>
      </c>
    </row>
    <row r="50" spans="2:4">
      <c r="B50" s="3" t="s">
        <v>66</v>
      </c>
      <c r="C50" s="21">
        <f t="shared" si="0"/>
        <v>98.550000000000011</v>
      </c>
      <c r="D50" s="21">
        <f t="shared" si="1"/>
        <v>298.8</v>
      </c>
    </row>
    <row r="51" spans="2:4">
      <c r="B51" s="3" t="s">
        <v>67</v>
      </c>
      <c r="C51" s="21">
        <f t="shared" si="0"/>
        <v>166.39000000000001</v>
      </c>
      <c r="D51" s="21">
        <f t="shared" si="1"/>
        <v>192.19</v>
      </c>
    </row>
    <row r="52" spans="2:4">
      <c r="B52" s="3" t="s">
        <v>68</v>
      </c>
      <c r="C52" s="21">
        <f t="shared" si="0"/>
        <v>805.04000000000008</v>
      </c>
      <c r="D52" s="21">
        <f t="shared" si="1"/>
        <v>415.43999999999994</v>
      </c>
    </row>
    <row r="53" spans="2:4">
      <c r="B53" s="3" t="s">
        <v>69</v>
      </c>
      <c r="C53" s="21">
        <f t="shared" si="0"/>
        <v>1356.06</v>
      </c>
      <c r="D53" s="21">
        <f t="shared" si="1"/>
        <v>653.44000000000005</v>
      </c>
    </row>
    <row r="54" spans="2:4">
      <c r="B54" s="3" t="s">
        <v>70</v>
      </c>
      <c r="C54" s="21">
        <f t="shared" si="0"/>
        <v>3081.91</v>
      </c>
      <c r="D54" s="21">
        <f t="shared" si="1"/>
        <v>1208.78</v>
      </c>
    </row>
    <row r="55" spans="2:4">
      <c r="B55" s="3" t="s">
        <v>71</v>
      </c>
      <c r="C55" s="21">
        <f t="shared" si="0"/>
        <v>4875.41</v>
      </c>
      <c r="D55" s="21">
        <f t="shared" si="1"/>
        <v>1426.63</v>
      </c>
    </row>
    <row r="56" spans="2:4">
      <c r="B56" s="3" t="s">
        <v>72</v>
      </c>
      <c r="C56" s="21">
        <f t="shared" si="0"/>
        <v>5573.87</v>
      </c>
      <c r="D56" s="21">
        <f t="shared" si="1"/>
        <v>1089.6300000000001</v>
      </c>
    </row>
    <row r="57" spans="2:4">
      <c r="B57" s="3" t="s">
        <v>73</v>
      </c>
      <c r="C57" s="21">
        <f t="shared" si="0"/>
        <v>3790.4000000000005</v>
      </c>
      <c r="D57" s="21">
        <f t="shared" si="1"/>
        <v>554.52</v>
      </c>
    </row>
    <row r="58" spans="2:4">
      <c r="B58" s="3" t="s">
        <v>15</v>
      </c>
      <c r="C58" s="21">
        <f t="shared" si="0"/>
        <v>1235.4299999999998</v>
      </c>
      <c r="D58" s="21">
        <f t="shared" si="1"/>
        <v>222.48000000000002</v>
      </c>
    </row>
    <row r="59" spans="2:4">
      <c r="B59" s="3" t="s">
        <v>16</v>
      </c>
      <c r="C59" s="21">
        <f t="shared" si="0"/>
        <v>468.62</v>
      </c>
      <c r="D59" s="21">
        <f t="shared" si="1"/>
        <v>166.25</v>
      </c>
    </row>
    <row r="60" spans="2:4">
      <c r="B60" s="3" t="s">
        <v>17</v>
      </c>
      <c r="C60" s="21">
        <f t="shared" si="0"/>
        <v>243.03</v>
      </c>
      <c r="D60" s="21">
        <f t="shared" si="1"/>
        <v>108.69</v>
      </c>
    </row>
    <row r="61" spans="2:4">
      <c r="B61" s="3" t="s">
        <v>18</v>
      </c>
      <c r="C61" s="21">
        <f t="shared" si="0"/>
        <v>117.71000000000001</v>
      </c>
      <c r="D61" s="21">
        <f t="shared" si="1"/>
        <v>81.52</v>
      </c>
    </row>
    <row r="62" spans="2:4">
      <c r="B62" s="3" t="s">
        <v>19</v>
      </c>
      <c r="C62" s="21">
        <f t="shared" si="0"/>
        <v>92.26</v>
      </c>
      <c r="D62" s="21">
        <f t="shared" si="1"/>
        <v>60.879999999999995</v>
      </c>
    </row>
    <row r="63" spans="2:4">
      <c r="B63" s="3" t="s">
        <v>20</v>
      </c>
      <c r="C63" s="21">
        <f t="shared" si="0"/>
        <v>152.54</v>
      </c>
      <c r="D63" s="21">
        <f t="shared" si="1"/>
        <v>58.89</v>
      </c>
    </row>
    <row r="64" spans="2:4">
      <c r="B64" s="4" t="s">
        <v>21</v>
      </c>
      <c r="C64" s="21">
        <f>+G89</f>
        <v>22936.309999999998</v>
      </c>
      <c r="D64" s="21">
        <f t="shared" si="1"/>
        <v>7230.8499999999995</v>
      </c>
    </row>
    <row r="67" spans="2:10">
      <c r="B67" s="5" t="s">
        <v>23</v>
      </c>
      <c r="C67" s="1"/>
      <c r="D67" s="1"/>
      <c r="G67" s="71" t="s">
        <v>114</v>
      </c>
      <c r="H67" s="72"/>
      <c r="I67" s="71" t="s">
        <v>115</v>
      </c>
      <c r="J67" s="72"/>
    </row>
    <row r="68" spans="2:10" ht="15.75">
      <c r="B68" s="2" t="s">
        <v>14</v>
      </c>
      <c r="C68" s="24" t="s">
        <v>132</v>
      </c>
      <c r="D68" s="24" t="s">
        <v>133</v>
      </c>
      <c r="G68" s="32" t="s">
        <v>110</v>
      </c>
      <c r="H68" s="33" t="s">
        <v>111</v>
      </c>
      <c r="I68" s="32" t="s">
        <v>110</v>
      </c>
      <c r="J68" s="33" t="s">
        <v>111</v>
      </c>
    </row>
    <row r="69" spans="2:10">
      <c r="B69" s="3" t="s">
        <v>60</v>
      </c>
      <c r="C69" s="10">
        <f>C93/1000</f>
        <v>0</v>
      </c>
      <c r="D69" s="10">
        <f t="shared" ref="C69:D84" si="2">D93/1000</f>
        <v>0</v>
      </c>
      <c r="G69" s="40">
        <v>147.66</v>
      </c>
      <c r="H69" s="41">
        <v>0</v>
      </c>
      <c r="I69" s="40">
        <v>3.8200000000000003</v>
      </c>
      <c r="J69" s="41">
        <v>0</v>
      </c>
    </row>
    <row r="70" spans="2:10">
      <c r="B70" s="3" t="s">
        <v>61</v>
      </c>
      <c r="C70" s="10">
        <f t="shared" si="2"/>
        <v>0</v>
      </c>
      <c r="D70" s="10">
        <f t="shared" si="2"/>
        <v>0</v>
      </c>
      <c r="G70" s="42">
        <v>230.47000000000003</v>
      </c>
      <c r="H70" s="43">
        <v>0</v>
      </c>
      <c r="I70" s="42">
        <v>26.54</v>
      </c>
      <c r="J70" s="43">
        <v>0</v>
      </c>
    </row>
    <row r="71" spans="2:10">
      <c r="B71" s="3" t="s">
        <v>62</v>
      </c>
      <c r="C71" s="10">
        <f t="shared" si="2"/>
        <v>9.1349999999999998</v>
      </c>
      <c r="D71" s="10">
        <f t="shared" si="2"/>
        <v>3.2530000000000001</v>
      </c>
      <c r="G71" s="40">
        <v>246.68</v>
      </c>
      <c r="H71" s="41">
        <v>9135</v>
      </c>
      <c r="I71" s="40">
        <v>92.550000000000011</v>
      </c>
      <c r="J71" s="41">
        <v>3253</v>
      </c>
    </row>
    <row r="72" spans="2:10">
      <c r="B72" s="3" t="s">
        <v>63</v>
      </c>
      <c r="C72" s="10">
        <f t="shared" si="2"/>
        <v>5.9580000000000002</v>
      </c>
      <c r="D72" s="10">
        <f t="shared" si="2"/>
        <v>7.3079999999999998</v>
      </c>
      <c r="G72" s="42">
        <v>70.95</v>
      </c>
      <c r="H72" s="43">
        <v>5958</v>
      </c>
      <c r="I72" s="42">
        <v>94.94</v>
      </c>
      <c r="J72" s="43">
        <v>7308</v>
      </c>
    </row>
    <row r="73" spans="2:10">
      <c r="B73" s="3" t="s">
        <v>64</v>
      </c>
      <c r="C73" s="10">
        <f t="shared" si="2"/>
        <v>13.872</v>
      </c>
      <c r="D73" s="10">
        <f t="shared" si="2"/>
        <v>32.927</v>
      </c>
      <c r="G73" s="42">
        <v>101.12</v>
      </c>
      <c r="H73" s="43">
        <v>13872</v>
      </c>
      <c r="I73" s="42">
        <v>231.46</v>
      </c>
      <c r="J73" s="43">
        <v>32927</v>
      </c>
    </row>
    <row r="74" spans="2:10">
      <c r="B74" s="3" t="s">
        <v>65</v>
      </c>
      <c r="C74" s="10">
        <f t="shared" si="2"/>
        <v>17.981000000000002</v>
      </c>
      <c r="D74" s="10">
        <f t="shared" si="2"/>
        <v>49.451999999999998</v>
      </c>
      <c r="G74" s="42">
        <v>82.210000000000008</v>
      </c>
      <c r="H74" s="43">
        <v>17981</v>
      </c>
      <c r="I74" s="42">
        <v>243.39999999999998</v>
      </c>
      <c r="J74" s="43">
        <v>49452</v>
      </c>
    </row>
    <row r="75" spans="2:10">
      <c r="B75" s="3" t="s">
        <v>66</v>
      </c>
      <c r="C75" s="10">
        <f t="shared" si="2"/>
        <v>27.434000000000001</v>
      </c>
      <c r="D75" s="10">
        <f t="shared" si="2"/>
        <v>75.733999999999995</v>
      </c>
      <c r="G75" s="42">
        <v>98.550000000000011</v>
      </c>
      <c r="H75" s="43">
        <v>27434</v>
      </c>
      <c r="I75" s="42">
        <v>298.8</v>
      </c>
      <c r="J75" s="43">
        <v>75734</v>
      </c>
    </row>
    <row r="76" spans="2:10">
      <c r="B76" s="3" t="s">
        <v>67</v>
      </c>
      <c r="C76" s="10">
        <f t="shared" si="2"/>
        <v>61.134999999999998</v>
      </c>
      <c r="D76" s="10">
        <f t="shared" si="2"/>
        <v>61.011000000000003</v>
      </c>
      <c r="G76" s="42">
        <v>166.39000000000001</v>
      </c>
      <c r="H76" s="43">
        <v>61135</v>
      </c>
      <c r="I76" s="42">
        <v>192.19</v>
      </c>
      <c r="J76" s="43">
        <v>61011</v>
      </c>
    </row>
    <row r="77" spans="2:10">
      <c r="B77" s="3" t="s">
        <v>68</v>
      </c>
      <c r="C77" s="10">
        <f t="shared" si="2"/>
        <v>343.85199999999998</v>
      </c>
      <c r="D77" s="10">
        <f t="shared" si="2"/>
        <v>151.685</v>
      </c>
      <c r="G77" s="42">
        <v>805.04000000000008</v>
      </c>
      <c r="H77" s="43">
        <v>343852</v>
      </c>
      <c r="I77" s="42">
        <v>415.43999999999994</v>
      </c>
      <c r="J77" s="43">
        <v>151685</v>
      </c>
    </row>
    <row r="78" spans="2:10">
      <c r="B78" s="3" t="s">
        <v>69</v>
      </c>
      <c r="C78" s="10">
        <f t="shared" si="2"/>
        <v>641.51099999999997</v>
      </c>
      <c r="D78" s="10">
        <f t="shared" si="2"/>
        <v>271.36399999999998</v>
      </c>
      <c r="G78" s="42">
        <v>1356.06</v>
      </c>
      <c r="H78" s="43">
        <v>641511</v>
      </c>
      <c r="I78" s="42">
        <v>653.44000000000005</v>
      </c>
      <c r="J78" s="43">
        <v>271364</v>
      </c>
    </row>
    <row r="79" spans="2:10">
      <c r="B79" s="3" t="s">
        <v>70</v>
      </c>
      <c r="C79" s="10">
        <f t="shared" si="2"/>
        <v>1535.9880000000001</v>
      </c>
      <c r="D79" s="10">
        <f t="shared" si="2"/>
        <v>519.95000000000005</v>
      </c>
      <c r="G79" s="42">
        <v>3081.91</v>
      </c>
      <c r="H79" s="43">
        <v>1535988</v>
      </c>
      <c r="I79" s="42">
        <v>1208.78</v>
      </c>
      <c r="J79" s="43">
        <v>519950</v>
      </c>
    </row>
    <row r="80" spans="2:10">
      <c r="B80" s="3" t="s">
        <v>71</v>
      </c>
      <c r="C80" s="10">
        <f t="shared" si="2"/>
        <v>2514.8580000000002</v>
      </c>
      <c r="D80" s="10">
        <f t="shared" si="2"/>
        <v>645.78800000000001</v>
      </c>
      <c r="G80" s="42">
        <v>4875.41</v>
      </c>
      <c r="H80" s="43">
        <v>2514858</v>
      </c>
      <c r="I80" s="42">
        <v>1426.63</v>
      </c>
      <c r="J80" s="43">
        <v>645788</v>
      </c>
    </row>
    <row r="81" spans="2:10">
      <c r="B81" s="3" t="s">
        <v>72</v>
      </c>
      <c r="C81" s="10">
        <f t="shared" si="2"/>
        <v>2998.43</v>
      </c>
      <c r="D81" s="10">
        <f t="shared" si="2"/>
        <v>502.54</v>
      </c>
      <c r="G81" s="42">
        <v>5573.87</v>
      </c>
      <c r="H81" s="43">
        <v>2998430</v>
      </c>
      <c r="I81" s="42">
        <v>1089.6300000000001</v>
      </c>
      <c r="J81" s="43">
        <v>502540</v>
      </c>
    </row>
    <row r="82" spans="2:10">
      <c r="B82" s="3" t="s">
        <v>73</v>
      </c>
      <c r="C82" s="10">
        <f t="shared" si="2"/>
        <v>2084.027</v>
      </c>
      <c r="D82" s="10">
        <f t="shared" si="2"/>
        <v>260.60199999999998</v>
      </c>
      <c r="G82" s="42">
        <v>3790.4000000000005</v>
      </c>
      <c r="H82" s="43">
        <v>2084027</v>
      </c>
      <c r="I82" s="42">
        <v>554.52</v>
      </c>
      <c r="J82" s="43">
        <v>260602</v>
      </c>
    </row>
    <row r="83" spans="2:10">
      <c r="B83" s="3" t="s">
        <v>15</v>
      </c>
      <c r="C83" s="10">
        <f t="shared" si="2"/>
        <v>692.68499999999995</v>
      </c>
      <c r="D83" s="10">
        <f t="shared" si="2"/>
        <v>106.92700000000001</v>
      </c>
      <c r="G83" s="42">
        <v>1235.4299999999998</v>
      </c>
      <c r="H83" s="43">
        <v>692685</v>
      </c>
      <c r="I83" s="42">
        <v>222.48000000000002</v>
      </c>
      <c r="J83" s="43">
        <v>106927</v>
      </c>
    </row>
    <row r="84" spans="2:10">
      <c r="B84" s="3" t="s">
        <v>16</v>
      </c>
      <c r="C84" s="10">
        <f t="shared" si="2"/>
        <v>269.12200000000001</v>
      </c>
      <c r="D84" s="10">
        <f t="shared" si="2"/>
        <v>80.405000000000001</v>
      </c>
      <c r="G84" s="42">
        <v>468.62</v>
      </c>
      <c r="H84" s="43">
        <v>269122</v>
      </c>
      <c r="I84" s="42">
        <v>166.25</v>
      </c>
      <c r="J84" s="43">
        <v>80405</v>
      </c>
    </row>
    <row r="85" spans="2:10">
      <c r="B85" s="3" t="s">
        <v>17</v>
      </c>
      <c r="C85" s="10">
        <f t="shared" ref="C85:D88" si="3">C109/1000</f>
        <v>136.982</v>
      </c>
      <c r="D85" s="10">
        <f t="shared" si="3"/>
        <v>53.408000000000001</v>
      </c>
      <c r="G85" s="42">
        <v>243.03</v>
      </c>
      <c r="H85" s="43">
        <v>136982</v>
      </c>
      <c r="I85" s="42">
        <v>108.69</v>
      </c>
      <c r="J85" s="43">
        <v>53408</v>
      </c>
    </row>
    <row r="86" spans="2:10">
      <c r="B86" s="3" t="s">
        <v>18</v>
      </c>
      <c r="C86" s="10">
        <f t="shared" si="3"/>
        <v>67.835999999999999</v>
      </c>
      <c r="D86" s="10">
        <f t="shared" si="3"/>
        <v>39.633000000000003</v>
      </c>
      <c r="G86" s="42">
        <v>117.71000000000001</v>
      </c>
      <c r="H86" s="43">
        <v>67836</v>
      </c>
      <c r="I86" s="42">
        <v>81.52</v>
      </c>
      <c r="J86" s="43">
        <v>39633</v>
      </c>
    </row>
    <row r="87" spans="2:10">
      <c r="B87" s="3" t="s">
        <v>19</v>
      </c>
      <c r="C87" s="10">
        <f t="shared" si="3"/>
        <v>52.814</v>
      </c>
      <c r="D87" s="10">
        <f t="shared" si="3"/>
        <v>30.192</v>
      </c>
      <c r="G87" s="42">
        <v>92.26</v>
      </c>
      <c r="H87" s="43">
        <v>52814</v>
      </c>
      <c r="I87" s="42">
        <v>60.879999999999995</v>
      </c>
      <c r="J87" s="43">
        <v>30192</v>
      </c>
    </row>
    <row r="88" spans="2:10" ht="14.25" thickBot="1">
      <c r="B88" s="3" t="s">
        <v>20</v>
      </c>
      <c r="C88" s="10">
        <f t="shared" si="3"/>
        <v>88.093000000000004</v>
      </c>
      <c r="D88" s="10">
        <f t="shared" si="3"/>
        <v>29.555</v>
      </c>
      <c r="G88" s="44">
        <v>152.54</v>
      </c>
      <c r="H88" s="45">
        <v>88093</v>
      </c>
      <c r="I88" s="44">
        <v>58.89</v>
      </c>
      <c r="J88" s="45">
        <v>29555</v>
      </c>
    </row>
    <row r="89" spans="2:10" ht="15" thickTop="1" thickBot="1">
      <c r="B89" s="4" t="s">
        <v>21</v>
      </c>
      <c r="C89" s="11">
        <f>SUM(C69:C88)</f>
        <v>11561.713</v>
      </c>
      <c r="D89" s="11">
        <f>SUM(D69:D88)</f>
        <v>2921.7339999999999</v>
      </c>
      <c r="G89" s="34">
        <f>SUM(G69:G88)</f>
        <v>22936.309999999998</v>
      </c>
      <c r="H89" s="39">
        <f>SUM(H69:H88)</f>
        <v>11561713</v>
      </c>
      <c r="I89" s="34">
        <f>SUM(I69:I88)</f>
        <v>7230.8499999999995</v>
      </c>
      <c r="J89" s="35">
        <f>SUM(J69:J88)</f>
        <v>2921734</v>
      </c>
    </row>
    <row r="90" spans="2:10">
      <c r="B90" s="1"/>
      <c r="C90" s="1"/>
      <c r="D90" s="1"/>
    </row>
    <row r="91" spans="2:10">
      <c r="B91" s="5" t="s">
        <v>24</v>
      </c>
      <c r="C91" s="1"/>
      <c r="D91" s="1"/>
    </row>
    <row r="92" spans="2:10">
      <c r="B92" s="2" t="s">
        <v>14</v>
      </c>
      <c r="C92" s="2" t="s">
        <v>25</v>
      </c>
      <c r="D92" s="2" t="s">
        <v>26</v>
      </c>
    </row>
    <row r="93" spans="2:10">
      <c r="B93" s="3" t="s">
        <v>60</v>
      </c>
      <c r="C93" s="18">
        <f>+H69</f>
        <v>0</v>
      </c>
      <c r="D93" s="18">
        <f t="shared" ref="D93:D113" si="4">+J69</f>
        <v>0</v>
      </c>
    </row>
    <row r="94" spans="2:10">
      <c r="B94" s="3" t="s">
        <v>61</v>
      </c>
      <c r="C94" s="18">
        <f t="shared" ref="C94:C112" si="5">+H70</f>
        <v>0</v>
      </c>
      <c r="D94" s="18">
        <f t="shared" si="4"/>
        <v>0</v>
      </c>
    </row>
    <row r="95" spans="2:10">
      <c r="B95" s="3" t="s">
        <v>62</v>
      </c>
      <c r="C95" s="18">
        <f t="shared" si="5"/>
        <v>9135</v>
      </c>
      <c r="D95" s="18">
        <f t="shared" si="4"/>
        <v>3253</v>
      </c>
    </row>
    <row r="96" spans="2:10">
      <c r="B96" s="3" t="s">
        <v>63</v>
      </c>
      <c r="C96" s="18">
        <f t="shared" si="5"/>
        <v>5958</v>
      </c>
      <c r="D96" s="18">
        <f t="shared" si="4"/>
        <v>7308</v>
      </c>
    </row>
    <row r="97" spans="2:8">
      <c r="B97" s="3" t="s">
        <v>64</v>
      </c>
      <c r="C97" s="18">
        <f t="shared" si="5"/>
        <v>13872</v>
      </c>
      <c r="D97" s="18">
        <f t="shared" si="4"/>
        <v>32927</v>
      </c>
    </row>
    <row r="98" spans="2:8">
      <c r="B98" s="3" t="s">
        <v>65</v>
      </c>
      <c r="C98" s="18">
        <f t="shared" si="5"/>
        <v>17981</v>
      </c>
      <c r="D98" s="18">
        <f t="shared" si="4"/>
        <v>49452</v>
      </c>
    </row>
    <row r="99" spans="2:8">
      <c r="B99" s="3" t="s">
        <v>66</v>
      </c>
      <c r="C99" s="18">
        <f t="shared" si="5"/>
        <v>27434</v>
      </c>
      <c r="D99" s="18">
        <f t="shared" si="4"/>
        <v>75734</v>
      </c>
    </row>
    <row r="100" spans="2:8">
      <c r="B100" s="3" t="s">
        <v>67</v>
      </c>
      <c r="C100" s="18">
        <f t="shared" si="5"/>
        <v>61135</v>
      </c>
      <c r="D100" s="18">
        <f t="shared" si="4"/>
        <v>61011</v>
      </c>
    </row>
    <row r="101" spans="2:8">
      <c r="B101" s="3" t="s">
        <v>68</v>
      </c>
      <c r="C101" s="18">
        <f t="shared" si="5"/>
        <v>343852</v>
      </c>
      <c r="D101" s="18">
        <f t="shared" si="4"/>
        <v>151685</v>
      </c>
    </row>
    <row r="102" spans="2:8">
      <c r="B102" s="3" t="s">
        <v>69</v>
      </c>
      <c r="C102" s="18">
        <f t="shared" si="5"/>
        <v>641511</v>
      </c>
      <c r="D102" s="18">
        <f t="shared" si="4"/>
        <v>271364</v>
      </c>
    </row>
    <row r="103" spans="2:8">
      <c r="B103" s="3" t="s">
        <v>70</v>
      </c>
      <c r="C103" s="18">
        <f t="shared" si="5"/>
        <v>1535988</v>
      </c>
      <c r="D103" s="18">
        <f t="shared" si="4"/>
        <v>519950</v>
      </c>
    </row>
    <row r="104" spans="2:8">
      <c r="B104" s="3" t="s">
        <v>71</v>
      </c>
      <c r="C104" s="18">
        <f t="shared" si="5"/>
        <v>2514858</v>
      </c>
      <c r="D104" s="18">
        <f t="shared" si="4"/>
        <v>645788</v>
      </c>
    </row>
    <row r="105" spans="2:8">
      <c r="B105" s="3" t="s">
        <v>72</v>
      </c>
      <c r="C105" s="18">
        <f t="shared" si="5"/>
        <v>2998430</v>
      </c>
      <c r="D105" s="18">
        <f t="shared" si="4"/>
        <v>502540</v>
      </c>
    </row>
    <row r="106" spans="2:8">
      <c r="B106" s="3" t="s">
        <v>73</v>
      </c>
      <c r="C106" s="18">
        <f t="shared" si="5"/>
        <v>2084027</v>
      </c>
      <c r="D106" s="18">
        <f t="shared" si="4"/>
        <v>260602</v>
      </c>
    </row>
    <row r="107" spans="2:8">
      <c r="B107" s="3" t="s">
        <v>15</v>
      </c>
      <c r="C107" s="18">
        <f t="shared" si="5"/>
        <v>692685</v>
      </c>
      <c r="D107" s="18">
        <f t="shared" si="4"/>
        <v>106927</v>
      </c>
    </row>
    <row r="108" spans="2:8">
      <c r="B108" s="3" t="s">
        <v>16</v>
      </c>
      <c r="C108" s="18">
        <f t="shared" si="5"/>
        <v>269122</v>
      </c>
      <c r="D108" s="18">
        <f t="shared" si="4"/>
        <v>80405</v>
      </c>
    </row>
    <row r="109" spans="2:8">
      <c r="B109" s="3" t="s">
        <v>17</v>
      </c>
      <c r="C109" s="18">
        <f t="shared" si="5"/>
        <v>136982</v>
      </c>
      <c r="D109" s="18">
        <f t="shared" si="4"/>
        <v>53408</v>
      </c>
    </row>
    <row r="110" spans="2:8">
      <c r="B110" s="3" t="s">
        <v>18</v>
      </c>
      <c r="C110" s="18">
        <f t="shared" si="5"/>
        <v>67836</v>
      </c>
      <c r="D110" s="18">
        <f t="shared" si="4"/>
        <v>39633</v>
      </c>
    </row>
    <row r="111" spans="2:8">
      <c r="B111" s="3" t="s">
        <v>19</v>
      </c>
      <c r="C111" s="18">
        <f t="shared" si="5"/>
        <v>52814</v>
      </c>
      <c r="D111" s="18">
        <f t="shared" si="4"/>
        <v>30192</v>
      </c>
    </row>
    <row r="112" spans="2:8">
      <c r="B112" s="3" t="s">
        <v>20</v>
      </c>
      <c r="C112" s="18">
        <f t="shared" si="5"/>
        <v>88093</v>
      </c>
      <c r="D112" s="18">
        <f t="shared" si="4"/>
        <v>29555</v>
      </c>
      <c r="G112" s="9"/>
      <c r="H112" s="9"/>
    </row>
    <row r="113" spans="2:4">
      <c r="B113" s="4" t="s">
        <v>21</v>
      </c>
      <c r="C113" s="18">
        <f>+H89</f>
        <v>11561713</v>
      </c>
      <c r="D113" s="18">
        <f t="shared" si="4"/>
        <v>2921734</v>
      </c>
    </row>
  </sheetData>
  <mergeCells count="2">
    <mergeCell ref="G67:H67"/>
    <mergeCell ref="I67:J67"/>
  </mergeCells>
  <phoneticPr fontId="2"/>
  <printOptions horizontalCentered="1"/>
  <pageMargins left="0.78740157480314965" right="0.78740157480314965" top="0.78740157480314965" bottom="0.98425196850393704" header="0.51181102362204722" footer="0.51181102362204722"/>
  <pageSetup paperSize="9" scale="94" firstPageNumber="3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B1:O113"/>
  <sheetViews>
    <sheetView workbookViewId="0">
      <selection activeCell="N2" sqref="N2"/>
    </sheetView>
  </sheetViews>
  <sheetFormatPr defaultRowHeight="13.5"/>
  <cols>
    <col min="1" max="1" width="2.625" customWidth="1"/>
    <col min="2" max="2" width="6.875" customWidth="1"/>
    <col min="3" max="4" width="13.625" customWidth="1"/>
    <col min="6" max="6" width="1.625" customWidth="1"/>
    <col min="7" max="10" width="9.625" bestFit="1" customWidth="1"/>
    <col min="16" max="16" width="1.625" customWidth="1"/>
  </cols>
  <sheetData>
    <row r="1" spans="3:15">
      <c r="C1" s="62" t="s">
        <v>119</v>
      </c>
    </row>
    <row r="2" spans="3:15" ht="18.75">
      <c r="G2" s="7" t="s">
        <v>89</v>
      </c>
      <c r="H2" s="7"/>
      <c r="I2" s="7"/>
      <c r="J2" s="7"/>
      <c r="K2" s="7"/>
      <c r="L2" s="7"/>
      <c r="M2" s="7"/>
      <c r="N2" s="7"/>
      <c r="O2" s="7"/>
    </row>
    <row r="3" spans="3:15">
      <c r="C3" s="1"/>
      <c r="D3" s="1"/>
    </row>
    <row r="4" spans="3:15">
      <c r="C4" s="2" t="s">
        <v>0</v>
      </c>
      <c r="D4" s="2" t="s">
        <v>22</v>
      </c>
    </row>
    <row r="5" spans="3:15">
      <c r="C5" s="3" t="s">
        <v>2</v>
      </c>
      <c r="D5" s="12">
        <f>D16</f>
        <v>60015.82</v>
      </c>
    </row>
    <row r="6" spans="3:15">
      <c r="C6" s="3" t="s">
        <v>3</v>
      </c>
      <c r="D6" s="12">
        <f>D17</f>
        <v>51818.05</v>
      </c>
    </row>
    <row r="7" spans="3:15">
      <c r="C7" s="3" t="s">
        <v>4</v>
      </c>
      <c r="D7" s="12">
        <f>SUM(D18,D22)</f>
        <v>3401.16</v>
      </c>
    </row>
    <row r="8" spans="3:15">
      <c r="C8" s="3" t="s">
        <v>5</v>
      </c>
      <c r="D8" s="12">
        <f>SUM(D19,D23)</f>
        <v>2643.5299999999997</v>
      </c>
    </row>
    <row r="9" spans="3:15">
      <c r="C9" s="8" t="s">
        <v>105</v>
      </c>
      <c r="D9" s="12">
        <f>D24</f>
        <v>46985.759999999995</v>
      </c>
    </row>
    <row r="10" spans="3:15">
      <c r="C10" s="3" t="s">
        <v>10</v>
      </c>
      <c r="D10" s="12">
        <f>D30</f>
        <v>2447.4900000000002</v>
      </c>
    </row>
    <row r="11" spans="3:15">
      <c r="C11" s="3" t="s">
        <v>13</v>
      </c>
      <c r="D11" s="12">
        <f>SUM(D20:D21,D25:D29,D31)</f>
        <v>3427.3900000000003</v>
      </c>
    </row>
    <row r="12" spans="3:15">
      <c r="C12" s="4" t="s">
        <v>21</v>
      </c>
      <c r="D12" s="12">
        <f>SUM(D5:D11)</f>
        <v>170739.20000000001</v>
      </c>
      <c r="E12" s="51"/>
    </row>
    <row r="14" spans="3:15">
      <c r="C14" s="1"/>
      <c r="D14" s="1"/>
    </row>
    <row r="15" spans="3:15">
      <c r="C15" s="2" t="s">
        <v>0</v>
      </c>
      <c r="D15" s="2" t="s">
        <v>22</v>
      </c>
    </row>
    <row r="16" spans="3:15">
      <c r="C16" s="3" t="s">
        <v>2</v>
      </c>
      <c r="D16" s="61">
        <v>60015.82</v>
      </c>
    </row>
    <row r="17" spans="3:4">
      <c r="C17" s="3" t="s">
        <v>3</v>
      </c>
      <c r="D17" s="61">
        <v>51818.05</v>
      </c>
    </row>
    <row r="18" spans="3:4">
      <c r="C18" s="3" t="s">
        <v>4</v>
      </c>
      <c r="D18" s="25">
        <v>2985.2999999999997</v>
      </c>
    </row>
    <row r="19" spans="3:4">
      <c r="C19" s="3" t="s">
        <v>5</v>
      </c>
      <c r="D19" s="25">
        <v>2485.02</v>
      </c>
    </row>
    <row r="20" spans="3:4">
      <c r="C20" s="3" t="s">
        <v>6</v>
      </c>
      <c r="D20" s="25">
        <v>42.33</v>
      </c>
    </row>
    <row r="21" spans="3:4">
      <c r="C21" s="3" t="s">
        <v>1</v>
      </c>
      <c r="D21" s="25">
        <v>1118.8800000000001</v>
      </c>
    </row>
    <row r="22" spans="3:4">
      <c r="C22" s="3" t="s">
        <v>4</v>
      </c>
      <c r="D22" s="25">
        <v>415.85999999999996</v>
      </c>
    </row>
    <row r="23" spans="3:4">
      <c r="C23" s="3" t="s">
        <v>5</v>
      </c>
      <c r="D23" s="25">
        <v>158.51</v>
      </c>
    </row>
    <row r="24" spans="3:4">
      <c r="C24" s="3" t="s">
        <v>106</v>
      </c>
      <c r="D24" s="25">
        <v>46985.759999999995</v>
      </c>
    </row>
    <row r="25" spans="3:4">
      <c r="C25" s="3" t="s">
        <v>6</v>
      </c>
      <c r="D25" s="25">
        <v>37.18</v>
      </c>
    </row>
    <row r="26" spans="3:4">
      <c r="C26" s="3" t="s">
        <v>1</v>
      </c>
      <c r="D26" s="25">
        <v>168.89</v>
      </c>
    </row>
    <row r="27" spans="3:4">
      <c r="C27" s="3" t="s">
        <v>7</v>
      </c>
      <c r="D27" s="25">
        <v>497.06000000000006</v>
      </c>
    </row>
    <row r="28" spans="3:4">
      <c r="C28" s="3" t="s">
        <v>8</v>
      </c>
      <c r="D28" s="25">
        <v>972.67000000000007</v>
      </c>
    </row>
    <row r="29" spans="3:4">
      <c r="C29" s="3" t="s">
        <v>9</v>
      </c>
      <c r="D29" s="25">
        <v>538.05999999999995</v>
      </c>
    </row>
    <row r="30" spans="3:4">
      <c r="C30" s="3" t="s">
        <v>10</v>
      </c>
      <c r="D30" s="25">
        <v>2447.4900000000002</v>
      </c>
    </row>
    <row r="31" spans="3:4">
      <c r="C31" s="3" t="s">
        <v>11</v>
      </c>
      <c r="D31" s="25">
        <v>52.319999999999993</v>
      </c>
    </row>
    <row r="32" spans="3:4">
      <c r="C32" s="4" t="s">
        <v>21</v>
      </c>
      <c r="D32" s="12">
        <f>SUM(D16:D31)</f>
        <v>170739.20000000001</v>
      </c>
    </row>
    <row r="35" spans="2:4">
      <c r="C35" s="2" t="s">
        <v>41</v>
      </c>
      <c r="D35" s="2" t="s">
        <v>22</v>
      </c>
    </row>
    <row r="36" spans="2:4">
      <c r="C36" s="3" t="s">
        <v>42</v>
      </c>
      <c r="D36" s="12">
        <f>SUM(D16:D21)</f>
        <v>118465.40000000001</v>
      </c>
    </row>
    <row r="37" spans="2:4">
      <c r="C37" s="3" t="s">
        <v>43</v>
      </c>
      <c r="D37" s="12">
        <f>SUM(D22:D26)</f>
        <v>47766.2</v>
      </c>
    </row>
    <row r="38" spans="2:4">
      <c r="C38" s="3" t="s">
        <v>13</v>
      </c>
      <c r="D38" s="12">
        <f>SUM(D27:D31)</f>
        <v>4507.6000000000004</v>
      </c>
    </row>
    <row r="39" spans="2:4">
      <c r="C39" s="6" t="s">
        <v>21</v>
      </c>
      <c r="D39" s="12">
        <f>SUM(D36:D38)</f>
        <v>170739.20000000001</v>
      </c>
    </row>
    <row r="42" spans="2:4">
      <c r="B42" s="1" t="s">
        <v>107</v>
      </c>
      <c r="C42" s="1"/>
      <c r="D42" s="1"/>
    </row>
    <row r="43" spans="2:4">
      <c r="B43" s="2" t="s">
        <v>14</v>
      </c>
      <c r="C43" s="24" t="s">
        <v>134</v>
      </c>
      <c r="D43" s="24" t="s">
        <v>135</v>
      </c>
    </row>
    <row r="44" spans="2:4">
      <c r="B44" s="3" t="s">
        <v>75</v>
      </c>
      <c r="C44" s="21">
        <f t="shared" ref="C44:C64" si="0">+G69</f>
        <v>1492.6100000000001</v>
      </c>
      <c r="D44" s="21">
        <f t="shared" ref="D44:D64" si="1">+I69</f>
        <v>111.52000000000001</v>
      </c>
    </row>
    <row r="45" spans="2:4">
      <c r="B45" s="3" t="s">
        <v>76</v>
      </c>
      <c r="C45" s="21">
        <f t="shared" si="0"/>
        <v>2301.2999999999997</v>
      </c>
      <c r="D45" s="21">
        <f t="shared" si="1"/>
        <v>303.82</v>
      </c>
    </row>
    <row r="46" spans="2:4">
      <c r="B46" s="3" t="s">
        <v>77</v>
      </c>
      <c r="C46" s="21">
        <f t="shared" si="0"/>
        <v>1490.58</v>
      </c>
      <c r="D46" s="21">
        <f t="shared" si="1"/>
        <v>557.83000000000004</v>
      </c>
    </row>
    <row r="47" spans="2:4">
      <c r="B47" s="3" t="s">
        <v>78</v>
      </c>
      <c r="C47" s="21">
        <f t="shared" si="0"/>
        <v>929.57</v>
      </c>
      <c r="D47" s="21">
        <f t="shared" si="1"/>
        <v>1385.1800000000003</v>
      </c>
    </row>
    <row r="48" spans="2:4">
      <c r="B48" s="3" t="s">
        <v>79</v>
      </c>
      <c r="C48" s="21">
        <f t="shared" si="0"/>
        <v>719.8</v>
      </c>
      <c r="D48" s="21">
        <f t="shared" si="1"/>
        <v>1282.1300000000001</v>
      </c>
    </row>
    <row r="49" spans="2:4">
      <c r="B49" s="3" t="s">
        <v>80</v>
      </c>
      <c r="C49" s="21">
        <f t="shared" si="0"/>
        <v>610.83999999999992</v>
      </c>
      <c r="D49" s="21">
        <f t="shared" si="1"/>
        <v>1245.6500000000001</v>
      </c>
    </row>
    <row r="50" spans="2:4">
      <c r="B50" s="3" t="s">
        <v>81</v>
      </c>
      <c r="C50" s="21">
        <f t="shared" si="0"/>
        <v>650.27</v>
      </c>
      <c r="D50" s="21">
        <f t="shared" si="1"/>
        <v>2061.91</v>
      </c>
    </row>
    <row r="51" spans="2:4">
      <c r="B51" s="3" t="s">
        <v>82</v>
      </c>
      <c r="C51" s="21">
        <f t="shared" si="0"/>
        <v>1587.84</v>
      </c>
      <c r="D51" s="21">
        <f t="shared" si="1"/>
        <v>2206.12</v>
      </c>
    </row>
    <row r="52" spans="2:4">
      <c r="B52" s="3" t="s">
        <v>83</v>
      </c>
      <c r="C52" s="21">
        <f t="shared" si="0"/>
        <v>4214.8500000000004</v>
      </c>
      <c r="D52" s="21">
        <f t="shared" si="1"/>
        <v>4977.22</v>
      </c>
    </row>
    <row r="53" spans="2:4">
      <c r="B53" s="3" t="s">
        <v>84</v>
      </c>
      <c r="C53" s="21">
        <f t="shared" si="0"/>
        <v>5394.7900000000009</v>
      </c>
      <c r="D53" s="21">
        <f t="shared" si="1"/>
        <v>9278.65</v>
      </c>
    </row>
    <row r="54" spans="2:4">
      <c r="B54" s="3" t="s">
        <v>85</v>
      </c>
      <c r="C54" s="21">
        <f t="shared" si="0"/>
        <v>8694.73</v>
      </c>
      <c r="D54" s="21">
        <f t="shared" si="1"/>
        <v>10947.079999999998</v>
      </c>
    </row>
    <row r="55" spans="2:4">
      <c r="B55" s="3" t="s">
        <v>86</v>
      </c>
      <c r="C55" s="21">
        <f t="shared" si="0"/>
        <v>9679.880000000001</v>
      </c>
      <c r="D55" s="21">
        <f t="shared" si="1"/>
        <v>7417.82</v>
      </c>
    </row>
    <row r="56" spans="2:4">
      <c r="B56" s="3" t="s">
        <v>87</v>
      </c>
      <c r="C56" s="21">
        <f t="shared" si="0"/>
        <v>10753.79</v>
      </c>
      <c r="D56" s="21">
        <f t="shared" si="1"/>
        <v>5426.38</v>
      </c>
    </row>
    <row r="57" spans="2:4">
      <c r="B57" s="3" t="s">
        <v>88</v>
      </c>
      <c r="C57" s="21">
        <f t="shared" si="0"/>
        <v>5981.08</v>
      </c>
      <c r="D57" s="21">
        <f t="shared" si="1"/>
        <v>2332.4699999999998</v>
      </c>
    </row>
    <row r="58" spans="2:4">
      <c r="B58" s="3" t="s">
        <v>15</v>
      </c>
      <c r="C58" s="21">
        <f t="shared" si="0"/>
        <v>2690.16</v>
      </c>
      <c r="D58" s="21">
        <f t="shared" si="1"/>
        <v>800.58999999999992</v>
      </c>
    </row>
    <row r="59" spans="2:4">
      <c r="B59" s="3" t="s">
        <v>16</v>
      </c>
      <c r="C59" s="21">
        <f t="shared" si="0"/>
        <v>1218.56</v>
      </c>
      <c r="D59" s="21">
        <f t="shared" si="1"/>
        <v>457.15999999999997</v>
      </c>
    </row>
    <row r="60" spans="2:4">
      <c r="B60" s="3" t="s">
        <v>17</v>
      </c>
      <c r="C60" s="21">
        <f t="shared" si="0"/>
        <v>658.4</v>
      </c>
      <c r="D60" s="21">
        <f t="shared" si="1"/>
        <v>329.79999999999995</v>
      </c>
    </row>
    <row r="61" spans="2:4">
      <c r="B61" s="3" t="s">
        <v>18</v>
      </c>
      <c r="C61" s="21">
        <f t="shared" si="0"/>
        <v>301.93</v>
      </c>
      <c r="D61" s="21">
        <f t="shared" si="1"/>
        <v>262.08000000000004</v>
      </c>
    </row>
    <row r="62" spans="2:4">
      <c r="B62" s="3" t="s">
        <v>19</v>
      </c>
      <c r="C62" s="21">
        <f t="shared" si="0"/>
        <v>304.21000000000004</v>
      </c>
      <c r="D62" s="21">
        <f t="shared" si="1"/>
        <v>209.77999999999997</v>
      </c>
    </row>
    <row r="63" spans="2:4">
      <c r="B63" s="3" t="s">
        <v>20</v>
      </c>
      <c r="C63" s="21">
        <f t="shared" si="0"/>
        <v>340.63</v>
      </c>
      <c r="D63" s="21">
        <f t="shared" si="1"/>
        <v>224.86</v>
      </c>
    </row>
    <row r="64" spans="2:4">
      <c r="B64" s="4" t="s">
        <v>21</v>
      </c>
      <c r="C64" s="21">
        <f t="shared" si="0"/>
        <v>60015.819999999992</v>
      </c>
      <c r="D64" s="21">
        <f t="shared" si="1"/>
        <v>51818.05</v>
      </c>
    </row>
    <row r="67" spans="2:10">
      <c r="B67" s="5" t="s">
        <v>23</v>
      </c>
      <c r="C67" s="1"/>
      <c r="D67" s="1"/>
      <c r="G67" s="73" t="s">
        <v>112</v>
      </c>
      <c r="H67" s="74"/>
      <c r="I67" s="73" t="s">
        <v>113</v>
      </c>
      <c r="J67" s="74"/>
    </row>
    <row r="68" spans="2:10" ht="15.75">
      <c r="B68" s="2" t="s">
        <v>14</v>
      </c>
      <c r="C68" s="24" t="s">
        <v>136</v>
      </c>
      <c r="D68" s="24" t="s">
        <v>137</v>
      </c>
      <c r="G68" s="13" t="s">
        <v>110</v>
      </c>
      <c r="H68" s="14" t="s">
        <v>111</v>
      </c>
      <c r="I68" s="13" t="s">
        <v>110</v>
      </c>
      <c r="J68" s="14" t="s">
        <v>111</v>
      </c>
    </row>
    <row r="69" spans="2:10">
      <c r="B69" s="3" t="s">
        <v>75</v>
      </c>
      <c r="C69" s="10">
        <f t="shared" ref="C69:D84" si="2">C93/1000</f>
        <v>0</v>
      </c>
      <c r="D69" s="10">
        <f t="shared" si="2"/>
        <v>0</v>
      </c>
      <c r="G69" s="15">
        <v>1492.6100000000001</v>
      </c>
      <c r="H69" s="16">
        <v>0</v>
      </c>
      <c r="I69" s="15">
        <v>111.52000000000001</v>
      </c>
      <c r="J69" s="16">
        <v>0</v>
      </c>
    </row>
    <row r="70" spans="2:10">
      <c r="B70" s="3" t="s">
        <v>76</v>
      </c>
      <c r="C70" s="10">
        <f t="shared" si="2"/>
        <v>0</v>
      </c>
      <c r="D70" s="10">
        <f t="shared" si="2"/>
        <v>0</v>
      </c>
      <c r="G70" s="17">
        <v>2301.2999999999997</v>
      </c>
      <c r="H70" s="18">
        <v>0</v>
      </c>
      <c r="I70" s="17">
        <v>303.82</v>
      </c>
      <c r="J70" s="18">
        <v>0</v>
      </c>
    </row>
    <row r="71" spans="2:10">
      <c r="B71" s="3" t="s">
        <v>77</v>
      </c>
      <c r="C71" s="10">
        <f t="shared" si="2"/>
        <v>64.361999999999995</v>
      </c>
      <c r="D71" s="10">
        <f t="shared" si="2"/>
        <v>24.135999999999999</v>
      </c>
      <c r="G71" s="15">
        <v>1490.58</v>
      </c>
      <c r="H71" s="16">
        <v>64362</v>
      </c>
      <c r="I71" s="15">
        <v>557.83000000000004</v>
      </c>
      <c r="J71" s="16">
        <v>24136</v>
      </c>
    </row>
    <row r="72" spans="2:10">
      <c r="B72" s="3" t="s">
        <v>78</v>
      </c>
      <c r="C72" s="10">
        <f t="shared" si="2"/>
        <v>77.741</v>
      </c>
      <c r="D72" s="10">
        <f t="shared" si="2"/>
        <v>106.309</v>
      </c>
      <c r="G72" s="17">
        <v>929.57</v>
      </c>
      <c r="H72" s="18">
        <v>77741</v>
      </c>
      <c r="I72" s="17">
        <v>1385.1800000000003</v>
      </c>
      <c r="J72" s="18">
        <v>106309</v>
      </c>
    </row>
    <row r="73" spans="2:10">
      <c r="B73" s="3" t="s">
        <v>79</v>
      </c>
      <c r="C73" s="10">
        <f t="shared" si="2"/>
        <v>102.91</v>
      </c>
      <c r="D73" s="10">
        <f t="shared" si="2"/>
        <v>161.655</v>
      </c>
      <c r="G73" s="17">
        <v>719.8</v>
      </c>
      <c r="H73" s="18">
        <v>102910</v>
      </c>
      <c r="I73" s="17">
        <v>1282.1300000000001</v>
      </c>
      <c r="J73" s="18">
        <v>161655</v>
      </c>
    </row>
    <row r="74" spans="2:10">
      <c r="B74" s="3" t="s">
        <v>80</v>
      </c>
      <c r="C74" s="10">
        <f t="shared" si="2"/>
        <v>126.61499999999999</v>
      </c>
      <c r="D74" s="10">
        <f t="shared" si="2"/>
        <v>237.96700000000001</v>
      </c>
      <c r="G74" s="17">
        <v>610.83999999999992</v>
      </c>
      <c r="H74" s="18">
        <v>126615</v>
      </c>
      <c r="I74" s="17">
        <v>1245.6500000000001</v>
      </c>
      <c r="J74" s="18">
        <v>237967</v>
      </c>
    </row>
    <row r="75" spans="2:10">
      <c r="B75" s="3" t="s">
        <v>81</v>
      </c>
      <c r="C75" s="10">
        <f t="shared" si="2"/>
        <v>186.25800000000001</v>
      </c>
      <c r="D75" s="10">
        <f t="shared" si="2"/>
        <v>521.96799999999996</v>
      </c>
      <c r="G75" s="17">
        <v>650.27</v>
      </c>
      <c r="H75" s="18">
        <v>186258</v>
      </c>
      <c r="I75" s="17">
        <v>2061.91</v>
      </c>
      <c r="J75" s="18">
        <v>521968</v>
      </c>
    </row>
    <row r="76" spans="2:10">
      <c r="B76" s="3" t="s">
        <v>82</v>
      </c>
      <c r="C76" s="10">
        <f t="shared" si="2"/>
        <v>579.822</v>
      </c>
      <c r="D76" s="10">
        <f t="shared" si="2"/>
        <v>719.476</v>
      </c>
      <c r="G76" s="17">
        <v>1587.84</v>
      </c>
      <c r="H76" s="18">
        <v>579822</v>
      </c>
      <c r="I76" s="17">
        <v>2206.12</v>
      </c>
      <c r="J76" s="18">
        <v>719476</v>
      </c>
    </row>
    <row r="77" spans="2:10">
      <c r="B77" s="3" t="s">
        <v>83</v>
      </c>
      <c r="C77" s="10">
        <f t="shared" si="2"/>
        <v>1762.375</v>
      </c>
      <c r="D77" s="10">
        <f t="shared" si="2"/>
        <v>1826.7449999999999</v>
      </c>
      <c r="G77" s="17">
        <v>4214.8500000000004</v>
      </c>
      <c r="H77" s="18">
        <v>1762375</v>
      </c>
      <c r="I77" s="17">
        <v>4977.22</v>
      </c>
      <c r="J77" s="18">
        <v>1826745</v>
      </c>
    </row>
    <row r="78" spans="2:10">
      <c r="B78" s="3" t="s">
        <v>84</v>
      </c>
      <c r="C78" s="10">
        <f t="shared" si="2"/>
        <v>2512</v>
      </c>
      <c r="D78" s="10">
        <f t="shared" si="2"/>
        <v>3760.0830000000001</v>
      </c>
      <c r="G78" s="17">
        <v>5394.7900000000009</v>
      </c>
      <c r="H78" s="18">
        <v>2512000</v>
      </c>
      <c r="I78" s="17">
        <v>9278.65</v>
      </c>
      <c r="J78" s="18">
        <v>3760083</v>
      </c>
    </row>
    <row r="79" spans="2:10">
      <c r="B79" s="3" t="s">
        <v>85</v>
      </c>
      <c r="C79" s="10">
        <f t="shared" si="2"/>
        <v>4251.9009999999998</v>
      </c>
      <c r="D79" s="10">
        <f t="shared" si="2"/>
        <v>4854.3590000000004</v>
      </c>
      <c r="G79" s="17">
        <v>8694.73</v>
      </c>
      <c r="H79" s="18">
        <v>4251901</v>
      </c>
      <c r="I79" s="17">
        <v>10947.079999999998</v>
      </c>
      <c r="J79" s="18">
        <v>4854359</v>
      </c>
    </row>
    <row r="80" spans="2:10">
      <c r="B80" s="3" t="s">
        <v>86</v>
      </c>
      <c r="C80" s="10">
        <f t="shared" si="2"/>
        <v>5043.241</v>
      </c>
      <c r="D80" s="10">
        <f t="shared" si="2"/>
        <v>3601.96</v>
      </c>
      <c r="G80" s="17">
        <v>9679.880000000001</v>
      </c>
      <c r="H80" s="18">
        <v>5043241</v>
      </c>
      <c r="I80" s="17">
        <v>7417.82</v>
      </c>
      <c r="J80" s="18">
        <v>3601960</v>
      </c>
    </row>
    <row r="81" spans="2:10">
      <c r="B81" s="3" t="s">
        <v>87</v>
      </c>
      <c r="C81" s="10">
        <f t="shared" si="2"/>
        <v>5840.1660000000002</v>
      </c>
      <c r="D81" s="10">
        <f t="shared" si="2"/>
        <v>2782.3829999999998</v>
      </c>
      <c r="G81" s="17">
        <v>10753.79</v>
      </c>
      <c r="H81" s="18">
        <v>5840166</v>
      </c>
      <c r="I81" s="17">
        <v>5426.38</v>
      </c>
      <c r="J81" s="18">
        <v>2782383</v>
      </c>
    </row>
    <row r="82" spans="2:10">
      <c r="B82" s="3" t="s">
        <v>88</v>
      </c>
      <c r="C82" s="10">
        <f t="shared" si="2"/>
        <v>3392.4879999999998</v>
      </c>
      <c r="D82" s="10">
        <f t="shared" si="2"/>
        <v>1236.394</v>
      </c>
      <c r="G82" s="17">
        <v>5981.08</v>
      </c>
      <c r="H82" s="18">
        <v>3392488</v>
      </c>
      <c r="I82" s="17">
        <v>2332.4699999999998</v>
      </c>
      <c r="J82" s="18">
        <v>1236394</v>
      </c>
    </row>
    <row r="83" spans="2:10">
      <c r="B83" s="3" t="s">
        <v>15</v>
      </c>
      <c r="C83" s="10">
        <f t="shared" si="2"/>
        <v>1570.5409999999999</v>
      </c>
      <c r="D83" s="10">
        <f t="shared" si="2"/>
        <v>429.95100000000002</v>
      </c>
      <c r="G83" s="17">
        <v>2690.16</v>
      </c>
      <c r="H83" s="18">
        <v>1570541</v>
      </c>
      <c r="I83" s="17">
        <v>800.58999999999992</v>
      </c>
      <c r="J83" s="18">
        <v>429951</v>
      </c>
    </row>
    <row r="84" spans="2:10">
      <c r="B84" s="3" t="s">
        <v>16</v>
      </c>
      <c r="C84" s="10">
        <f t="shared" si="2"/>
        <v>728.54399999999998</v>
      </c>
      <c r="D84" s="10">
        <f t="shared" si="2"/>
        <v>238.96</v>
      </c>
      <c r="G84" s="17">
        <v>1218.56</v>
      </c>
      <c r="H84" s="18">
        <v>728544</v>
      </c>
      <c r="I84" s="17">
        <v>457.15999999999997</v>
      </c>
      <c r="J84" s="18">
        <v>238960</v>
      </c>
    </row>
    <row r="85" spans="2:10">
      <c r="B85" s="3" t="s">
        <v>17</v>
      </c>
      <c r="C85" s="10">
        <f t="shared" ref="C85:D88" si="3">C109/1000</f>
        <v>409.17099999999999</v>
      </c>
      <c r="D85" s="10">
        <f t="shared" si="3"/>
        <v>174.345</v>
      </c>
      <c r="G85" s="17">
        <v>658.4</v>
      </c>
      <c r="H85" s="18">
        <v>409171</v>
      </c>
      <c r="I85" s="17">
        <v>329.79999999999995</v>
      </c>
      <c r="J85" s="18">
        <v>174345</v>
      </c>
    </row>
    <row r="86" spans="2:10">
      <c r="B86" s="3" t="s">
        <v>18</v>
      </c>
      <c r="C86" s="10">
        <f t="shared" si="3"/>
        <v>187.148</v>
      </c>
      <c r="D86" s="10">
        <f t="shared" si="3"/>
        <v>143.19800000000001</v>
      </c>
      <c r="G86" s="17">
        <v>301.93</v>
      </c>
      <c r="H86" s="18">
        <v>187148</v>
      </c>
      <c r="I86" s="17">
        <v>262.08000000000004</v>
      </c>
      <c r="J86" s="18">
        <v>143198</v>
      </c>
    </row>
    <row r="87" spans="2:10">
      <c r="B87" s="3" t="s">
        <v>19</v>
      </c>
      <c r="C87" s="10">
        <f t="shared" si="3"/>
        <v>191.92400000000001</v>
      </c>
      <c r="D87" s="10">
        <f t="shared" si="3"/>
        <v>121.517</v>
      </c>
      <c r="G87" s="17">
        <v>304.21000000000004</v>
      </c>
      <c r="H87" s="18">
        <v>191924</v>
      </c>
      <c r="I87" s="17">
        <v>209.77999999999997</v>
      </c>
      <c r="J87" s="18">
        <v>121517</v>
      </c>
    </row>
    <row r="88" spans="2:10" ht="14.25" thickBot="1">
      <c r="B88" s="3" t="s">
        <v>20</v>
      </c>
      <c r="C88" s="10">
        <f t="shared" si="3"/>
        <v>213.97499999999999</v>
      </c>
      <c r="D88" s="10">
        <f t="shared" si="3"/>
        <v>127.907</v>
      </c>
      <c r="G88" s="19">
        <v>340.63</v>
      </c>
      <c r="H88" s="20">
        <v>213975</v>
      </c>
      <c r="I88" s="19">
        <v>224.86</v>
      </c>
      <c r="J88" s="20">
        <v>127907</v>
      </c>
    </row>
    <row r="89" spans="2:10" ht="15" thickTop="1" thickBot="1">
      <c r="B89" s="4" t="s">
        <v>21</v>
      </c>
      <c r="C89" s="11">
        <f>SUM(C69:C88)</f>
        <v>27241.182000000001</v>
      </c>
      <c r="D89" s="11">
        <f>SUM(D69:D88)</f>
        <v>21069.312999999998</v>
      </c>
      <c r="G89" s="34">
        <f>SUM(G69:G88)</f>
        <v>60015.819999999992</v>
      </c>
      <c r="H89" s="39">
        <f>SUM(H69:H88)</f>
        <v>27241182</v>
      </c>
      <c r="I89" s="47">
        <f>SUM(I69:I88)</f>
        <v>51818.05</v>
      </c>
      <c r="J89" s="39">
        <f>SUM(J69:J88)</f>
        <v>21069313</v>
      </c>
    </row>
    <row r="90" spans="2:10">
      <c r="B90" s="1"/>
      <c r="C90" s="1"/>
      <c r="D90" s="1"/>
    </row>
    <row r="91" spans="2:10">
      <c r="B91" s="5" t="s">
        <v>24</v>
      </c>
      <c r="C91" s="1"/>
      <c r="D91" s="1"/>
    </row>
    <row r="92" spans="2:10">
      <c r="B92" s="2" t="s">
        <v>14</v>
      </c>
      <c r="C92" s="2" t="s">
        <v>25</v>
      </c>
      <c r="D92" s="2" t="s">
        <v>26</v>
      </c>
    </row>
    <row r="93" spans="2:10">
      <c r="B93" s="3" t="s">
        <v>75</v>
      </c>
      <c r="C93" s="18">
        <f t="shared" ref="C93:C113" si="4">+H69</f>
        <v>0</v>
      </c>
      <c r="D93" s="18">
        <f t="shared" ref="D93:D113" si="5">+J69</f>
        <v>0</v>
      </c>
    </row>
    <row r="94" spans="2:10">
      <c r="B94" s="3" t="s">
        <v>76</v>
      </c>
      <c r="C94" s="18">
        <f t="shared" si="4"/>
        <v>0</v>
      </c>
      <c r="D94" s="18">
        <f t="shared" si="5"/>
        <v>0</v>
      </c>
    </row>
    <row r="95" spans="2:10">
      <c r="B95" s="3" t="s">
        <v>77</v>
      </c>
      <c r="C95" s="18">
        <f t="shared" si="4"/>
        <v>64362</v>
      </c>
      <c r="D95" s="18">
        <f t="shared" si="5"/>
        <v>24136</v>
      </c>
    </row>
    <row r="96" spans="2:10">
      <c r="B96" s="3" t="s">
        <v>78</v>
      </c>
      <c r="C96" s="18">
        <f t="shared" si="4"/>
        <v>77741</v>
      </c>
      <c r="D96" s="18">
        <f t="shared" si="5"/>
        <v>106309</v>
      </c>
    </row>
    <row r="97" spans="2:4">
      <c r="B97" s="3" t="s">
        <v>79</v>
      </c>
      <c r="C97" s="18">
        <f t="shared" si="4"/>
        <v>102910</v>
      </c>
      <c r="D97" s="18">
        <f t="shared" si="5"/>
        <v>161655</v>
      </c>
    </row>
    <row r="98" spans="2:4">
      <c r="B98" s="3" t="s">
        <v>80</v>
      </c>
      <c r="C98" s="18">
        <f t="shared" si="4"/>
        <v>126615</v>
      </c>
      <c r="D98" s="18">
        <f t="shared" si="5"/>
        <v>237967</v>
      </c>
    </row>
    <row r="99" spans="2:4">
      <c r="B99" s="3" t="s">
        <v>81</v>
      </c>
      <c r="C99" s="18">
        <f t="shared" si="4"/>
        <v>186258</v>
      </c>
      <c r="D99" s="18">
        <f t="shared" si="5"/>
        <v>521968</v>
      </c>
    </row>
    <row r="100" spans="2:4">
      <c r="B100" s="3" t="s">
        <v>82</v>
      </c>
      <c r="C100" s="18">
        <f t="shared" si="4"/>
        <v>579822</v>
      </c>
      <c r="D100" s="18">
        <f t="shared" si="5"/>
        <v>719476</v>
      </c>
    </row>
    <row r="101" spans="2:4">
      <c r="B101" s="3" t="s">
        <v>83</v>
      </c>
      <c r="C101" s="18">
        <f t="shared" si="4"/>
        <v>1762375</v>
      </c>
      <c r="D101" s="18">
        <f t="shared" si="5"/>
        <v>1826745</v>
      </c>
    </row>
    <row r="102" spans="2:4">
      <c r="B102" s="3" t="s">
        <v>84</v>
      </c>
      <c r="C102" s="18">
        <f t="shared" si="4"/>
        <v>2512000</v>
      </c>
      <c r="D102" s="18">
        <f t="shared" si="5"/>
        <v>3760083</v>
      </c>
    </row>
    <row r="103" spans="2:4">
      <c r="B103" s="3" t="s">
        <v>85</v>
      </c>
      <c r="C103" s="18">
        <f t="shared" si="4"/>
        <v>4251901</v>
      </c>
      <c r="D103" s="18">
        <f t="shared" si="5"/>
        <v>4854359</v>
      </c>
    </row>
    <row r="104" spans="2:4">
      <c r="B104" s="3" t="s">
        <v>86</v>
      </c>
      <c r="C104" s="18">
        <f t="shared" si="4"/>
        <v>5043241</v>
      </c>
      <c r="D104" s="18">
        <f t="shared" si="5"/>
        <v>3601960</v>
      </c>
    </row>
    <row r="105" spans="2:4">
      <c r="B105" s="3" t="s">
        <v>87</v>
      </c>
      <c r="C105" s="18">
        <f t="shared" si="4"/>
        <v>5840166</v>
      </c>
      <c r="D105" s="18">
        <f t="shared" si="5"/>
        <v>2782383</v>
      </c>
    </row>
    <row r="106" spans="2:4">
      <c r="B106" s="3" t="s">
        <v>88</v>
      </c>
      <c r="C106" s="18">
        <f t="shared" si="4"/>
        <v>3392488</v>
      </c>
      <c r="D106" s="18">
        <f t="shared" si="5"/>
        <v>1236394</v>
      </c>
    </row>
    <row r="107" spans="2:4">
      <c r="B107" s="3" t="s">
        <v>15</v>
      </c>
      <c r="C107" s="18">
        <f t="shared" si="4"/>
        <v>1570541</v>
      </c>
      <c r="D107" s="18">
        <f t="shared" si="5"/>
        <v>429951</v>
      </c>
    </row>
    <row r="108" spans="2:4">
      <c r="B108" s="3" t="s">
        <v>16</v>
      </c>
      <c r="C108" s="18">
        <f t="shared" si="4"/>
        <v>728544</v>
      </c>
      <c r="D108" s="18">
        <f t="shared" si="5"/>
        <v>238960</v>
      </c>
    </row>
    <row r="109" spans="2:4">
      <c r="B109" s="3" t="s">
        <v>17</v>
      </c>
      <c r="C109" s="18">
        <f t="shared" si="4"/>
        <v>409171</v>
      </c>
      <c r="D109" s="18">
        <f t="shared" si="5"/>
        <v>174345</v>
      </c>
    </row>
    <row r="110" spans="2:4">
      <c r="B110" s="3" t="s">
        <v>18</v>
      </c>
      <c r="C110" s="18">
        <f t="shared" si="4"/>
        <v>187148</v>
      </c>
      <c r="D110" s="18">
        <f t="shared" si="5"/>
        <v>143198</v>
      </c>
    </row>
    <row r="111" spans="2:4">
      <c r="B111" s="3" t="s">
        <v>19</v>
      </c>
      <c r="C111" s="18">
        <f t="shared" si="4"/>
        <v>191924</v>
      </c>
      <c r="D111" s="18">
        <f t="shared" si="5"/>
        <v>121517</v>
      </c>
    </row>
    <row r="112" spans="2:4">
      <c r="B112" s="3" t="s">
        <v>20</v>
      </c>
      <c r="C112" s="18">
        <f t="shared" si="4"/>
        <v>213975</v>
      </c>
      <c r="D112" s="18">
        <f t="shared" si="5"/>
        <v>127907</v>
      </c>
    </row>
    <row r="113" spans="2:4">
      <c r="B113" s="4" t="s">
        <v>21</v>
      </c>
      <c r="C113" s="18">
        <f t="shared" si="4"/>
        <v>27241182</v>
      </c>
      <c r="D113" s="18">
        <f t="shared" si="5"/>
        <v>21069313</v>
      </c>
    </row>
  </sheetData>
  <mergeCells count="2">
    <mergeCell ref="G67:H67"/>
    <mergeCell ref="I67:J67"/>
  </mergeCells>
  <phoneticPr fontId="2"/>
  <printOptions horizontalCentered="1"/>
  <pageMargins left="0.78740157480314965" right="0.78740157480314965" top="0.78740157480314965" bottom="0.98425196850393704" header="0.51181102362204722" footer="0.51181102362204722"/>
  <pageSetup paperSize="9" scale="94" firstPageNumber="51" orientation="portrait" r:id="rId1"/>
  <headerFooter scaleWithDoc="0"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B1:O113"/>
  <sheetViews>
    <sheetView workbookViewId="0">
      <selection activeCell="E18" sqref="E18"/>
    </sheetView>
  </sheetViews>
  <sheetFormatPr defaultRowHeight="13.5"/>
  <cols>
    <col min="1" max="1" width="2.625" customWidth="1"/>
    <col min="2" max="2" width="6.875" customWidth="1"/>
    <col min="3" max="4" width="13.625" customWidth="1"/>
    <col min="6" max="6" width="1.625" customWidth="1"/>
    <col min="8" max="8" width="10.125" customWidth="1"/>
    <col min="10" max="10" width="9.375" customWidth="1"/>
    <col min="16" max="16" width="1.625" customWidth="1"/>
  </cols>
  <sheetData>
    <row r="1" spans="3:15">
      <c r="C1" s="62" t="s">
        <v>118</v>
      </c>
    </row>
    <row r="2" spans="3:15" ht="18.75">
      <c r="G2" s="7" t="s">
        <v>104</v>
      </c>
      <c r="H2" s="7"/>
      <c r="I2" s="7"/>
      <c r="J2" s="7"/>
      <c r="K2" s="7"/>
      <c r="L2" s="7"/>
      <c r="M2" s="7"/>
      <c r="N2" s="7"/>
      <c r="O2" s="7"/>
    </row>
    <row r="3" spans="3:15">
      <c r="C3" s="1"/>
      <c r="D3" s="1"/>
    </row>
    <row r="4" spans="3:15">
      <c r="C4" s="2" t="s">
        <v>0</v>
      </c>
      <c r="D4" s="2" t="s">
        <v>22</v>
      </c>
    </row>
    <row r="5" spans="3:15">
      <c r="C5" s="3" t="s">
        <v>2</v>
      </c>
      <c r="D5" s="12">
        <f>D16</f>
        <v>6128.8</v>
      </c>
    </row>
    <row r="6" spans="3:15">
      <c r="C6" s="3" t="s">
        <v>3</v>
      </c>
      <c r="D6" s="12">
        <f>D17</f>
        <v>16273.679999999997</v>
      </c>
    </row>
    <row r="7" spans="3:15">
      <c r="C7" s="3" t="s">
        <v>4</v>
      </c>
      <c r="D7" s="12">
        <f>SUM(D18,D22)</f>
        <v>1634.74</v>
      </c>
    </row>
    <row r="8" spans="3:15">
      <c r="C8" s="3" t="s">
        <v>5</v>
      </c>
      <c r="D8" s="12">
        <f>SUM(D19,D23)</f>
        <v>228.16999999999996</v>
      </c>
    </row>
    <row r="9" spans="3:15">
      <c r="C9" s="8" t="s">
        <v>105</v>
      </c>
      <c r="D9" s="12">
        <f>D24</f>
        <v>31553.83</v>
      </c>
    </row>
    <row r="10" spans="3:15">
      <c r="C10" s="3" t="s">
        <v>10</v>
      </c>
      <c r="D10" s="12">
        <f>D30</f>
        <v>364.57</v>
      </c>
    </row>
    <row r="11" spans="3:15">
      <c r="C11" s="3" t="s">
        <v>13</v>
      </c>
      <c r="D11" s="12">
        <f>SUM(D20:D21,D25:D29,D31)</f>
        <v>692.26</v>
      </c>
    </row>
    <row r="12" spans="3:15">
      <c r="C12" s="4" t="s">
        <v>21</v>
      </c>
      <c r="D12" s="12">
        <f>SUM(D5:D11)</f>
        <v>56876.05</v>
      </c>
      <c r="E12" s="51"/>
    </row>
    <row r="14" spans="3:15">
      <c r="C14" s="1"/>
      <c r="D14" s="1"/>
    </row>
    <row r="15" spans="3:15">
      <c r="C15" s="2" t="s">
        <v>0</v>
      </c>
      <c r="D15" s="2" t="s">
        <v>22</v>
      </c>
    </row>
    <row r="16" spans="3:15">
      <c r="C16" s="3" t="s">
        <v>2</v>
      </c>
      <c r="D16" s="61">
        <v>6128.8</v>
      </c>
    </row>
    <row r="17" spans="3:4">
      <c r="C17" s="3" t="s">
        <v>3</v>
      </c>
      <c r="D17" s="61">
        <v>16273.679999999997</v>
      </c>
    </row>
    <row r="18" spans="3:4">
      <c r="C18" s="3" t="s">
        <v>4</v>
      </c>
      <c r="D18" s="25">
        <v>388.76</v>
      </c>
    </row>
    <row r="19" spans="3:4">
      <c r="C19" s="3" t="s">
        <v>5</v>
      </c>
      <c r="D19" s="25">
        <v>203.30999999999997</v>
      </c>
    </row>
    <row r="20" spans="3:4">
      <c r="C20" s="3" t="s">
        <v>6</v>
      </c>
      <c r="D20" s="25">
        <v>0.71</v>
      </c>
    </row>
    <row r="21" spans="3:4">
      <c r="C21" s="3" t="s">
        <v>1</v>
      </c>
      <c r="D21" s="25">
        <v>99.3</v>
      </c>
    </row>
    <row r="22" spans="3:4">
      <c r="C22" s="3" t="s">
        <v>4</v>
      </c>
      <c r="D22" s="25">
        <v>1245.98</v>
      </c>
    </row>
    <row r="23" spans="3:4">
      <c r="C23" s="3" t="s">
        <v>5</v>
      </c>
      <c r="D23" s="25">
        <v>24.859999999999996</v>
      </c>
    </row>
    <row r="24" spans="3:4">
      <c r="C24" s="3" t="s">
        <v>106</v>
      </c>
      <c r="D24" s="25">
        <v>31553.83</v>
      </c>
    </row>
    <row r="25" spans="3:4">
      <c r="C25" s="3" t="s">
        <v>6</v>
      </c>
      <c r="D25" s="25">
        <v>0</v>
      </c>
    </row>
    <row r="26" spans="3:4">
      <c r="C26" s="3" t="s">
        <v>1</v>
      </c>
      <c r="D26" s="25">
        <v>1.35</v>
      </c>
    </row>
    <row r="27" spans="3:4">
      <c r="C27" s="3" t="s">
        <v>7</v>
      </c>
      <c r="D27" s="25">
        <v>17.46</v>
      </c>
    </row>
    <row r="28" spans="3:4">
      <c r="C28" s="3" t="s">
        <v>8</v>
      </c>
      <c r="D28" s="25">
        <v>330.21</v>
      </c>
    </row>
    <row r="29" spans="3:4">
      <c r="C29" s="3" t="s">
        <v>9</v>
      </c>
      <c r="D29" s="25">
        <v>85.54</v>
      </c>
    </row>
    <row r="30" spans="3:4">
      <c r="C30" s="3" t="s">
        <v>10</v>
      </c>
      <c r="D30" s="25">
        <v>364.57</v>
      </c>
    </row>
    <row r="31" spans="3:4">
      <c r="C31" s="3" t="s">
        <v>11</v>
      </c>
      <c r="D31" s="25">
        <v>157.69</v>
      </c>
    </row>
    <row r="32" spans="3:4">
      <c r="C32" s="4" t="s">
        <v>21</v>
      </c>
      <c r="D32" s="12">
        <f>SUM(D16:D31)</f>
        <v>56876.049999999996</v>
      </c>
    </row>
    <row r="35" spans="2:4">
      <c r="C35" s="2" t="s">
        <v>41</v>
      </c>
      <c r="D35" s="2" t="s">
        <v>22</v>
      </c>
    </row>
    <row r="36" spans="2:4">
      <c r="C36" s="3" t="s">
        <v>42</v>
      </c>
      <c r="D36" s="12">
        <f>SUM(D16:D21)</f>
        <v>23094.559999999994</v>
      </c>
    </row>
    <row r="37" spans="2:4">
      <c r="C37" s="3" t="s">
        <v>43</v>
      </c>
      <c r="D37" s="12">
        <f>SUM(D22:D26)</f>
        <v>32826.019999999997</v>
      </c>
    </row>
    <row r="38" spans="2:4">
      <c r="C38" s="3" t="s">
        <v>13</v>
      </c>
      <c r="D38" s="12">
        <f>SUM(D27:D31)</f>
        <v>955.47</v>
      </c>
    </row>
    <row r="39" spans="2:4">
      <c r="C39" s="6" t="s">
        <v>21</v>
      </c>
      <c r="D39" s="12">
        <f>SUM(D36:D38)</f>
        <v>56876.049999999988</v>
      </c>
    </row>
    <row r="42" spans="2:4">
      <c r="B42" s="1" t="s">
        <v>108</v>
      </c>
      <c r="C42" s="1"/>
      <c r="D42" s="1"/>
    </row>
    <row r="43" spans="2:4">
      <c r="B43" s="2" t="s">
        <v>14</v>
      </c>
      <c r="C43" s="24" t="s">
        <v>138</v>
      </c>
      <c r="D43" s="24" t="s">
        <v>139</v>
      </c>
    </row>
    <row r="44" spans="2:4">
      <c r="B44" s="3" t="s">
        <v>90</v>
      </c>
      <c r="C44" s="21">
        <f t="shared" ref="C44:C63" si="0">+G69</f>
        <v>4.5199999999999996</v>
      </c>
      <c r="D44" s="21">
        <f t="shared" ref="D44:D64" si="1">+I69</f>
        <v>0.8</v>
      </c>
    </row>
    <row r="45" spans="2:4">
      <c r="B45" s="3" t="s">
        <v>91</v>
      </c>
      <c r="C45" s="21">
        <f t="shared" si="0"/>
        <v>0.69</v>
      </c>
      <c r="D45" s="21">
        <f t="shared" si="1"/>
        <v>3.3</v>
      </c>
    </row>
    <row r="46" spans="2:4">
      <c r="B46" s="3" t="s">
        <v>92</v>
      </c>
      <c r="C46" s="21">
        <f t="shared" si="0"/>
        <v>2.38</v>
      </c>
      <c r="D46" s="21">
        <f t="shared" si="1"/>
        <v>4.0200000000000005</v>
      </c>
    </row>
    <row r="47" spans="2:4">
      <c r="B47" s="3" t="s">
        <v>93</v>
      </c>
      <c r="C47" s="21">
        <f>+G72</f>
        <v>9.0499999999999989</v>
      </c>
      <c r="D47" s="21">
        <f t="shared" si="1"/>
        <v>42.74</v>
      </c>
    </row>
    <row r="48" spans="2:4">
      <c r="B48" s="3" t="s">
        <v>94</v>
      </c>
      <c r="C48" s="21">
        <f t="shared" si="0"/>
        <v>21.13</v>
      </c>
      <c r="D48" s="21">
        <f t="shared" si="1"/>
        <v>52.07</v>
      </c>
    </row>
    <row r="49" spans="2:4">
      <c r="B49" s="3" t="s">
        <v>95</v>
      </c>
      <c r="C49" s="21">
        <f t="shared" si="0"/>
        <v>48.650000000000006</v>
      </c>
      <c r="D49" s="21">
        <f t="shared" si="1"/>
        <v>194.17000000000002</v>
      </c>
    </row>
    <row r="50" spans="2:4">
      <c r="B50" s="3" t="s">
        <v>96</v>
      </c>
      <c r="C50" s="21">
        <f t="shared" si="0"/>
        <v>121.12</v>
      </c>
      <c r="D50" s="21">
        <f t="shared" si="1"/>
        <v>480.40999999999997</v>
      </c>
    </row>
    <row r="51" spans="2:4">
      <c r="B51" s="3" t="s">
        <v>97</v>
      </c>
      <c r="C51" s="21">
        <f t="shared" si="0"/>
        <v>163.62</v>
      </c>
      <c r="D51" s="21">
        <f t="shared" si="1"/>
        <v>641.49</v>
      </c>
    </row>
    <row r="52" spans="2:4">
      <c r="B52" s="3" t="s">
        <v>98</v>
      </c>
      <c r="C52" s="21">
        <f t="shared" si="0"/>
        <v>393.29</v>
      </c>
      <c r="D52" s="21">
        <f t="shared" si="1"/>
        <v>1988.08</v>
      </c>
    </row>
    <row r="53" spans="2:4">
      <c r="B53" s="3" t="s">
        <v>99</v>
      </c>
      <c r="C53" s="21">
        <f t="shared" si="0"/>
        <v>499.76</v>
      </c>
      <c r="D53" s="21">
        <f t="shared" si="1"/>
        <v>3724.9</v>
      </c>
    </row>
    <row r="54" spans="2:4">
      <c r="B54" s="3" t="s">
        <v>100</v>
      </c>
      <c r="C54" s="21">
        <f t="shared" si="0"/>
        <v>756.43000000000006</v>
      </c>
      <c r="D54" s="21">
        <f t="shared" si="1"/>
        <v>3850.29</v>
      </c>
    </row>
    <row r="55" spans="2:4">
      <c r="B55" s="3" t="s">
        <v>101</v>
      </c>
      <c r="C55" s="21">
        <f t="shared" si="0"/>
        <v>958.2</v>
      </c>
      <c r="D55" s="21">
        <f t="shared" si="1"/>
        <v>2437.02</v>
      </c>
    </row>
    <row r="56" spans="2:4">
      <c r="B56" s="3" t="s">
        <v>102</v>
      </c>
      <c r="C56" s="21">
        <f t="shared" si="0"/>
        <v>1286.18</v>
      </c>
      <c r="D56" s="21">
        <f t="shared" si="1"/>
        <v>1793.1000000000001</v>
      </c>
    </row>
    <row r="57" spans="2:4">
      <c r="B57" s="3" t="s">
        <v>103</v>
      </c>
      <c r="C57" s="21">
        <f t="shared" si="0"/>
        <v>733.45999999999992</v>
      </c>
      <c r="D57" s="21">
        <f t="shared" si="1"/>
        <v>629.65</v>
      </c>
    </row>
    <row r="58" spans="2:4">
      <c r="B58" s="3" t="s">
        <v>15</v>
      </c>
      <c r="C58" s="21">
        <f t="shared" si="0"/>
        <v>424.15000000000003</v>
      </c>
      <c r="D58" s="21">
        <f t="shared" si="1"/>
        <v>163.86</v>
      </c>
    </row>
    <row r="59" spans="2:4">
      <c r="B59" s="3" t="s">
        <v>16</v>
      </c>
      <c r="C59" s="21">
        <f t="shared" si="0"/>
        <v>233.67999999999998</v>
      </c>
      <c r="D59" s="21">
        <f t="shared" si="1"/>
        <v>86.25</v>
      </c>
    </row>
    <row r="60" spans="2:4">
      <c r="B60" s="3" t="s">
        <v>17</v>
      </c>
      <c r="C60" s="21">
        <f t="shared" si="0"/>
        <v>159.08000000000001</v>
      </c>
      <c r="D60" s="21">
        <f t="shared" si="1"/>
        <v>47.629999999999995</v>
      </c>
    </row>
    <row r="61" spans="2:4">
      <c r="B61" s="3" t="s">
        <v>18</v>
      </c>
      <c r="C61" s="21">
        <f t="shared" si="0"/>
        <v>101.9</v>
      </c>
      <c r="D61" s="21">
        <f t="shared" si="1"/>
        <v>44.13</v>
      </c>
    </row>
    <row r="62" spans="2:4">
      <c r="B62" s="3" t="s">
        <v>19</v>
      </c>
      <c r="C62" s="21">
        <f t="shared" si="0"/>
        <v>67.459999999999994</v>
      </c>
      <c r="D62" s="21">
        <f t="shared" si="1"/>
        <v>34.380000000000003</v>
      </c>
    </row>
    <row r="63" spans="2:4">
      <c r="B63" s="3" t="s">
        <v>20</v>
      </c>
      <c r="C63" s="21">
        <f t="shared" si="0"/>
        <v>144.05000000000001</v>
      </c>
      <c r="D63" s="21">
        <f t="shared" si="1"/>
        <v>55.39</v>
      </c>
    </row>
    <row r="64" spans="2:4">
      <c r="B64" s="4" t="s">
        <v>21</v>
      </c>
      <c r="C64" s="21">
        <f>+G89</f>
        <v>6128.8</v>
      </c>
      <c r="D64" s="21">
        <f t="shared" si="1"/>
        <v>16273.679999999998</v>
      </c>
    </row>
    <row r="67" spans="2:10">
      <c r="B67" s="5" t="s">
        <v>23</v>
      </c>
      <c r="C67" s="1"/>
      <c r="D67" s="1"/>
      <c r="G67" s="75" t="s">
        <v>116</v>
      </c>
      <c r="H67" s="76"/>
      <c r="I67" s="75" t="s">
        <v>117</v>
      </c>
      <c r="J67" s="76"/>
    </row>
    <row r="68" spans="2:10" ht="15.75">
      <c r="B68" s="2" t="s">
        <v>14</v>
      </c>
      <c r="C68" s="24" t="s">
        <v>140</v>
      </c>
      <c r="D68" s="24" t="s">
        <v>141</v>
      </c>
      <c r="G68" s="54" t="s">
        <v>110</v>
      </c>
      <c r="H68" s="48" t="s">
        <v>111</v>
      </c>
      <c r="I68" s="54" t="s">
        <v>110</v>
      </c>
      <c r="J68" s="48" t="s">
        <v>111</v>
      </c>
    </row>
    <row r="69" spans="2:10">
      <c r="B69" s="3" t="s">
        <v>90</v>
      </c>
      <c r="C69" s="10">
        <f t="shared" ref="C69:D84" si="2">C93/1000</f>
        <v>0</v>
      </c>
      <c r="D69" s="10">
        <f t="shared" si="2"/>
        <v>0</v>
      </c>
      <c r="F69">
        <v>1</v>
      </c>
      <c r="G69" s="55">
        <v>4.5199999999999996</v>
      </c>
      <c r="H69" s="52">
        <v>0</v>
      </c>
      <c r="I69" s="55">
        <v>0.8</v>
      </c>
      <c r="J69" s="53">
        <v>0</v>
      </c>
    </row>
    <row r="70" spans="2:10">
      <c r="B70" s="3" t="s">
        <v>91</v>
      </c>
      <c r="C70" s="10">
        <f t="shared" si="2"/>
        <v>0</v>
      </c>
      <c r="D70" s="10">
        <f t="shared" si="2"/>
        <v>0</v>
      </c>
      <c r="F70">
        <v>2</v>
      </c>
      <c r="G70" s="58">
        <v>0.69</v>
      </c>
      <c r="H70" s="59">
        <v>0</v>
      </c>
      <c r="I70" s="58">
        <v>3.3</v>
      </c>
      <c r="J70" s="60">
        <v>0</v>
      </c>
    </row>
    <row r="71" spans="2:10">
      <c r="B71" s="3" t="s">
        <v>92</v>
      </c>
      <c r="C71" s="10">
        <f t="shared" si="2"/>
        <v>9.5000000000000001E-2</v>
      </c>
      <c r="D71" s="10">
        <f t="shared" si="2"/>
        <v>0.27500000000000002</v>
      </c>
      <c r="F71">
        <v>3</v>
      </c>
      <c r="G71" s="58">
        <v>2.38</v>
      </c>
      <c r="H71" s="59">
        <v>95</v>
      </c>
      <c r="I71" s="58">
        <v>4.0200000000000005</v>
      </c>
      <c r="J71" s="60">
        <v>275</v>
      </c>
    </row>
    <row r="72" spans="2:10">
      <c r="B72" s="3" t="s">
        <v>93</v>
      </c>
      <c r="C72" s="10">
        <f t="shared" si="2"/>
        <v>0.68</v>
      </c>
      <c r="D72" s="10">
        <f t="shared" si="2"/>
        <v>4.3879999999999999</v>
      </c>
      <c r="F72">
        <v>4</v>
      </c>
      <c r="G72" s="58">
        <v>9.0499999999999989</v>
      </c>
      <c r="H72" s="59">
        <v>680</v>
      </c>
      <c r="I72" s="58">
        <v>42.74</v>
      </c>
      <c r="J72" s="60">
        <v>4388</v>
      </c>
    </row>
    <row r="73" spans="2:10">
      <c r="B73" s="3" t="s">
        <v>94</v>
      </c>
      <c r="C73" s="10">
        <f t="shared" si="2"/>
        <v>2.419</v>
      </c>
      <c r="D73" s="10">
        <f t="shared" si="2"/>
        <v>7.3730000000000002</v>
      </c>
      <c r="F73">
        <v>5</v>
      </c>
      <c r="G73" s="58">
        <v>21.13</v>
      </c>
      <c r="H73" s="59">
        <v>2419</v>
      </c>
      <c r="I73" s="58">
        <v>52.07</v>
      </c>
      <c r="J73" s="60">
        <v>7373</v>
      </c>
    </row>
    <row r="74" spans="2:10">
      <c r="B74" s="3" t="s">
        <v>95</v>
      </c>
      <c r="C74" s="10">
        <f t="shared" si="2"/>
        <v>8.1690000000000005</v>
      </c>
      <c r="D74" s="10">
        <f t="shared" si="2"/>
        <v>35.835999999999999</v>
      </c>
      <c r="F74">
        <v>6</v>
      </c>
      <c r="G74" s="58">
        <v>48.650000000000006</v>
      </c>
      <c r="H74" s="59">
        <v>8169</v>
      </c>
      <c r="I74" s="58">
        <v>194.17000000000002</v>
      </c>
      <c r="J74" s="60">
        <v>35836</v>
      </c>
    </row>
    <row r="75" spans="2:10">
      <c r="B75" s="3" t="s">
        <v>96</v>
      </c>
      <c r="C75" s="10">
        <f t="shared" si="2"/>
        <v>25.106000000000002</v>
      </c>
      <c r="D75" s="10">
        <f t="shared" si="2"/>
        <v>107.496</v>
      </c>
      <c r="F75">
        <v>7</v>
      </c>
      <c r="G75" s="58">
        <v>121.12</v>
      </c>
      <c r="H75" s="59">
        <v>25106</v>
      </c>
      <c r="I75" s="58">
        <v>480.40999999999997</v>
      </c>
      <c r="J75" s="60">
        <v>107496</v>
      </c>
    </row>
    <row r="76" spans="2:10">
      <c r="B76" s="3" t="s">
        <v>97</v>
      </c>
      <c r="C76" s="10">
        <f t="shared" si="2"/>
        <v>44.716000000000001</v>
      </c>
      <c r="D76" s="10">
        <f t="shared" si="2"/>
        <v>192.4</v>
      </c>
      <c r="F76">
        <v>8</v>
      </c>
      <c r="G76" s="58">
        <v>163.62</v>
      </c>
      <c r="H76" s="59">
        <v>44716</v>
      </c>
      <c r="I76" s="58">
        <v>641.49</v>
      </c>
      <c r="J76" s="60">
        <v>192400</v>
      </c>
    </row>
    <row r="77" spans="2:10">
      <c r="B77" s="3" t="s">
        <v>98</v>
      </c>
      <c r="C77" s="10">
        <f t="shared" si="2"/>
        <v>123.95399999999999</v>
      </c>
      <c r="D77" s="10">
        <f t="shared" si="2"/>
        <v>671.97199999999998</v>
      </c>
      <c r="F77">
        <v>9</v>
      </c>
      <c r="G77" s="58">
        <v>393.29</v>
      </c>
      <c r="H77" s="59">
        <v>123954</v>
      </c>
      <c r="I77" s="58">
        <v>1988.08</v>
      </c>
      <c r="J77" s="60">
        <v>671972</v>
      </c>
    </row>
    <row r="78" spans="2:10">
      <c r="B78" s="3" t="s">
        <v>99</v>
      </c>
      <c r="C78" s="10">
        <f t="shared" si="2"/>
        <v>177.75800000000001</v>
      </c>
      <c r="D78" s="10">
        <f t="shared" si="2"/>
        <v>1389.856</v>
      </c>
      <c r="F78" s="36">
        <v>10</v>
      </c>
      <c r="G78" s="58">
        <v>499.76</v>
      </c>
      <c r="H78" s="59">
        <v>177758</v>
      </c>
      <c r="I78" s="58">
        <v>3724.9</v>
      </c>
      <c r="J78" s="60">
        <v>1389856</v>
      </c>
    </row>
    <row r="79" spans="2:10">
      <c r="B79" s="3" t="s">
        <v>100</v>
      </c>
      <c r="C79" s="10">
        <f t="shared" si="2"/>
        <v>288.19200000000001</v>
      </c>
      <c r="D79" s="10">
        <f t="shared" si="2"/>
        <v>1524.0909999999999</v>
      </c>
      <c r="F79" s="36">
        <v>11</v>
      </c>
      <c r="G79" s="58">
        <v>756.43000000000006</v>
      </c>
      <c r="H79" s="59">
        <v>288192</v>
      </c>
      <c r="I79" s="58">
        <v>3850.29</v>
      </c>
      <c r="J79" s="60">
        <v>1524091</v>
      </c>
    </row>
    <row r="80" spans="2:10">
      <c r="B80" s="3" t="s">
        <v>101</v>
      </c>
      <c r="C80" s="10">
        <f t="shared" si="2"/>
        <v>388.34699999999998</v>
      </c>
      <c r="D80" s="10">
        <f>D104/1000</f>
        <v>1026.385</v>
      </c>
      <c r="F80" s="36">
        <v>12</v>
      </c>
      <c r="G80" s="58">
        <v>958.2</v>
      </c>
      <c r="H80" s="59">
        <v>388347</v>
      </c>
      <c r="I80" s="58">
        <v>2437.02</v>
      </c>
      <c r="J80" s="60">
        <v>1026385</v>
      </c>
    </row>
    <row r="81" spans="2:10">
      <c r="B81" s="3" t="s">
        <v>102</v>
      </c>
      <c r="C81" s="10">
        <f t="shared" si="2"/>
        <v>545.77200000000005</v>
      </c>
      <c r="D81" s="10">
        <f t="shared" si="2"/>
        <v>787.93700000000001</v>
      </c>
      <c r="F81" s="36">
        <v>13</v>
      </c>
      <c r="G81" s="58">
        <v>1286.18</v>
      </c>
      <c r="H81" s="59">
        <v>545772</v>
      </c>
      <c r="I81" s="58">
        <v>1793.1000000000001</v>
      </c>
      <c r="J81" s="60">
        <v>787937</v>
      </c>
    </row>
    <row r="82" spans="2:10">
      <c r="B82" s="3" t="s">
        <v>103</v>
      </c>
      <c r="C82" s="10">
        <f t="shared" si="2"/>
        <v>324.70100000000002</v>
      </c>
      <c r="D82" s="10">
        <f t="shared" si="2"/>
        <v>288.70299999999997</v>
      </c>
      <c r="F82" s="36">
        <v>14</v>
      </c>
      <c r="G82" s="58">
        <v>733.45999999999992</v>
      </c>
      <c r="H82" s="59">
        <v>324701</v>
      </c>
      <c r="I82" s="58">
        <v>629.65</v>
      </c>
      <c r="J82" s="60">
        <v>288703</v>
      </c>
    </row>
    <row r="83" spans="2:10">
      <c r="B83" s="3" t="s">
        <v>15</v>
      </c>
      <c r="C83" s="10">
        <f t="shared" si="2"/>
        <v>193.501</v>
      </c>
      <c r="D83" s="10">
        <f t="shared" si="2"/>
        <v>77.269000000000005</v>
      </c>
      <c r="F83" s="36">
        <v>15</v>
      </c>
      <c r="G83" s="58">
        <v>424.15000000000003</v>
      </c>
      <c r="H83" s="59">
        <v>193501</v>
      </c>
      <c r="I83" s="58">
        <v>163.86</v>
      </c>
      <c r="J83" s="60">
        <v>77269</v>
      </c>
    </row>
    <row r="84" spans="2:10">
      <c r="B84" s="3" t="s">
        <v>16</v>
      </c>
      <c r="C84" s="10">
        <f t="shared" si="2"/>
        <v>105.489</v>
      </c>
      <c r="D84" s="10">
        <f t="shared" si="2"/>
        <v>40.378999999999998</v>
      </c>
      <c r="F84" s="36">
        <v>16</v>
      </c>
      <c r="G84" s="58">
        <v>233.67999999999998</v>
      </c>
      <c r="H84" s="59">
        <v>105489</v>
      </c>
      <c r="I84" s="58">
        <v>86.25</v>
      </c>
      <c r="J84" s="60">
        <v>40379</v>
      </c>
    </row>
    <row r="85" spans="2:10">
      <c r="B85" s="3" t="s">
        <v>17</v>
      </c>
      <c r="C85" s="10">
        <f t="shared" ref="C85:D88" si="3">C109/1000</f>
        <v>73.872</v>
      </c>
      <c r="D85" s="10">
        <f t="shared" si="3"/>
        <v>22.683</v>
      </c>
      <c r="F85" s="36">
        <v>17</v>
      </c>
      <c r="G85" s="58">
        <v>159.08000000000001</v>
      </c>
      <c r="H85" s="59">
        <v>73872</v>
      </c>
      <c r="I85" s="58">
        <v>47.629999999999995</v>
      </c>
      <c r="J85" s="60">
        <v>22683</v>
      </c>
    </row>
    <row r="86" spans="2:10">
      <c r="B86" s="3" t="s">
        <v>18</v>
      </c>
      <c r="C86" s="10">
        <f t="shared" si="3"/>
        <v>46.82</v>
      </c>
      <c r="D86" s="10">
        <f t="shared" si="3"/>
        <v>21.37</v>
      </c>
      <c r="F86" s="36">
        <v>18</v>
      </c>
      <c r="G86" s="58">
        <v>101.9</v>
      </c>
      <c r="H86" s="59">
        <v>46820</v>
      </c>
      <c r="I86" s="58">
        <v>44.13</v>
      </c>
      <c r="J86" s="60">
        <v>21370</v>
      </c>
    </row>
    <row r="87" spans="2:10">
      <c r="B87" s="3" t="s">
        <v>19</v>
      </c>
      <c r="C87" s="10">
        <f t="shared" si="3"/>
        <v>32.018999999999998</v>
      </c>
      <c r="D87" s="10">
        <f t="shared" si="3"/>
        <v>17.327000000000002</v>
      </c>
      <c r="F87" s="36">
        <v>19</v>
      </c>
      <c r="G87" s="58">
        <v>67.459999999999994</v>
      </c>
      <c r="H87" s="59">
        <v>32019</v>
      </c>
      <c r="I87" s="58">
        <v>34.380000000000003</v>
      </c>
      <c r="J87" s="60">
        <v>17327</v>
      </c>
    </row>
    <row r="88" spans="2:10" ht="14.25" thickBot="1">
      <c r="B88" s="3" t="s">
        <v>20</v>
      </c>
      <c r="C88" s="10">
        <f t="shared" si="3"/>
        <v>67.587999999999994</v>
      </c>
      <c r="D88" s="10">
        <f t="shared" si="3"/>
        <v>27.800999999999998</v>
      </c>
      <c r="F88" s="36">
        <v>20</v>
      </c>
      <c r="G88" s="55">
        <v>144.05000000000001</v>
      </c>
      <c r="H88" s="52">
        <v>67588</v>
      </c>
      <c r="I88" s="55">
        <v>55.39</v>
      </c>
      <c r="J88" s="53">
        <v>27801</v>
      </c>
    </row>
    <row r="89" spans="2:10" ht="14.25" thickTop="1">
      <c r="B89" s="4" t="s">
        <v>21</v>
      </c>
      <c r="C89" s="11">
        <f>SUM(C69:C88)</f>
        <v>2449.1980000000003</v>
      </c>
      <c r="D89" s="11">
        <f>SUM(D69:D88)</f>
        <v>6243.5410000000002</v>
      </c>
      <c r="G89" s="56">
        <f>SUM(G69:G88)</f>
        <v>6128.8</v>
      </c>
      <c r="H89" s="57">
        <f>SUM(H69:H88)</f>
        <v>2449198</v>
      </c>
      <c r="I89" s="56">
        <f>SUM(I69:I88)</f>
        <v>16273.679999999998</v>
      </c>
      <c r="J89" s="57">
        <f>SUM(J69:J88)</f>
        <v>6243541</v>
      </c>
    </row>
    <row r="90" spans="2:10">
      <c r="B90" s="1"/>
      <c r="C90" s="1"/>
      <c r="D90" s="1"/>
    </row>
    <row r="91" spans="2:10">
      <c r="B91" s="5" t="s">
        <v>24</v>
      </c>
      <c r="C91" s="1"/>
      <c r="D91" s="1"/>
    </row>
    <row r="92" spans="2:10">
      <c r="B92" s="2" t="s">
        <v>14</v>
      </c>
      <c r="C92" s="2" t="s">
        <v>25</v>
      </c>
      <c r="D92" s="2" t="s">
        <v>26</v>
      </c>
    </row>
    <row r="93" spans="2:10">
      <c r="B93" s="3" t="s">
        <v>90</v>
      </c>
      <c r="C93" s="37">
        <f t="shared" ref="C93:C113" si="4">+H69</f>
        <v>0</v>
      </c>
      <c r="D93" s="37">
        <f t="shared" ref="D93:D113" si="5">+J69</f>
        <v>0</v>
      </c>
    </row>
    <row r="94" spans="2:10">
      <c r="B94" s="3" t="s">
        <v>91</v>
      </c>
      <c r="C94" s="37">
        <f t="shared" si="4"/>
        <v>0</v>
      </c>
      <c r="D94" s="37">
        <f t="shared" si="5"/>
        <v>0</v>
      </c>
    </row>
    <row r="95" spans="2:10">
      <c r="B95" s="3" t="s">
        <v>92</v>
      </c>
      <c r="C95" s="37">
        <f t="shared" si="4"/>
        <v>95</v>
      </c>
      <c r="D95" s="37">
        <f t="shared" si="5"/>
        <v>275</v>
      </c>
    </row>
    <row r="96" spans="2:10">
      <c r="B96" s="3" t="s">
        <v>93</v>
      </c>
      <c r="C96" s="37">
        <f t="shared" si="4"/>
        <v>680</v>
      </c>
      <c r="D96" s="37">
        <f t="shared" si="5"/>
        <v>4388</v>
      </c>
    </row>
    <row r="97" spans="2:4">
      <c r="B97" s="3" t="s">
        <v>94</v>
      </c>
      <c r="C97" s="37">
        <f t="shared" si="4"/>
        <v>2419</v>
      </c>
      <c r="D97" s="37">
        <f t="shared" si="5"/>
        <v>7373</v>
      </c>
    </row>
    <row r="98" spans="2:4">
      <c r="B98" s="3" t="s">
        <v>95</v>
      </c>
      <c r="C98" s="37">
        <f t="shared" si="4"/>
        <v>8169</v>
      </c>
      <c r="D98" s="37">
        <f t="shared" si="5"/>
        <v>35836</v>
      </c>
    </row>
    <row r="99" spans="2:4">
      <c r="B99" s="3" t="s">
        <v>96</v>
      </c>
      <c r="C99" s="37">
        <f t="shared" si="4"/>
        <v>25106</v>
      </c>
      <c r="D99" s="37">
        <f t="shared" si="5"/>
        <v>107496</v>
      </c>
    </row>
    <row r="100" spans="2:4">
      <c r="B100" s="3" t="s">
        <v>97</v>
      </c>
      <c r="C100" s="37">
        <f t="shared" si="4"/>
        <v>44716</v>
      </c>
      <c r="D100" s="37">
        <f t="shared" si="5"/>
        <v>192400</v>
      </c>
    </row>
    <row r="101" spans="2:4">
      <c r="B101" s="3" t="s">
        <v>98</v>
      </c>
      <c r="C101" s="37">
        <f t="shared" si="4"/>
        <v>123954</v>
      </c>
      <c r="D101" s="37">
        <f t="shared" si="5"/>
        <v>671972</v>
      </c>
    </row>
    <row r="102" spans="2:4">
      <c r="B102" s="3" t="s">
        <v>99</v>
      </c>
      <c r="C102" s="37">
        <f t="shared" si="4"/>
        <v>177758</v>
      </c>
      <c r="D102" s="37">
        <f>+J78</f>
        <v>1389856</v>
      </c>
    </row>
    <row r="103" spans="2:4">
      <c r="B103" s="3" t="s">
        <v>100</v>
      </c>
      <c r="C103" s="37">
        <f t="shared" si="4"/>
        <v>288192</v>
      </c>
      <c r="D103" s="37">
        <f t="shared" si="5"/>
        <v>1524091</v>
      </c>
    </row>
    <row r="104" spans="2:4">
      <c r="B104" s="3" t="s">
        <v>101</v>
      </c>
      <c r="C104" s="37">
        <f t="shared" si="4"/>
        <v>388347</v>
      </c>
      <c r="D104" s="37">
        <f t="shared" si="5"/>
        <v>1026385</v>
      </c>
    </row>
    <row r="105" spans="2:4">
      <c r="B105" s="3" t="s">
        <v>102</v>
      </c>
      <c r="C105" s="37">
        <f t="shared" si="4"/>
        <v>545772</v>
      </c>
      <c r="D105" s="37">
        <f t="shared" si="5"/>
        <v>787937</v>
      </c>
    </row>
    <row r="106" spans="2:4">
      <c r="B106" s="3" t="s">
        <v>103</v>
      </c>
      <c r="C106" s="37">
        <f t="shared" si="4"/>
        <v>324701</v>
      </c>
      <c r="D106" s="37">
        <f t="shared" si="5"/>
        <v>288703</v>
      </c>
    </row>
    <row r="107" spans="2:4">
      <c r="B107" s="3" t="s">
        <v>15</v>
      </c>
      <c r="C107" s="37">
        <f t="shared" si="4"/>
        <v>193501</v>
      </c>
      <c r="D107" s="37">
        <f t="shared" si="5"/>
        <v>77269</v>
      </c>
    </row>
    <row r="108" spans="2:4">
      <c r="B108" s="3" t="s">
        <v>16</v>
      </c>
      <c r="C108" s="37">
        <f t="shared" si="4"/>
        <v>105489</v>
      </c>
      <c r="D108" s="37">
        <f t="shared" si="5"/>
        <v>40379</v>
      </c>
    </row>
    <row r="109" spans="2:4">
      <c r="B109" s="3" t="s">
        <v>17</v>
      </c>
      <c r="C109" s="37">
        <f t="shared" si="4"/>
        <v>73872</v>
      </c>
      <c r="D109" s="37">
        <f t="shared" si="5"/>
        <v>22683</v>
      </c>
    </row>
    <row r="110" spans="2:4">
      <c r="B110" s="3" t="s">
        <v>18</v>
      </c>
      <c r="C110" s="37">
        <f t="shared" si="4"/>
        <v>46820</v>
      </c>
      <c r="D110" s="37">
        <f t="shared" si="5"/>
        <v>21370</v>
      </c>
    </row>
    <row r="111" spans="2:4">
      <c r="B111" s="3" t="s">
        <v>19</v>
      </c>
      <c r="C111" s="37">
        <f t="shared" si="4"/>
        <v>32019</v>
      </c>
      <c r="D111" s="37">
        <f t="shared" si="5"/>
        <v>17327</v>
      </c>
    </row>
    <row r="112" spans="2:4">
      <c r="B112" s="3" t="s">
        <v>20</v>
      </c>
      <c r="C112" s="37">
        <f t="shared" si="4"/>
        <v>67588</v>
      </c>
      <c r="D112" s="37">
        <f t="shared" si="5"/>
        <v>27801</v>
      </c>
    </row>
    <row r="113" spans="2:4">
      <c r="B113" s="4" t="s">
        <v>21</v>
      </c>
      <c r="C113" s="37">
        <f t="shared" si="4"/>
        <v>2449198</v>
      </c>
      <c r="D113" s="37">
        <f t="shared" si="5"/>
        <v>6243541</v>
      </c>
    </row>
  </sheetData>
  <mergeCells count="2">
    <mergeCell ref="G67:H67"/>
    <mergeCell ref="I67:J67"/>
  </mergeCells>
  <phoneticPr fontId="2"/>
  <printOptions horizontalCentered="1"/>
  <pageMargins left="0.78740157480314965" right="0.78740157480314965" top="0.78740157480314965" bottom="0.98425196850393704" header="0.51181102362204722" footer="0.51181102362204722"/>
  <pageSetup paperSize="9" scale="94" firstPageNumber="73" orientation="portrait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全県(P7)</vt:lpstr>
      <vt:lpstr>白川・菊池川(P11)</vt:lpstr>
      <vt:lpstr>緑川(P39)</vt:lpstr>
      <vt:lpstr>球磨川(P51)</vt:lpstr>
      <vt:lpstr>天草(P73)</vt:lpstr>
      <vt:lpstr>'球磨川(P51)'!Print_Area</vt:lpstr>
      <vt:lpstr>'全県(P7)'!Print_Area</vt:lpstr>
      <vt:lpstr>'天草(P73)'!Print_Area</vt:lpstr>
      <vt:lpstr>'白川・菊池川(P11)'!Print_Area</vt:lpstr>
      <vt:lpstr>'緑川(P39)'!Print_Area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kumamoto</cp:lastModifiedBy>
  <cp:lastPrinted>2022-01-04T05:05:15Z</cp:lastPrinted>
  <dcterms:created xsi:type="dcterms:W3CDTF">2002-12-08T14:05:43Z</dcterms:created>
  <dcterms:modified xsi:type="dcterms:W3CDTF">2022-01-04T05:06:01Z</dcterms:modified>
</cp:coreProperties>
</file>