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4 技術管理課共有\04 林務水産技術班\★岩本R4～\20　測量設計・現場技術業務委託の指名競争入札参加者希望調査\R5\03　HP掲載\"/>
    </mc:Choice>
  </mc:AlternateContent>
  <bookViews>
    <workbookView xWindow="0" yWindow="0" windowWidth="28800" windowHeight="12315" tabRatio="767"/>
  </bookViews>
  <sheets>
    <sheet name="様式１ (申請書)" sheetId="8" r:id="rId1"/>
    <sheet name="様式２の１ (測量)" sheetId="5" r:id="rId2"/>
    <sheet name="様式２の２ (測量)" sheetId="15" r:id="rId3"/>
    <sheet name="様式３ (地質)" sheetId="14" r:id="rId4"/>
    <sheet name="様式３の１ (設計)" sheetId="10" r:id="rId5"/>
    <sheet name="様式３の２ (設計)" sheetId="16" r:id="rId6"/>
    <sheet name="様式４ (現場技術)" sheetId="13" r:id="rId7"/>
    <sheet name="様式５（委託実績)" sheetId="4" r:id="rId8"/>
    <sheet name="(参考)経験年数一覧" sheetId="12" r:id="rId9"/>
  </sheets>
  <definedNames>
    <definedName name="_xlnm.Print_Area" localSheetId="8">'(参考)経験年数一覧'!$A$2:$U$15</definedName>
    <definedName name="_xlnm.Print_Area" localSheetId="0">'様式１ (申請書)'!$A$4:$U$46</definedName>
    <definedName name="_xlnm.Print_Area" localSheetId="1">'様式２の１ (測量)'!$A$6:$M$25</definedName>
    <definedName name="_xlnm.Print_Area" localSheetId="2">'様式２の２ (測量)'!$A$6:$N$26</definedName>
    <definedName name="_xlnm.Print_Area" localSheetId="3">'様式３ (地質)'!$A$13:$O$36</definedName>
    <definedName name="_xlnm.Print_Area" localSheetId="4">'様式３の１ (設計)'!$A$13:$O$36</definedName>
    <definedName name="_xlnm.Print_Area" localSheetId="5">'様式３の２ (設計)'!$A$13:$P$36</definedName>
    <definedName name="_xlnm.Print_Area" localSheetId="6">'様式４ (現場技術)'!$A$17:$O$40</definedName>
    <definedName name="_xlnm.Print_Area" localSheetId="7">'様式５（委託実績)'!$A$8:$I$45</definedName>
  </definedNames>
  <calcPr calcId="162913"/>
</workbook>
</file>

<file path=xl/calcChain.xml><?xml version="1.0" encoding="utf-8"?>
<calcChain xmlns="http://schemas.openxmlformats.org/spreadsheetml/2006/main">
  <c r="O44" i="8" l="1"/>
  <c r="P45" i="8"/>
  <c r="O45" i="8"/>
  <c r="P44" i="8"/>
  <c r="P30" i="16" l="1"/>
  <c r="P29" i="16"/>
  <c r="P28" i="16"/>
  <c r="P27" i="16"/>
  <c r="P26" i="16"/>
  <c r="P25" i="16"/>
  <c r="P24" i="16"/>
  <c r="P23" i="16"/>
  <c r="P22" i="16"/>
  <c r="P21" i="16"/>
  <c r="P20" i="16"/>
  <c r="I16" i="16"/>
  <c r="AF32" i="16"/>
  <c r="AA30" i="16"/>
  <c r="U30" i="16"/>
  <c r="AD30" i="16" s="1"/>
  <c r="T30" i="16"/>
  <c r="AC30" i="16" s="1"/>
  <c r="S30" i="16"/>
  <c r="AB30" i="16" s="1"/>
  <c r="R30" i="16"/>
  <c r="V30" i="16"/>
  <c r="AE30" i="16" s="1"/>
  <c r="H30" i="16"/>
  <c r="AA29" i="16"/>
  <c r="U29" i="16"/>
  <c r="AD29" i="16" s="1"/>
  <c r="T29" i="16"/>
  <c r="AC29" i="16" s="1"/>
  <c r="S29" i="16"/>
  <c r="AB29" i="16" s="1"/>
  <c r="R29" i="16"/>
  <c r="V29" i="16"/>
  <c r="AE29" i="16" s="1"/>
  <c r="H29" i="16"/>
  <c r="AA28" i="16"/>
  <c r="U28" i="16"/>
  <c r="AD28" i="16" s="1"/>
  <c r="T28" i="16"/>
  <c r="AC28" i="16" s="1"/>
  <c r="S28" i="16"/>
  <c r="AB28" i="16" s="1"/>
  <c r="R28" i="16"/>
  <c r="V28" i="16"/>
  <c r="AE28" i="16" s="1"/>
  <c r="H28" i="16"/>
  <c r="AA27" i="16"/>
  <c r="U27" i="16"/>
  <c r="AD27" i="16" s="1"/>
  <c r="T27" i="16"/>
  <c r="AC27" i="16" s="1"/>
  <c r="S27" i="16"/>
  <c r="AB27" i="16" s="1"/>
  <c r="R27" i="16"/>
  <c r="V27" i="16"/>
  <c r="AE27" i="16" s="1"/>
  <c r="H27" i="16"/>
  <c r="AA26" i="16"/>
  <c r="U26" i="16"/>
  <c r="AD26" i="16" s="1"/>
  <c r="T26" i="16"/>
  <c r="AC26" i="16" s="1"/>
  <c r="S26" i="16"/>
  <c r="AB26" i="16" s="1"/>
  <c r="R26" i="16"/>
  <c r="V26" i="16"/>
  <c r="AE26" i="16" s="1"/>
  <c r="H26" i="16"/>
  <c r="AA25" i="16"/>
  <c r="U25" i="16"/>
  <c r="AD25" i="16" s="1"/>
  <c r="T25" i="16"/>
  <c r="AC25" i="16" s="1"/>
  <c r="S25" i="16"/>
  <c r="AB25" i="16" s="1"/>
  <c r="R25" i="16"/>
  <c r="V25" i="16"/>
  <c r="AE25" i="16" s="1"/>
  <c r="H25" i="16"/>
  <c r="AA24" i="16"/>
  <c r="U24" i="16"/>
  <c r="AD24" i="16" s="1"/>
  <c r="T24" i="16"/>
  <c r="AC24" i="16" s="1"/>
  <c r="S24" i="16"/>
  <c r="AB24" i="16" s="1"/>
  <c r="R24" i="16"/>
  <c r="V24" i="16"/>
  <c r="AE24" i="16" s="1"/>
  <c r="H24" i="16"/>
  <c r="AA23" i="16"/>
  <c r="U23" i="16"/>
  <c r="AD23" i="16" s="1"/>
  <c r="T23" i="16"/>
  <c r="AC23" i="16" s="1"/>
  <c r="S23" i="16"/>
  <c r="AB23" i="16" s="1"/>
  <c r="R23" i="16"/>
  <c r="V23" i="16"/>
  <c r="AE23" i="16" s="1"/>
  <c r="H23" i="16"/>
  <c r="AA22" i="16"/>
  <c r="U22" i="16"/>
  <c r="AD22" i="16" s="1"/>
  <c r="T22" i="16"/>
  <c r="AC22" i="16" s="1"/>
  <c r="S22" i="16"/>
  <c r="AB22" i="16" s="1"/>
  <c r="R22" i="16"/>
  <c r="V22" i="16"/>
  <c r="AE22" i="16" s="1"/>
  <c r="H22" i="16"/>
  <c r="AA21" i="16"/>
  <c r="AA31" i="16" s="1"/>
  <c r="U21" i="16"/>
  <c r="AD21" i="16" s="1"/>
  <c r="AD31" i="16" s="1"/>
  <c r="T21" i="16"/>
  <c r="AC21" i="16" s="1"/>
  <c r="S21" i="16"/>
  <c r="AB21" i="16" s="1"/>
  <c r="AB31" i="16" s="1"/>
  <c r="R21" i="16"/>
  <c r="V21" i="16"/>
  <c r="AE21" i="16" s="1"/>
  <c r="H21" i="16"/>
  <c r="H20" i="16"/>
  <c r="G16" i="16"/>
  <c r="O30" i="10"/>
  <c r="O29" i="10"/>
  <c r="O28" i="10"/>
  <c r="O27" i="10"/>
  <c r="O26" i="10"/>
  <c r="O25" i="10"/>
  <c r="O24" i="10"/>
  <c r="O23" i="10"/>
  <c r="O22" i="10"/>
  <c r="O21" i="10"/>
  <c r="O20" i="10"/>
  <c r="H45" i="8"/>
  <c r="C38" i="8"/>
  <c r="H44" i="8"/>
  <c r="AE31" i="16" l="1"/>
  <c r="AC31" i="16"/>
  <c r="N23" i="15"/>
  <c r="N22" i="15"/>
  <c r="N21" i="15"/>
  <c r="N20" i="15"/>
  <c r="N19" i="15"/>
  <c r="N18" i="15"/>
  <c r="N17" i="15"/>
  <c r="N16" i="15"/>
  <c r="N15" i="15"/>
  <c r="N14" i="15"/>
  <c r="N13" i="15"/>
  <c r="F23" i="15"/>
  <c r="B23" i="15"/>
  <c r="B22" i="15"/>
  <c r="F22" i="15"/>
  <c r="F21" i="15"/>
  <c r="B21" i="15" s="1"/>
  <c r="F20" i="15"/>
  <c r="F19" i="15"/>
  <c r="B19" i="15" s="1"/>
  <c r="F18" i="15"/>
  <c r="B18" i="15" s="1"/>
  <c r="F17" i="15"/>
  <c r="B17" i="15" s="1"/>
  <c r="F16" i="15"/>
  <c r="F15" i="15"/>
  <c r="B15" i="15" s="1"/>
  <c r="F14" i="15"/>
  <c r="B14" i="15" s="1"/>
  <c r="F13" i="15"/>
  <c r="E9" i="15"/>
  <c r="M23" i="5"/>
  <c r="M22" i="5"/>
  <c r="M21" i="5"/>
  <c r="M20" i="5"/>
  <c r="M19" i="5"/>
  <c r="M18" i="5"/>
  <c r="M17" i="5"/>
  <c r="M16" i="5"/>
  <c r="M15" i="5"/>
  <c r="M14" i="5"/>
  <c r="M13" i="5"/>
  <c r="B16" i="15" l="1"/>
  <c r="B20" i="15"/>
  <c r="S3" i="15" s="1"/>
  <c r="G45" i="8" s="1"/>
  <c r="AA32" i="16"/>
  <c r="B13" i="15"/>
  <c r="P38" i="8"/>
  <c r="S38" i="8"/>
  <c r="T38" i="8"/>
  <c r="U38" i="8"/>
  <c r="S2" i="15" l="1"/>
  <c r="G44" i="8" s="1"/>
  <c r="Q25" i="13"/>
  <c r="X25" i="13"/>
  <c r="Y25" i="13"/>
  <c r="Z25" i="13"/>
  <c r="Q26" i="13"/>
  <c r="X26" i="13"/>
  <c r="Y26" i="13"/>
  <c r="Z26" i="13"/>
  <c r="Q27" i="13"/>
  <c r="X27" i="13"/>
  <c r="Y27" i="13"/>
  <c r="Z27" i="13"/>
  <c r="Q28" i="13"/>
  <c r="X28" i="13"/>
  <c r="Y28" i="13"/>
  <c r="Z28" i="13"/>
  <c r="Q29" i="13"/>
  <c r="X29" i="13"/>
  <c r="Y29" i="13"/>
  <c r="Z29" i="13"/>
  <c r="Q30" i="13"/>
  <c r="X30" i="13"/>
  <c r="Y30" i="13"/>
  <c r="Z30" i="13"/>
  <c r="Q31" i="13"/>
  <c r="X31" i="13"/>
  <c r="Y31" i="13"/>
  <c r="Z31" i="13"/>
  <c r="Q32" i="13"/>
  <c r="X32" i="13"/>
  <c r="Y32" i="13"/>
  <c r="Z32" i="13"/>
  <c r="Q33" i="13"/>
  <c r="X33" i="13"/>
  <c r="Y33" i="13"/>
  <c r="Z33" i="13"/>
  <c r="Q34" i="13"/>
  <c r="X34" i="13"/>
  <c r="Y34" i="13"/>
  <c r="Z34" i="13"/>
  <c r="I34" i="13" l="1"/>
  <c r="I33" i="13"/>
  <c r="I32" i="13"/>
  <c r="I31" i="13"/>
  <c r="I30" i="13"/>
  <c r="I29" i="13"/>
  <c r="I28" i="13"/>
  <c r="I27" i="13"/>
  <c r="I26" i="13"/>
  <c r="I25" i="13"/>
  <c r="I24" i="13"/>
  <c r="H30" i="10"/>
  <c r="H29" i="10"/>
  <c r="H28" i="10"/>
  <c r="H27" i="10"/>
  <c r="H26" i="10"/>
  <c r="H25" i="10"/>
  <c r="H24" i="10"/>
  <c r="H23" i="10"/>
  <c r="H22" i="10"/>
  <c r="H21" i="10"/>
  <c r="H20" i="10"/>
  <c r="H21" i="14"/>
  <c r="H22" i="14"/>
  <c r="H23" i="14"/>
  <c r="H24" i="14"/>
  <c r="H25" i="14"/>
  <c r="H26" i="14"/>
  <c r="H27" i="14"/>
  <c r="H28" i="14"/>
  <c r="H29" i="14"/>
  <c r="H30" i="14"/>
  <c r="H20" i="14"/>
  <c r="F14" i="5"/>
  <c r="F15" i="5"/>
  <c r="F16" i="5"/>
  <c r="F17" i="5"/>
  <c r="F18" i="5"/>
  <c r="F19" i="5"/>
  <c r="F20" i="5"/>
  <c r="F21" i="5"/>
  <c r="F22" i="5"/>
  <c r="F23" i="5"/>
  <c r="F13" i="5"/>
  <c r="X24" i="13"/>
  <c r="N38" i="8" l="1"/>
  <c r="I38" i="8"/>
  <c r="H38" i="8"/>
  <c r="G38" i="8"/>
  <c r="F38" i="8"/>
  <c r="E38" i="8"/>
  <c r="O38" i="8" l="1"/>
  <c r="G20" i="13"/>
  <c r="AB26" i="14"/>
  <c r="AB25" i="14"/>
  <c r="AD26" i="14"/>
  <c r="AD25" i="14"/>
  <c r="U21" i="14"/>
  <c r="AD21" i="14" s="1"/>
  <c r="S21" i="14"/>
  <c r="AB21" i="14" s="1"/>
  <c r="R21" i="14"/>
  <c r="AA21" i="14" s="1"/>
  <c r="Q21" i="14"/>
  <c r="Z21" i="14" s="1"/>
  <c r="AE32" i="14"/>
  <c r="AA30" i="14"/>
  <c r="Z30" i="14"/>
  <c r="S30" i="14"/>
  <c r="AB30" i="14" s="1"/>
  <c r="R30" i="14"/>
  <c r="Q30" i="14"/>
  <c r="O30" i="14"/>
  <c r="U30" i="14" s="1"/>
  <c r="AD30" i="14" s="1"/>
  <c r="AA29" i="14"/>
  <c r="Z29" i="14"/>
  <c r="S29" i="14"/>
  <c r="AB29" i="14" s="1"/>
  <c r="R29" i="14"/>
  <c r="Q29" i="14"/>
  <c r="O29" i="14"/>
  <c r="U29" i="14" s="1"/>
  <c r="AD29" i="14" s="1"/>
  <c r="AA28" i="14"/>
  <c r="Z28" i="14"/>
  <c r="S28" i="14"/>
  <c r="AB28" i="14" s="1"/>
  <c r="R28" i="14"/>
  <c r="Q28" i="14"/>
  <c r="O28" i="14"/>
  <c r="U28" i="14" s="1"/>
  <c r="AD28" i="14" s="1"/>
  <c r="AA27" i="14"/>
  <c r="Z27" i="14"/>
  <c r="S27" i="14"/>
  <c r="AB27" i="14" s="1"/>
  <c r="R27" i="14"/>
  <c r="Q27" i="14"/>
  <c r="O27" i="14"/>
  <c r="U27" i="14" s="1"/>
  <c r="AD27" i="14" s="1"/>
  <c r="AA26" i="14"/>
  <c r="Z26" i="14"/>
  <c r="S26" i="14"/>
  <c r="R26" i="14"/>
  <c r="Q26" i="14"/>
  <c r="O26" i="14"/>
  <c r="U26" i="14" s="1"/>
  <c r="AA25" i="14"/>
  <c r="Z25" i="14"/>
  <c r="S25" i="14"/>
  <c r="R25" i="14"/>
  <c r="Q25" i="14"/>
  <c r="O25" i="14"/>
  <c r="U25" i="14" s="1"/>
  <c r="Z24" i="14"/>
  <c r="S24" i="14"/>
  <c r="AB24" i="14" s="1"/>
  <c r="R24" i="14"/>
  <c r="AA24" i="14" s="1"/>
  <c r="Q24" i="14"/>
  <c r="O24" i="14"/>
  <c r="U24" i="14" s="1"/>
  <c r="AD24" i="14" s="1"/>
  <c r="S23" i="14"/>
  <c r="AB23" i="14" s="1"/>
  <c r="R23" i="14"/>
  <c r="AA23" i="14" s="1"/>
  <c r="Q23" i="14"/>
  <c r="Z23" i="14" s="1"/>
  <c r="O23" i="14"/>
  <c r="U23" i="14" s="1"/>
  <c r="AD23" i="14" s="1"/>
  <c r="S22" i="14"/>
  <c r="AB22" i="14" s="1"/>
  <c r="R22" i="14"/>
  <c r="AA22" i="14" s="1"/>
  <c r="Q22" i="14"/>
  <c r="Z22" i="14" s="1"/>
  <c r="O22" i="14"/>
  <c r="U22" i="14" s="1"/>
  <c r="AD22" i="14" s="1"/>
  <c r="O21" i="14"/>
  <c r="O20" i="14"/>
  <c r="G16" i="14"/>
  <c r="U30" i="10"/>
  <c r="AD30" i="10" s="1"/>
  <c r="AE32" i="10"/>
  <c r="Z30" i="10"/>
  <c r="AA29" i="10"/>
  <c r="AA28" i="10"/>
  <c r="AB27" i="10"/>
  <c r="AB25" i="10"/>
  <c r="T30" i="10"/>
  <c r="AC30" i="10" s="1"/>
  <c r="S30" i="10"/>
  <c r="AB30" i="10" s="1"/>
  <c r="R30" i="10"/>
  <c r="AA30" i="10" s="1"/>
  <c r="Q30" i="10"/>
  <c r="U29" i="10"/>
  <c r="AD29" i="10" s="1"/>
  <c r="T29" i="10"/>
  <c r="AC29" i="10" s="1"/>
  <c r="S29" i="10"/>
  <c r="AB29" i="10" s="1"/>
  <c r="R29" i="10"/>
  <c r="Q29" i="10"/>
  <c r="Z29" i="10" s="1"/>
  <c r="U28" i="10"/>
  <c r="AD28" i="10" s="1"/>
  <c r="T28" i="10"/>
  <c r="AC28" i="10" s="1"/>
  <c r="S28" i="10"/>
  <c r="AB28" i="10" s="1"/>
  <c r="R28" i="10"/>
  <c r="Q28" i="10"/>
  <c r="Z28" i="10" s="1"/>
  <c r="U27" i="10"/>
  <c r="AD27" i="10" s="1"/>
  <c r="T27" i="10"/>
  <c r="AC27" i="10" s="1"/>
  <c r="S27" i="10"/>
  <c r="R27" i="10"/>
  <c r="AA27" i="10" s="1"/>
  <c r="Q27" i="10"/>
  <c r="Z27" i="10" s="1"/>
  <c r="U26" i="10"/>
  <c r="AD26" i="10" s="1"/>
  <c r="T26" i="10"/>
  <c r="AC26" i="10" s="1"/>
  <c r="S26" i="10"/>
  <c r="AB26" i="10" s="1"/>
  <c r="R26" i="10"/>
  <c r="AA26" i="10" s="1"/>
  <c r="Q26" i="10"/>
  <c r="Z26" i="10" s="1"/>
  <c r="U25" i="10"/>
  <c r="AD25" i="10" s="1"/>
  <c r="T25" i="10"/>
  <c r="AC25" i="10" s="1"/>
  <c r="S25" i="10"/>
  <c r="R25" i="10"/>
  <c r="AA25" i="10" s="1"/>
  <c r="Q25" i="10"/>
  <c r="Z25" i="10" s="1"/>
  <c r="U24" i="10"/>
  <c r="AD24" i="10" s="1"/>
  <c r="T24" i="10"/>
  <c r="AC24" i="10" s="1"/>
  <c r="S24" i="10"/>
  <c r="AB24" i="10" s="1"/>
  <c r="R24" i="10"/>
  <c r="AA24" i="10" s="1"/>
  <c r="Q24" i="10"/>
  <c r="Z24" i="10" s="1"/>
  <c r="U23" i="10"/>
  <c r="AD23" i="10" s="1"/>
  <c r="T23" i="10"/>
  <c r="AC23" i="10" s="1"/>
  <c r="S23" i="10"/>
  <c r="AB23" i="10" s="1"/>
  <c r="R23" i="10"/>
  <c r="AA23" i="10" s="1"/>
  <c r="Q23" i="10"/>
  <c r="Z23" i="10" s="1"/>
  <c r="U22" i="10"/>
  <c r="AD22" i="10" s="1"/>
  <c r="T22" i="10"/>
  <c r="AC22" i="10" s="1"/>
  <c r="S22" i="10"/>
  <c r="AB22" i="10" s="1"/>
  <c r="R22" i="10"/>
  <c r="AA22" i="10" s="1"/>
  <c r="Q22" i="10"/>
  <c r="Z22" i="10" s="1"/>
  <c r="T21" i="10"/>
  <c r="AC21" i="10" s="1"/>
  <c r="S21" i="10"/>
  <c r="AB21" i="10" s="1"/>
  <c r="R21" i="10"/>
  <c r="AA21" i="10" s="1"/>
  <c r="Q21" i="10"/>
  <c r="Z21" i="10" s="1"/>
  <c r="U21" i="10"/>
  <c r="AD21" i="10" s="1"/>
  <c r="R25" i="13" l="1"/>
  <c r="V25" i="13"/>
  <c r="T26" i="13"/>
  <c r="R27" i="13"/>
  <c r="V27" i="13"/>
  <c r="T28" i="13"/>
  <c r="R29" i="13"/>
  <c r="V29" i="13"/>
  <c r="T30" i="13"/>
  <c r="R31" i="13"/>
  <c r="V31" i="13"/>
  <c r="T32" i="13"/>
  <c r="R33" i="13"/>
  <c r="V33" i="13"/>
  <c r="T34" i="13"/>
  <c r="S26" i="13"/>
  <c r="U27" i="13"/>
  <c r="W30" i="13"/>
  <c r="S32" i="13"/>
  <c r="S34" i="13"/>
  <c r="S25" i="13"/>
  <c r="W25" i="13"/>
  <c r="U26" i="13"/>
  <c r="S27" i="13"/>
  <c r="W27" i="13"/>
  <c r="U28" i="13"/>
  <c r="S29" i="13"/>
  <c r="W29" i="13"/>
  <c r="U30" i="13"/>
  <c r="S31" i="13"/>
  <c r="W31" i="13"/>
  <c r="U32" i="13"/>
  <c r="S33" i="13"/>
  <c r="W33" i="13"/>
  <c r="U34" i="13"/>
  <c r="U25" i="13"/>
  <c r="W28" i="13"/>
  <c r="U29" i="13"/>
  <c r="U31" i="13"/>
  <c r="U33" i="13"/>
  <c r="T25" i="13"/>
  <c r="R26" i="13"/>
  <c r="V26" i="13"/>
  <c r="T27" i="13"/>
  <c r="R28" i="13"/>
  <c r="V28" i="13"/>
  <c r="T29" i="13"/>
  <c r="R30" i="13"/>
  <c r="V30" i="13"/>
  <c r="T31" i="13"/>
  <c r="R32" i="13"/>
  <c r="V32" i="13"/>
  <c r="T33" i="13"/>
  <c r="R34" i="13"/>
  <c r="V34" i="13"/>
  <c r="W26" i="13"/>
  <c r="S28" i="13"/>
  <c r="S30" i="13"/>
  <c r="W32" i="13"/>
  <c r="W34" i="13"/>
  <c r="E39" i="8"/>
  <c r="Z31" i="14"/>
  <c r="AA31" i="14"/>
  <c r="AB31" i="14"/>
  <c r="AD31" i="14"/>
  <c r="AD31" i="10"/>
  <c r="M38" i="8" s="1"/>
  <c r="AC31" i="10"/>
  <c r="L38" i="8" s="1"/>
  <c r="Z31" i="10"/>
  <c r="AA31" i="10"/>
  <c r="J38" i="8" s="1"/>
  <c r="AB31" i="10"/>
  <c r="K38" i="8" s="1"/>
  <c r="B13" i="5"/>
  <c r="B23" i="5"/>
  <c r="B22" i="5"/>
  <c r="B21" i="5"/>
  <c r="B20" i="5"/>
  <c r="B19" i="5"/>
  <c r="B18" i="5"/>
  <c r="B17" i="5"/>
  <c r="B16" i="5"/>
  <c r="D21" i="8"/>
  <c r="I39" i="8" l="1"/>
  <c r="Z32" i="14"/>
  <c r="Z32" i="10"/>
  <c r="B15" i="5" l="1"/>
  <c r="B14" i="5"/>
  <c r="O25" i="13" l="1"/>
  <c r="AB26" i="13"/>
  <c r="O26" i="13"/>
  <c r="O27" i="13"/>
  <c r="O28" i="13"/>
  <c r="AC28" i="13"/>
  <c r="O29" i="13"/>
  <c r="O30" i="13"/>
  <c r="AC30" i="13"/>
  <c r="O31" i="13"/>
  <c r="O32" i="13"/>
  <c r="AC32" i="13"/>
  <c r="O33" i="13"/>
  <c r="AB29" i="13"/>
  <c r="AC33" i="13"/>
  <c r="AB33" i="13"/>
  <c r="AB32" i="13"/>
  <c r="AB31" i="13"/>
  <c r="AB30" i="13"/>
  <c r="AB28" i="13"/>
  <c r="AB27" i="13"/>
  <c r="AB25" i="13"/>
  <c r="Q24" i="13"/>
  <c r="O24" i="13"/>
  <c r="T24" i="13" s="1"/>
  <c r="Y24" i="13"/>
  <c r="O34" i="13"/>
  <c r="AD34" i="13" s="1"/>
  <c r="G16" i="10"/>
  <c r="E9" i="5"/>
  <c r="AB34" i="13"/>
  <c r="AC25" i="13" l="1"/>
  <c r="V24" i="13"/>
  <c r="U24" i="13"/>
  <c r="R24" i="13"/>
  <c r="AC24" i="13" s="1"/>
  <c r="S24" i="13"/>
  <c r="W24" i="13"/>
  <c r="AD25" i="13"/>
  <c r="AC34" i="13"/>
  <c r="B34" i="13"/>
  <c r="AG30" i="13"/>
  <c r="AD29" i="13"/>
  <c r="AC29" i="13"/>
  <c r="AK30" i="13"/>
  <c r="AB35" i="13"/>
  <c r="AH30" i="13"/>
  <c r="AF30" i="13"/>
  <c r="AI34" i="13"/>
  <c r="AJ30" i="13"/>
  <c r="AE30" i="13"/>
  <c r="R2" i="5"/>
  <c r="R3" i="5"/>
  <c r="AK34" i="13"/>
  <c r="B30" i="13"/>
  <c r="AE34" i="13"/>
  <c r="AJ34" i="13"/>
  <c r="AF34" i="13"/>
  <c r="AI30" i="13"/>
  <c r="AD30" i="13"/>
  <c r="AD32" i="13"/>
  <c r="AD28" i="13"/>
  <c r="AH34" i="13"/>
  <c r="AD26" i="13"/>
  <c r="AE32" i="13"/>
  <c r="AG28" i="13"/>
  <c r="Z24" i="13"/>
  <c r="AB24" i="13"/>
  <c r="C39" i="8" l="1"/>
  <c r="D38" i="8"/>
  <c r="D39" i="8" s="1"/>
  <c r="AK25" i="13"/>
  <c r="AJ25" i="13"/>
  <c r="AI25" i="13"/>
  <c r="AE25" i="13"/>
  <c r="AH25" i="13"/>
  <c r="AF25" i="13"/>
  <c r="AG25" i="13"/>
  <c r="B25" i="13"/>
  <c r="AG34" i="13"/>
  <c r="B24" i="13"/>
  <c r="AE29" i="13"/>
  <c r="AG24" i="13"/>
  <c r="B29" i="13"/>
  <c r="AF29" i="13"/>
  <c r="AK29" i="13"/>
  <c r="AJ29" i="13"/>
  <c r="AI29" i="13"/>
  <c r="AG29" i="13"/>
  <c r="AH29" i="13"/>
  <c r="AF28" i="13"/>
  <c r="AE28" i="13"/>
  <c r="AH24" i="13"/>
  <c r="AK26" i="13"/>
  <c r="AJ26" i="13"/>
  <c r="AG26" i="13"/>
  <c r="AI27" i="13"/>
  <c r="AD27" i="13"/>
  <c r="AJ27" i="13"/>
  <c r="AE27" i="13"/>
  <c r="AK27" i="13"/>
  <c r="AF27" i="13"/>
  <c r="AH27" i="13"/>
  <c r="AG27" i="13"/>
  <c r="AI33" i="13"/>
  <c r="AD33" i="13"/>
  <c r="AE33" i="13"/>
  <c r="AK33" i="13"/>
  <c r="AH33" i="13"/>
  <c r="AG33" i="13"/>
  <c r="AF33" i="13"/>
  <c r="AJ33" i="13"/>
  <c r="B33" i="13"/>
  <c r="AC26" i="13"/>
  <c r="B26" i="13"/>
  <c r="AH26" i="13"/>
  <c r="AI26" i="13"/>
  <c r="AF26" i="13"/>
  <c r="AC27" i="13"/>
  <c r="B27" i="13"/>
  <c r="AJ28" i="13"/>
  <c r="B28" i="13"/>
  <c r="AI24" i="13"/>
  <c r="AI28" i="13"/>
  <c r="AI31" i="13"/>
  <c r="AD31" i="13"/>
  <c r="AE31" i="13"/>
  <c r="AK31" i="13"/>
  <c r="AF31" i="13"/>
  <c r="AJ31" i="13"/>
  <c r="AH31" i="13"/>
  <c r="AG31" i="13"/>
  <c r="AI32" i="13"/>
  <c r="AK28" i="13"/>
  <c r="AC31" i="13"/>
  <c r="B31" i="13"/>
  <c r="AK24" i="13"/>
  <c r="AE24" i="13"/>
  <c r="AD24" i="13"/>
  <c r="AF24" i="13"/>
  <c r="AJ24" i="13"/>
  <c r="AH28" i="13"/>
  <c r="AH32" i="13"/>
  <c r="AG32" i="13"/>
  <c r="AK32" i="13"/>
  <c r="AJ32" i="13"/>
  <c r="B32" i="13"/>
  <c r="AF32" i="13"/>
  <c r="AE26" i="13"/>
  <c r="AE35" i="13" l="1"/>
  <c r="Q38" i="8" s="1"/>
  <c r="AK35" i="13"/>
  <c r="X35" i="13"/>
  <c r="AF35" i="13"/>
  <c r="R38" i="8" s="1"/>
  <c r="R39" i="8" s="1"/>
  <c r="AI35" i="13"/>
  <c r="AH35" i="13"/>
  <c r="U35" i="13"/>
  <c r="Q35" i="13"/>
  <c r="AC35" i="13"/>
  <c r="AD35" i="13"/>
  <c r="T39" i="8" l="1"/>
  <c r="AB36" i="13"/>
  <c r="N39" i="8"/>
  <c r="AF36" i="13"/>
  <c r="AI36" i="13"/>
</calcChain>
</file>

<file path=xl/comments1.xml><?xml version="1.0" encoding="utf-8"?>
<comments xmlns="http://schemas.openxmlformats.org/spreadsheetml/2006/main">
  <authors>
    <author>kumamoto</author>
  </authors>
  <commentList>
    <comment ref="D15" authorId="0" shapeId="0">
      <text>
        <r>
          <rPr>
            <b/>
            <sz val="9"/>
            <color indexed="81"/>
            <rFont val="ＭＳ Ｐゴシック"/>
            <family val="3"/>
            <charset val="128"/>
          </rPr>
          <t>（株）○○などに省略しないで、株式会社○○○○と正式に記入してください。</t>
        </r>
      </text>
    </comment>
    <comment ref="D24" authorId="0" shapeId="0">
      <text>
        <r>
          <rPr>
            <b/>
            <sz val="9"/>
            <color indexed="81"/>
            <rFont val="ＭＳ Ｐゴシック"/>
            <family val="3"/>
            <charset val="128"/>
          </rPr>
          <t>県内事業所の場合
記入不要</t>
        </r>
      </text>
    </comment>
    <comment ref="P24" authorId="0" shapeId="0">
      <text>
        <r>
          <rPr>
            <b/>
            <sz val="9"/>
            <color indexed="81"/>
            <rFont val="ＭＳ Ｐゴシック"/>
            <family val="3"/>
            <charset val="128"/>
          </rPr>
          <t>県内事業所の場合
記入不要</t>
        </r>
      </text>
    </comment>
    <comment ref="D26" authorId="0" shapeId="0">
      <text>
        <r>
          <rPr>
            <b/>
            <sz val="9"/>
            <color indexed="81"/>
            <rFont val="ＭＳ Ｐゴシック"/>
            <family val="3"/>
            <charset val="128"/>
          </rPr>
          <t>県内事業所の場合
記入不要</t>
        </r>
      </text>
    </comment>
    <comment ref="R26" authorId="0" shapeId="0">
      <text>
        <r>
          <rPr>
            <b/>
            <sz val="9"/>
            <color indexed="81"/>
            <rFont val="ＭＳ Ｐゴシック"/>
            <family val="3"/>
            <charset val="128"/>
          </rPr>
          <t>県内事業所の場合
記入不要</t>
        </r>
      </text>
    </comment>
    <comment ref="D27" authorId="0" shapeId="0">
      <text>
        <r>
          <rPr>
            <b/>
            <sz val="9"/>
            <color indexed="81"/>
            <rFont val="ＭＳ Ｐゴシック"/>
            <family val="3"/>
            <charset val="128"/>
          </rPr>
          <t>県内事業所の場合
記入不要</t>
        </r>
      </text>
    </comment>
  </commentList>
</comments>
</file>

<file path=xl/sharedStrings.xml><?xml version="1.0" encoding="utf-8"?>
<sst xmlns="http://schemas.openxmlformats.org/spreadsheetml/2006/main" count="666" uniqueCount="238">
  <si>
    <t>主任技師</t>
    <rPh sb="0" eb="2">
      <t>シュニン</t>
    </rPh>
    <rPh sb="2" eb="4">
      <t>ギシ</t>
    </rPh>
    <phoneticPr fontId="2"/>
  </si>
  <si>
    <t>技師Ａ</t>
    <rPh sb="0" eb="2">
      <t>ギシ</t>
    </rPh>
    <phoneticPr fontId="2"/>
  </si>
  <si>
    <t>管理技術者</t>
    <rPh sb="0" eb="2">
      <t>カンリ</t>
    </rPh>
    <rPh sb="2" eb="5">
      <t>ギジュツシャ</t>
    </rPh>
    <phoneticPr fontId="2"/>
  </si>
  <si>
    <t>測量業務</t>
    <rPh sb="0" eb="2">
      <t>ソクリョウ</t>
    </rPh>
    <rPh sb="2" eb="4">
      <t>ギョウム</t>
    </rPh>
    <phoneticPr fontId="2"/>
  </si>
  <si>
    <t>測量主任技師</t>
    <rPh sb="0" eb="2">
      <t>ソクリョウ</t>
    </rPh>
    <rPh sb="2" eb="4">
      <t>シュニン</t>
    </rPh>
    <rPh sb="4" eb="6">
      <t>ギシ</t>
    </rPh>
    <phoneticPr fontId="2"/>
  </si>
  <si>
    <t>区分</t>
    <rPh sb="0" eb="2">
      <t>クブン</t>
    </rPh>
    <phoneticPr fontId="2"/>
  </si>
  <si>
    <t>区　　分</t>
    <rPh sb="0" eb="1">
      <t>ク</t>
    </rPh>
    <rPh sb="3" eb="4">
      <t>ブン</t>
    </rPh>
    <phoneticPr fontId="2"/>
  </si>
  <si>
    <t>測量技師</t>
    <rPh sb="0" eb="2">
      <t>ソクリョウ</t>
    </rPh>
    <rPh sb="2" eb="4">
      <t>ギシ</t>
    </rPh>
    <phoneticPr fontId="2"/>
  </si>
  <si>
    <t>同等の技術者</t>
    <rPh sb="0" eb="2">
      <t>ドウトウ</t>
    </rPh>
    <rPh sb="3" eb="6">
      <t>ギジュツシャ</t>
    </rPh>
    <phoneticPr fontId="2"/>
  </si>
  <si>
    <t>一級施工管理技士</t>
    <rPh sb="0" eb="2">
      <t>イッキュウ</t>
    </rPh>
    <rPh sb="2" eb="4">
      <t>セコウ</t>
    </rPh>
    <rPh sb="4" eb="6">
      <t>カンリ</t>
    </rPh>
    <rPh sb="6" eb="8">
      <t>ギシ</t>
    </rPh>
    <phoneticPr fontId="2"/>
  </si>
  <si>
    <t>人数</t>
    <rPh sb="0" eb="2">
      <t>ニンズウ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</si>
  <si>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</si>
  <si>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</si>
  <si>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総職員数</t>
    <rPh sb="0" eb="1">
      <t>ソウ</t>
    </rPh>
    <rPh sb="1" eb="4">
      <t>ショクインスウ</t>
    </rPh>
    <phoneticPr fontId="2"/>
  </si>
  <si>
    <t>営業所名</t>
    <rPh sb="0" eb="2">
      <t>エイギョウ</t>
    </rPh>
    <rPh sb="2" eb="3">
      <t>ショ</t>
    </rPh>
    <rPh sb="3" eb="4">
      <t>メイ</t>
    </rPh>
    <phoneticPr fontId="2"/>
  </si>
  <si>
    <t>人</t>
    <rPh sb="0" eb="1">
      <t>ニン</t>
    </rPh>
    <phoneticPr fontId="2"/>
  </si>
  <si>
    <t>技術者数</t>
    <rPh sb="0" eb="3">
      <t>ギジュツシャ</t>
    </rPh>
    <rPh sb="3" eb="4">
      <t>スウ</t>
    </rPh>
    <phoneticPr fontId="2"/>
  </si>
  <si>
    <t>現場技術業務</t>
    <rPh sb="0" eb="2">
      <t>ゲンバ</t>
    </rPh>
    <rPh sb="2" eb="4">
      <t>ギジュツ</t>
    </rPh>
    <rPh sb="4" eb="6">
      <t>ギョウム</t>
    </rPh>
    <phoneticPr fontId="2"/>
  </si>
  <si>
    <t>技術者以外</t>
    <rPh sb="0" eb="3">
      <t>ギジュツシャ</t>
    </rPh>
    <rPh sb="3" eb="5">
      <t>イガイ</t>
    </rPh>
    <phoneticPr fontId="2"/>
  </si>
  <si>
    <t>電話番号</t>
    <rPh sb="0" eb="2">
      <t>デンワ</t>
    </rPh>
    <rPh sb="2" eb="4">
      <t>バンゴウ</t>
    </rPh>
    <phoneticPr fontId="2"/>
  </si>
  <si>
    <t>１　指名競争入札参加を希望する者</t>
    <rPh sb="2" eb="4">
      <t>シメイ</t>
    </rPh>
    <rPh sb="4" eb="6">
      <t>キョウソウ</t>
    </rPh>
    <rPh sb="6" eb="8">
      <t>ニュウサツ</t>
    </rPh>
    <rPh sb="8" eb="10">
      <t>サンカ</t>
    </rPh>
    <rPh sb="11" eb="13">
      <t>キボウ</t>
    </rPh>
    <rPh sb="15" eb="16">
      <t>シャ</t>
    </rPh>
    <phoneticPr fontId="2"/>
  </si>
  <si>
    <t>技術士[森林土木]</t>
    <rPh sb="0" eb="3">
      <t>ギジュツシ</t>
    </rPh>
    <rPh sb="4" eb="6">
      <t>シンリン</t>
    </rPh>
    <rPh sb="6" eb="8">
      <t>ドボク</t>
    </rPh>
    <phoneticPr fontId="2"/>
  </si>
  <si>
    <t>林業技士[森林土木]</t>
    <rPh sb="0" eb="2">
      <t>リンギョウ</t>
    </rPh>
    <rPh sb="2" eb="4">
      <t>ギシ</t>
    </rPh>
    <rPh sb="5" eb="7">
      <t>シンリン</t>
    </rPh>
    <rPh sb="7" eb="9">
      <t>ドボク</t>
    </rPh>
    <phoneticPr fontId="2"/>
  </si>
  <si>
    <t>学校の種類</t>
    <rPh sb="0" eb="2">
      <t>ガッコウ</t>
    </rPh>
    <rPh sb="3" eb="5">
      <t>シュルイ</t>
    </rPh>
    <phoneticPr fontId="2"/>
  </si>
  <si>
    <t>専攻学科</t>
    <rPh sb="0" eb="2">
      <t>センコウ</t>
    </rPh>
    <rPh sb="2" eb="4">
      <t>ガッカ</t>
    </rPh>
    <phoneticPr fontId="2"/>
  </si>
  <si>
    <t>取得年月日</t>
    <rPh sb="0" eb="2">
      <t>シュトク</t>
    </rPh>
    <rPh sb="2" eb="5">
      <t>ネンガッピ</t>
    </rPh>
    <phoneticPr fontId="2"/>
  </si>
  <si>
    <t>氏　　名</t>
    <rPh sb="0" eb="1">
      <t>シ</t>
    </rPh>
    <rPh sb="3" eb="4">
      <t>メイ</t>
    </rPh>
    <phoneticPr fontId="2"/>
  </si>
  <si>
    <t>最終学歴</t>
    <rPh sb="0" eb="2">
      <t>サイシュウ</t>
    </rPh>
    <rPh sb="2" eb="4">
      <t>ガクレキ</t>
    </rPh>
    <phoneticPr fontId="2"/>
  </si>
  <si>
    <t>法令による免許等</t>
    <rPh sb="0" eb="2">
      <t>ホウレイ</t>
    </rPh>
    <rPh sb="5" eb="7">
      <t>メンキョ</t>
    </rPh>
    <rPh sb="7" eb="8">
      <t>トウ</t>
    </rPh>
    <phoneticPr fontId="2"/>
  </si>
  <si>
    <t>名　　称</t>
    <rPh sb="0" eb="1">
      <t>ナ</t>
    </rPh>
    <rPh sb="3" eb="4">
      <t>ショウ</t>
    </rPh>
    <phoneticPr fontId="2"/>
  </si>
  <si>
    <t>実　　務　　経　　歴</t>
    <rPh sb="0" eb="1">
      <t>ジツ</t>
    </rPh>
    <rPh sb="3" eb="4">
      <t>ツトム</t>
    </rPh>
    <rPh sb="6" eb="7">
      <t>キョウ</t>
    </rPh>
    <rPh sb="9" eb="10">
      <t>レキ</t>
    </rPh>
    <phoneticPr fontId="2"/>
  </si>
  <si>
    <t>技　　術　　者　　経　　歴　　書</t>
    <rPh sb="0" eb="1">
      <t>ワザ</t>
    </rPh>
    <rPh sb="3" eb="4">
      <t>ジュツ</t>
    </rPh>
    <rPh sb="6" eb="7">
      <t>シャ</t>
    </rPh>
    <rPh sb="9" eb="10">
      <t>キョウ</t>
    </rPh>
    <rPh sb="12" eb="13">
      <t>レキ</t>
    </rPh>
    <rPh sb="15" eb="16">
      <t>ショ</t>
    </rPh>
    <phoneticPr fontId="2"/>
  </si>
  <si>
    <t>別記第３号様式</t>
    <rPh sb="0" eb="2">
      <t>ベッキ</t>
    </rPh>
    <rPh sb="2" eb="3">
      <t>ダイ</t>
    </rPh>
    <rPh sb="4" eb="5">
      <t>ゴウ</t>
    </rPh>
    <rPh sb="5" eb="7">
      <t>ヨウシキ</t>
    </rPh>
    <phoneticPr fontId="2"/>
  </si>
  <si>
    <t>測　量　･　設　計　等　実　績　調　書</t>
    <rPh sb="0" eb="1">
      <t>ハカリ</t>
    </rPh>
    <rPh sb="2" eb="3">
      <t>リョウ</t>
    </rPh>
    <rPh sb="6" eb="7">
      <t>セツ</t>
    </rPh>
    <rPh sb="8" eb="9">
      <t>ケイ</t>
    </rPh>
    <rPh sb="10" eb="11">
      <t>トウ</t>
    </rPh>
    <rPh sb="12" eb="13">
      <t>ジツ</t>
    </rPh>
    <rPh sb="14" eb="15">
      <t>ツムギ</t>
    </rPh>
    <rPh sb="16" eb="17">
      <t>チョウ</t>
    </rPh>
    <rPh sb="18" eb="19">
      <t>ショ</t>
    </rPh>
    <phoneticPr fontId="2"/>
  </si>
  <si>
    <t>注　文　者</t>
    <rPh sb="0" eb="1">
      <t>チュウ</t>
    </rPh>
    <rPh sb="2" eb="3">
      <t>ブン</t>
    </rPh>
    <rPh sb="4" eb="5">
      <t>シャ</t>
    </rPh>
    <phoneticPr fontId="2"/>
  </si>
  <si>
    <t>元請・
下請の
別</t>
    <rPh sb="0" eb="2">
      <t>モトウ</t>
    </rPh>
    <rPh sb="4" eb="6">
      <t>シタウケ</t>
    </rPh>
    <rPh sb="8" eb="9">
      <t>ベツ</t>
    </rPh>
    <phoneticPr fontId="2"/>
  </si>
  <si>
    <t>件　　　　　名</t>
    <rPh sb="0" eb="1">
      <t>ケン</t>
    </rPh>
    <rPh sb="6" eb="7">
      <t>メイ</t>
    </rPh>
    <phoneticPr fontId="2"/>
  </si>
  <si>
    <t>測量・設計等対象の規模等</t>
    <rPh sb="0" eb="2">
      <t>ソクリョウ</t>
    </rPh>
    <rPh sb="3" eb="5">
      <t>セッケイ</t>
    </rPh>
    <rPh sb="5" eb="6">
      <t>トウ</t>
    </rPh>
    <rPh sb="6" eb="8">
      <t>タイショウ</t>
    </rPh>
    <rPh sb="9" eb="11">
      <t>キボ</t>
    </rPh>
    <rPh sb="11" eb="12">
      <t>トウ</t>
    </rPh>
    <phoneticPr fontId="2"/>
  </si>
  <si>
    <t>業務履行
場所のある
都道府県名</t>
    <rPh sb="0" eb="2">
      <t>ギョウム</t>
    </rPh>
    <rPh sb="2" eb="4">
      <t>リコウ</t>
    </rPh>
    <rPh sb="5" eb="7">
      <t>バショ</t>
    </rPh>
    <rPh sb="11" eb="15">
      <t>トドウフケン</t>
    </rPh>
    <rPh sb="15" eb="16">
      <t>メイ</t>
    </rPh>
    <phoneticPr fontId="2"/>
  </si>
  <si>
    <t>請負代金額
（千円）</t>
    <rPh sb="0" eb="2">
      <t>ウケオイ</t>
    </rPh>
    <rPh sb="2" eb="3">
      <t>ダイ</t>
    </rPh>
    <rPh sb="3" eb="5">
      <t>キンガク</t>
    </rPh>
    <rPh sb="7" eb="9">
      <t>センエン</t>
    </rPh>
    <phoneticPr fontId="2"/>
  </si>
  <si>
    <t>着　工　年　月
完成(予定)年月</t>
    <rPh sb="0" eb="1">
      <t>キ</t>
    </rPh>
    <rPh sb="2" eb="3">
      <t>コウ</t>
    </rPh>
    <rPh sb="4" eb="5">
      <t>トシ</t>
    </rPh>
    <rPh sb="6" eb="7">
      <t>ツキ</t>
    </rPh>
    <rPh sb="8" eb="10">
      <t>カンセイ</t>
    </rPh>
    <rPh sb="11" eb="13">
      <t>ヨテイ</t>
    </rPh>
    <rPh sb="14" eb="16">
      <t>ネンゲツ</t>
    </rPh>
    <phoneticPr fontId="2"/>
  </si>
  <si>
    <t>平成　年　月</t>
    <rPh sb="0" eb="2">
      <t>ヘイセイ</t>
    </rPh>
    <rPh sb="3" eb="4">
      <t>ネン</t>
    </rPh>
    <rPh sb="5" eb="6">
      <t>ツキ</t>
    </rPh>
    <phoneticPr fontId="2"/>
  </si>
  <si>
    <t>※１　本表は事業及び業務ごとに作成すること。</t>
    <rPh sb="3" eb="5">
      <t>ホンピョウ</t>
    </rPh>
    <rPh sb="6" eb="8">
      <t>ジギョウ</t>
    </rPh>
    <rPh sb="8" eb="9">
      <t>オヨ</t>
    </rPh>
    <rPh sb="10" eb="12">
      <t>ギョウム</t>
    </rPh>
    <rPh sb="15" eb="17">
      <t>サクセイ</t>
    </rPh>
    <phoneticPr fontId="2"/>
  </si>
  <si>
    <t>※３　下請については、「注文者」の欄には元請業者名を記載し、「件名」の欄には下請件名を記入すること。</t>
    <rPh sb="3" eb="5">
      <t>シタウケ</t>
    </rPh>
    <rPh sb="12" eb="15">
      <t>チュウモンシャ</t>
    </rPh>
    <rPh sb="17" eb="18">
      <t>ラン</t>
    </rPh>
    <rPh sb="20" eb="22">
      <t>モトウ</t>
    </rPh>
    <rPh sb="22" eb="25">
      <t>ギョウシャメイ</t>
    </rPh>
    <rPh sb="26" eb="28">
      <t>キサイ</t>
    </rPh>
    <rPh sb="31" eb="33">
      <t>ケンメイ</t>
    </rPh>
    <rPh sb="35" eb="36">
      <t>ラン</t>
    </rPh>
    <rPh sb="38" eb="40">
      <t>シタウケ</t>
    </rPh>
    <rPh sb="40" eb="42">
      <t>ケンメイ</t>
    </rPh>
    <rPh sb="43" eb="45">
      <t>キニュウ</t>
    </rPh>
    <phoneticPr fontId="2"/>
  </si>
  <si>
    <t>※４　「測量・設計等対象の規模等」欄には、例えば測量の面積・精度等、設計の構造・延べ面積等を記入すること。</t>
    <rPh sb="4" eb="6">
      <t>ソクリョウ</t>
    </rPh>
    <rPh sb="7" eb="9">
      <t>セッケイ</t>
    </rPh>
    <rPh sb="9" eb="10">
      <t>トウ</t>
    </rPh>
    <rPh sb="10" eb="12">
      <t>タイショウ</t>
    </rPh>
    <rPh sb="13" eb="15">
      <t>キボ</t>
    </rPh>
    <rPh sb="15" eb="16">
      <t>トウ</t>
    </rPh>
    <rPh sb="17" eb="18">
      <t>ラン</t>
    </rPh>
    <rPh sb="21" eb="22">
      <t>タト</t>
    </rPh>
    <rPh sb="24" eb="26">
      <t>ソクリョウ</t>
    </rPh>
    <rPh sb="27" eb="29">
      <t>メンセキ</t>
    </rPh>
    <rPh sb="30" eb="32">
      <t>セイド</t>
    </rPh>
    <rPh sb="32" eb="33">
      <t>トウ</t>
    </rPh>
    <rPh sb="34" eb="36">
      <t>セッケイ</t>
    </rPh>
    <rPh sb="37" eb="39">
      <t>コウゾウ</t>
    </rPh>
    <rPh sb="40" eb="41">
      <t>ノ</t>
    </rPh>
    <rPh sb="42" eb="44">
      <t>メンセキ</t>
    </rPh>
    <rPh sb="44" eb="45">
      <t>トウ</t>
    </rPh>
    <rPh sb="46" eb="48">
      <t>キニュウ</t>
    </rPh>
    <phoneticPr fontId="2"/>
  </si>
  <si>
    <t>※５　「請負代金額」は、消費税込みの金額を記入すること。</t>
    <rPh sb="4" eb="6">
      <t>ウケオイ</t>
    </rPh>
    <rPh sb="6" eb="8">
      <t>ダイキン</t>
    </rPh>
    <rPh sb="8" eb="9">
      <t>ガク</t>
    </rPh>
    <rPh sb="12" eb="15">
      <t>ショウヒゼイ</t>
    </rPh>
    <rPh sb="15" eb="16">
      <t>コ</t>
    </rPh>
    <rPh sb="18" eb="20">
      <t>キンガク</t>
    </rPh>
    <rPh sb="21" eb="23">
      <t>キニュウ</t>
    </rPh>
    <phoneticPr fontId="2"/>
  </si>
  <si>
    <t>実務経験年月数</t>
    <rPh sb="0" eb="2">
      <t>ジツム</t>
    </rPh>
    <rPh sb="2" eb="4">
      <t>ケイケン</t>
    </rPh>
    <rPh sb="4" eb="6">
      <t>ネンゲツ</t>
    </rPh>
    <rPh sb="6" eb="7">
      <t>カズ</t>
    </rPh>
    <phoneticPr fontId="2"/>
  </si>
  <si>
    <t>別記第１号様式</t>
    <rPh sb="0" eb="2">
      <t>ベッキ</t>
    </rPh>
    <rPh sb="2" eb="3">
      <t>ダイ</t>
    </rPh>
    <rPh sb="4" eb="5">
      <t>ゴウ</t>
    </rPh>
    <phoneticPr fontId="2"/>
  </si>
  <si>
    <t>業務の種類</t>
    <rPh sb="0" eb="2">
      <t>ギョウム</t>
    </rPh>
    <rPh sb="3" eb="5">
      <t>シュルイ</t>
    </rPh>
    <phoneticPr fontId="2"/>
  </si>
  <si>
    <t>～</t>
    <phoneticPr fontId="2"/>
  </si>
  <si>
    <t>～</t>
    <phoneticPr fontId="2"/>
  </si>
  <si>
    <t>技術者の名称</t>
    <rPh sb="0" eb="3">
      <t>ギジュツシャ</t>
    </rPh>
    <rPh sb="4" eb="6">
      <t>メイショウ</t>
    </rPh>
    <phoneticPr fontId="2"/>
  </si>
  <si>
    <t>　</t>
    <phoneticPr fontId="2"/>
  </si>
  <si>
    <t>森林　太郎</t>
    <rPh sb="0" eb="2">
      <t>シンリン</t>
    </rPh>
    <rPh sb="3" eb="5">
      <t>タロウ</t>
    </rPh>
    <phoneticPr fontId="2"/>
  </si>
  <si>
    <t>（ﾌﾘｶﾞﾅ)</t>
    <phoneticPr fontId="2"/>
  </si>
  <si>
    <t>○</t>
    <phoneticPr fontId="2"/>
  </si>
  <si>
    <t>治山</t>
    <rPh sb="0" eb="2">
      <t>チサン</t>
    </rPh>
    <phoneticPr fontId="2"/>
  </si>
  <si>
    <t>林道</t>
    <rPh sb="0" eb="2">
      <t>リンドウ</t>
    </rPh>
    <phoneticPr fontId="2"/>
  </si>
  <si>
    <t>法令による免許</t>
    <rPh sb="0" eb="2">
      <t>ホウレイ</t>
    </rPh>
    <rPh sb="5" eb="7">
      <t>メンキョ</t>
    </rPh>
    <phoneticPr fontId="2"/>
  </si>
  <si>
    <t>測量士</t>
    <rPh sb="0" eb="3">
      <t>ソクリョウシ</t>
    </rPh>
    <phoneticPr fontId="2"/>
  </si>
  <si>
    <t>業務の区分</t>
    <rPh sb="0" eb="2">
      <t>ギョウム</t>
    </rPh>
    <rPh sb="3" eb="5">
      <t>クブン</t>
    </rPh>
    <phoneticPr fontId="2"/>
  </si>
  <si>
    <t>合計</t>
    <rPh sb="0" eb="2">
      <t>ゴウケイ</t>
    </rPh>
    <phoneticPr fontId="2"/>
  </si>
  <si>
    <t>期間</t>
    <rPh sb="0" eb="2">
      <t>キカン</t>
    </rPh>
    <phoneticPr fontId="2"/>
  </si>
  <si>
    <t>入力年度末</t>
    <rPh sb="0" eb="2">
      <t>ニュウリョク</t>
    </rPh>
    <rPh sb="2" eb="5">
      <t>ネンドマツ</t>
    </rPh>
    <phoneticPr fontId="2"/>
  </si>
  <si>
    <t>番号</t>
    <rPh sb="0" eb="2">
      <t>バンゴウ</t>
    </rPh>
    <phoneticPr fontId="2"/>
  </si>
  <si>
    <t>治山</t>
    <rPh sb="0" eb="1">
      <t>オサム</t>
    </rPh>
    <rPh sb="1" eb="2">
      <t>ヤマ</t>
    </rPh>
    <phoneticPr fontId="2"/>
  </si>
  <si>
    <t>林道</t>
    <rPh sb="0" eb="1">
      <t>ハヤシ</t>
    </rPh>
    <rPh sb="1" eb="2">
      <t>ミチ</t>
    </rPh>
    <phoneticPr fontId="2"/>
  </si>
  <si>
    <t>記入例</t>
    <rPh sb="0" eb="2">
      <t>キニュウ</t>
    </rPh>
    <rPh sb="2" eb="3">
      <t>レイ</t>
    </rPh>
    <phoneticPr fontId="2"/>
  </si>
  <si>
    <t>～</t>
    <phoneticPr fontId="2"/>
  </si>
  <si>
    <t>従事期間</t>
    <rPh sb="0" eb="2">
      <t>ジュウジ</t>
    </rPh>
    <rPh sb="2" eb="4">
      <t>キカン</t>
    </rPh>
    <phoneticPr fontId="2"/>
  </si>
  <si>
    <t>経　　　　　　歴</t>
    <rPh sb="0" eb="1">
      <t>キョウ</t>
    </rPh>
    <rPh sb="7" eb="8">
      <t>レキ</t>
    </rPh>
    <phoneticPr fontId="2"/>
  </si>
  <si>
    <t>集計</t>
    <rPh sb="0" eb="2">
      <t>シュウケイ</t>
    </rPh>
    <phoneticPr fontId="2"/>
  </si>
  <si>
    <t>　</t>
    <phoneticPr fontId="2"/>
  </si>
  <si>
    <t>現場技術員</t>
    <rPh sb="0" eb="2">
      <t>ゲンバ</t>
    </rPh>
    <rPh sb="2" eb="5">
      <t>ギジュツイン</t>
    </rPh>
    <phoneticPr fontId="2"/>
  </si>
  <si>
    <t>二級施工管理技士</t>
    <rPh sb="0" eb="2">
      <t>ニキュウ</t>
    </rPh>
    <rPh sb="2" eb="4">
      <t>セコウ</t>
    </rPh>
    <rPh sb="4" eb="6">
      <t>カンリ</t>
    </rPh>
    <rPh sb="6" eb="8">
      <t>ギシ</t>
    </rPh>
    <phoneticPr fontId="2"/>
  </si>
  <si>
    <t>２　指名競争入札参加希望業務(○を記入）</t>
    <rPh sb="2" eb="4">
      <t>シメイ</t>
    </rPh>
    <rPh sb="4" eb="6">
      <t>キョウソウ</t>
    </rPh>
    <rPh sb="6" eb="8">
      <t>ニュウサツ</t>
    </rPh>
    <rPh sb="8" eb="10">
      <t>サンカ</t>
    </rPh>
    <rPh sb="10" eb="12">
      <t>キボウ</t>
    </rPh>
    <rPh sb="12" eb="14">
      <t>ギョウム</t>
    </rPh>
    <rPh sb="17" eb="19">
      <t>キニュウ</t>
    </rPh>
    <phoneticPr fontId="2"/>
  </si>
  <si>
    <t>　熊本県農林水産部長　様</t>
    <rPh sb="1" eb="4">
      <t>クマモトケン</t>
    </rPh>
    <rPh sb="4" eb="6">
      <t>ノウリン</t>
    </rPh>
    <rPh sb="6" eb="9">
      <t>スイサンブ</t>
    </rPh>
    <rPh sb="9" eb="10">
      <t>チョウ</t>
    </rPh>
    <rPh sb="11" eb="12">
      <t>サマ</t>
    </rPh>
    <phoneticPr fontId="2"/>
  </si>
  <si>
    <t>学歴</t>
    <rPh sb="0" eb="2">
      <t>ガクレキ</t>
    </rPh>
    <phoneticPr fontId="2"/>
  </si>
  <si>
    <t>大学</t>
    <rPh sb="0" eb="2">
      <t>ダイガク</t>
    </rPh>
    <phoneticPr fontId="2"/>
  </si>
  <si>
    <t>専門学校</t>
    <rPh sb="0" eb="2">
      <t>センモン</t>
    </rPh>
    <rPh sb="2" eb="4">
      <t>ガッコウ</t>
    </rPh>
    <phoneticPr fontId="2"/>
  </si>
  <si>
    <t>高等学校</t>
    <rPh sb="0" eb="2">
      <t>コウトウ</t>
    </rPh>
    <rPh sb="2" eb="4">
      <t>ガッコウ</t>
    </rPh>
    <phoneticPr fontId="2"/>
  </si>
  <si>
    <t>専攻</t>
    <rPh sb="0" eb="2">
      <t>センコウ</t>
    </rPh>
    <phoneticPr fontId="2"/>
  </si>
  <si>
    <t>土木</t>
    <rPh sb="0" eb="2">
      <t>ドボク</t>
    </rPh>
    <phoneticPr fontId="2"/>
  </si>
  <si>
    <t>農業土木</t>
    <rPh sb="0" eb="2">
      <t>ノウギョウ</t>
    </rPh>
    <rPh sb="2" eb="4">
      <t>ドボク</t>
    </rPh>
    <phoneticPr fontId="2"/>
  </si>
  <si>
    <t>林業</t>
    <rPh sb="0" eb="2">
      <t>リンギョウ</t>
    </rPh>
    <phoneticPr fontId="2"/>
  </si>
  <si>
    <t>技術士</t>
    <rPh sb="0" eb="3">
      <t>ギジュツシ</t>
    </rPh>
    <phoneticPr fontId="2"/>
  </si>
  <si>
    <t>林業技士</t>
    <rPh sb="0" eb="2">
      <t>リンギョウ</t>
    </rPh>
    <rPh sb="2" eb="4">
      <t>ギシ</t>
    </rPh>
    <phoneticPr fontId="2"/>
  </si>
  <si>
    <t>RCCM</t>
    <phoneticPr fontId="2"/>
  </si>
  <si>
    <t>ＲＣＣＭ[森林土木]</t>
    <rPh sb="5" eb="7">
      <t>シンリン</t>
    </rPh>
    <rPh sb="7" eb="9">
      <t>ドボク</t>
    </rPh>
    <phoneticPr fontId="2"/>
  </si>
  <si>
    <t>　　　</t>
    <phoneticPr fontId="2"/>
  </si>
  <si>
    <t xml:space="preserve"> </t>
    <phoneticPr fontId="2"/>
  </si>
  <si>
    <t>○</t>
  </si>
  <si>
    <t>県内
勤務</t>
    <rPh sb="0" eb="2">
      <t>ケンナイ</t>
    </rPh>
    <rPh sb="3" eb="5">
      <t>キンム</t>
    </rPh>
    <phoneticPr fontId="2"/>
  </si>
  <si>
    <t>入力上の注意</t>
    <rPh sb="0" eb="2">
      <t>ニュウリョク</t>
    </rPh>
    <rPh sb="2" eb="3">
      <t>ジョウ</t>
    </rPh>
    <rPh sb="4" eb="6">
      <t>チュウイ</t>
    </rPh>
    <phoneticPr fontId="2"/>
  </si>
  <si>
    <t>大学卒
(土木)</t>
    <rPh sb="0" eb="3">
      <t>ダイガクソツ</t>
    </rPh>
    <rPh sb="5" eb="7">
      <t>ドボク</t>
    </rPh>
    <phoneticPr fontId="2"/>
  </si>
  <si>
    <t>専門学校卒
(土木)</t>
    <rPh sb="0" eb="2">
      <t>センモン</t>
    </rPh>
    <rPh sb="2" eb="4">
      <t>ガッコウ</t>
    </rPh>
    <rPh sb="4" eb="5">
      <t>ソツ</t>
    </rPh>
    <rPh sb="7" eb="9">
      <t>ドボク</t>
    </rPh>
    <phoneticPr fontId="2"/>
  </si>
  <si>
    <t>高校卒
(なし)</t>
    <rPh sb="0" eb="2">
      <t>コウコウ</t>
    </rPh>
    <rPh sb="2" eb="3">
      <t>ソツ</t>
    </rPh>
    <phoneticPr fontId="2"/>
  </si>
  <si>
    <t>実務経験</t>
    <rPh sb="0" eb="2">
      <t>ジツム</t>
    </rPh>
    <rPh sb="2" eb="4">
      <t>ケイケン</t>
    </rPh>
    <phoneticPr fontId="2"/>
  </si>
  <si>
    <t>別記第５号様式</t>
    <rPh sb="0" eb="2">
      <t>ベッキ</t>
    </rPh>
    <rPh sb="2" eb="3">
      <t>ダイ</t>
    </rPh>
    <rPh sb="4" eb="5">
      <t>ゴウ</t>
    </rPh>
    <rPh sb="5" eb="7">
      <t>ヨウシキ</t>
    </rPh>
    <phoneticPr fontId="2"/>
  </si>
  <si>
    <t>記入上の注意</t>
    <rPh sb="0" eb="2">
      <t>キニュウ</t>
    </rPh>
    <rPh sb="2" eb="3">
      <t>ジョウ</t>
    </rPh>
    <rPh sb="4" eb="6">
      <t>チュウイ</t>
    </rPh>
    <phoneticPr fontId="2"/>
  </si>
  <si>
    <t xml:space="preserve"> </t>
    <phoneticPr fontId="2"/>
  </si>
  <si>
    <t>　　　</t>
    <phoneticPr fontId="2"/>
  </si>
  <si>
    <t>該当区分</t>
    <rPh sb="0" eb="2">
      <t>ガイトウ</t>
    </rPh>
    <rPh sb="2" eb="4">
      <t>クブン</t>
    </rPh>
    <phoneticPr fontId="2"/>
  </si>
  <si>
    <t>申請用数量</t>
    <rPh sb="0" eb="2">
      <t>シンセイ</t>
    </rPh>
    <rPh sb="2" eb="3">
      <t>ヨウ</t>
    </rPh>
    <rPh sb="3" eb="5">
      <t>スウリョウ</t>
    </rPh>
    <phoneticPr fontId="2"/>
  </si>
  <si>
    <t>別記第４号様式</t>
    <rPh sb="0" eb="2">
      <t>ベッキ</t>
    </rPh>
    <rPh sb="2" eb="3">
      <t>ダイ</t>
    </rPh>
    <rPh sb="4" eb="5">
      <t>ゴウ</t>
    </rPh>
    <rPh sb="5" eb="7">
      <t>ヨウシキ</t>
    </rPh>
    <phoneticPr fontId="2"/>
  </si>
  <si>
    <t>○○管内治山事業第○号工事で現場技術業務に従事
○○管内○○線林道工事で現場技術業務に従事</t>
    <rPh sb="2" eb="4">
      <t>カンナイ</t>
    </rPh>
    <rPh sb="4" eb="6">
      <t>チサン</t>
    </rPh>
    <rPh sb="6" eb="8">
      <t>ジギョウ</t>
    </rPh>
    <rPh sb="8" eb="9">
      <t>ダイ</t>
    </rPh>
    <rPh sb="10" eb="11">
      <t>ゴウ</t>
    </rPh>
    <rPh sb="11" eb="13">
      <t>コウジ</t>
    </rPh>
    <rPh sb="14" eb="16">
      <t>ゲンバ</t>
    </rPh>
    <rPh sb="16" eb="18">
      <t>ギジュツ</t>
    </rPh>
    <rPh sb="18" eb="20">
      <t>ギョウム</t>
    </rPh>
    <rPh sb="21" eb="23">
      <t>ジュウジ</t>
    </rPh>
    <rPh sb="26" eb="28">
      <t>カンナイ</t>
    </rPh>
    <rPh sb="30" eb="31">
      <t>セン</t>
    </rPh>
    <rPh sb="31" eb="33">
      <t>リンドウ</t>
    </rPh>
    <rPh sb="33" eb="35">
      <t>コウジ</t>
    </rPh>
    <rPh sb="36" eb="38">
      <t>ゲンバ</t>
    </rPh>
    <rPh sb="38" eb="40">
      <t>ギジュツ</t>
    </rPh>
    <rPh sb="40" eb="42">
      <t>ギョウム</t>
    </rPh>
    <rPh sb="43" eb="45">
      <t>ジュウジ</t>
    </rPh>
    <phoneticPr fontId="2"/>
  </si>
  <si>
    <t>現場技術業務の実績</t>
    <rPh sb="0" eb="2">
      <t>ゲンバ</t>
    </rPh>
    <rPh sb="2" eb="4">
      <t>ギジュツ</t>
    </rPh>
    <rPh sb="4" eb="6">
      <t>ギョウム</t>
    </rPh>
    <rPh sb="7" eb="9">
      <t>ジッセキ</t>
    </rPh>
    <phoneticPr fontId="2"/>
  </si>
  <si>
    <t>年度</t>
    <rPh sb="0" eb="2">
      <t>ネンド</t>
    </rPh>
    <phoneticPr fontId="2"/>
  </si>
  <si>
    <t>内　　　　容</t>
    <rPh sb="0" eb="1">
      <t>ウチ</t>
    </rPh>
    <rPh sb="5" eb="6">
      <t>カタチ</t>
    </rPh>
    <phoneticPr fontId="2"/>
  </si>
  <si>
    <t>※２　本表は測量業務は直近３年、その他は直近５年を目安として、様式２～４に該当する技術者が関係する業務を主に記入すること。</t>
    <rPh sb="3" eb="5">
      <t>ホンピョウ</t>
    </rPh>
    <rPh sb="6" eb="8">
      <t>ソクリョウ</t>
    </rPh>
    <rPh sb="8" eb="10">
      <t>ギョウム</t>
    </rPh>
    <rPh sb="11" eb="13">
      <t>チョッキン</t>
    </rPh>
    <rPh sb="14" eb="15">
      <t>ネン</t>
    </rPh>
    <rPh sb="18" eb="19">
      <t>タ</t>
    </rPh>
    <rPh sb="20" eb="22">
      <t>チョッキン</t>
    </rPh>
    <rPh sb="23" eb="24">
      <t>ネン</t>
    </rPh>
    <rPh sb="25" eb="27">
      <t>メヤス</t>
    </rPh>
    <rPh sb="31" eb="33">
      <t>ヨウシキ</t>
    </rPh>
    <rPh sb="37" eb="39">
      <t>ガイトウ</t>
    </rPh>
    <rPh sb="41" eb="44">
      <t>ギジュツシャ</t>
    </rPh>
    <rPh sb="45" eb="47">
      <t>カンケイ</t>
    </rPh>
    <rPh sb="49" eb="51">
      <t>ギョウム</t>
    </rPh>
    <rPh sb="52" eb="53">
      <t>オモ</t>
    </rPh>
    <rPh sb="54" eb="56">
      <t>キニュウ</t>
    </rPh>
    <phoneticPr fontId="2"/>
  </si>
  <si>
    <t>有無</t>
    <rPh sb="0" eb="2">
      <t>ウム</t>
    </rPh>
    <phoneticPr fontId="2"/>
  </si>
  <si>
    <t>指名競争入札参加希望調査申請書</t>
    <rPh sb="10" eb="12">
      <t>チョウサ</t>
    </rPh>
    <rPh sb="12" eb="15">
      <t>シンセイショ</t>
    </rPh>
    <phoneticPr fontId="2"/>
  </si>
  <si>
    <t>年</t>
    <rPh sb="0" eb="1">
      <t>ネン</t>
    </rPh>
    <phoneticPr fontId="2"/>
  </si>
  <si>
    <t>月</t>
    <rPh sb="0" eb="1">
      <t>ガツ</t>
    </rPh>
    <phoneticPr fontId="2"/>
  </si>
  <si>
    <t>日</t>
    <rPh sb="0" eb="1">
      <t>ニチ</t>
    </rPh>
    <phoneticPr fontId="2"/>
  </si>
  <si>
    <t>（郵便番号）</t>
    <rPh sb="1" eb="3">
      <t>ユウビン</t>
    </rPh>
    <rPh sb="3" eb="5">
      <t>バンゴウ</t>
    </rPh>
    <phoneticPr fontId="2"/>
  </si>
  <si>
    <t>所 在 地</t>
    <rPh sb="0" eb="1">
      <t>トコロ</t>
    </rPh>
    <rPh sb="2" eb="3">
      <t>ザイ</t>
    </rPh>
    <rPh sb="4" eb="5">
      <t>チ</t>
    </rPh>
    <phoneticPr fontId="2"/>
  </si>
  <si>
    <t>　</t>
    <phoneticPr fontId="2"/>
  </si>
  <si>
    <t>～</t>
    <phoneticPr fontId="2"/>
  </si>
  <si>
    <t xml:space="preserve"> </t>
    <phoneticPr fontId="2"/>
  </si>
  <si>
    <t>手書きする場合には、数字を記入してください。</t>
    <rPh sb="0" eb="2">
      <t>テガ</t>
    </rPh>
    <rPh sb="5" eb="7">
      <t>バアイ</t>
    </rPh>
    <rPh sb="10" eb="12">
      <t>スウジ</t>
    </rPh>
    <rPh sb="13" eb="15">
      <t>キニュウ</t>
    </rPh>
    <phoneticPr fontId="2"/>
  </si>
  <si>
    <t xml:space="preserve"> </t>
    <phoneticPr fontId="2"/>
  </si>
  <si>
    <t>１　「法令による免許」は、「測量士」の資格が必要です。</t>
    <rPh sb="3" eb="5">
      <t>ホウレイ</t>
    </rPh>
    <rPh sb="8" eb="10">
      <t>メンキョ</t>
    </rPh>
    <rPh sb="14" eb="17">
      <t>ソクリョウシ</t>
    </rPh>
    <rPh sb="19" eb="21">
      <t>シカク</t>
    </rPh>
    <rPh sb="22" eb="24">
      <t>ヒツヨウ</t>
    </rPh>
    <phoneticPr fontId="2"/>
  </si>
  <si>
    <t>１　最終学歴は、学校教育法等に定める大学、専門学校、高等学校等をいい,測量専門学校等は専門学校には含みません。</t>
    <rPh sb="35" eb="37">
      <t>ソクリョウ</t>
    </rPh>
    <rPh sb="37" eb="39">
      <t>センモン</t>
    </rPh>
    <rPh sb="39" eb="41">
      <t>ガッコウ</t>
    </rPh>
    <rPh sb="41" eb="42">
      <t>トウ</t>
    </rPh>
    <rPh sb="43" eb="45">
      <t>センモン</t>
    </rPh>
    <rPh sb="45" eb="47">
      <t>ガッコウ</t>
    </rPh>
    <rPh sb="49" eb="50">
      <t>フク</t>
    </rPh>
    <phoneticPr fontId="2"/>
  </si>
  <si>
    <t>１　最終学歴は、学校教育法等に定める大学、専門学校、高等学校等をいい,測量専門学校等は専門学校には含みません。</t>
    <phoneticPr fontId="2"/>
  </si>
  <si>
    <t>４　県内勤務者に限ります。</t>
    <phoneticPr fontId="2"/>
  </si>
  <si>
    <t>１　本表は事業及び業務ごとに作成すること。</t>
    <rPh sb="2" eb="4">
      <t>ホンピョウ</t>
    </rPh>
    <rPh sb="5" eb="7">
      <t>ジギョウ</t>
    </rPh>
    <rPh sb="7" eb="8">
      <t>オヨ</t>
    </rPh>
    <rPh sb="9" eb="11">
      <t>ギョウム</t>
    </rPh>
    <rPh sb="14" eb="16">
      <t>サクセイ</t>
    </rPh>
    <phoneticPr fontId="2"/>
  </si>
  <si>
    <t>２　本表は測量業務は直近３年、その他は直近５年を目安として、様式２～４に該当する技術者が関係する業務を主に記入すること。</t>
    <rPh sb="2" eb="4">
      <t>ホンピョウ</t>
    </rPh>
    <rPh sb="5" eb="7">
      <t>ソクリョウ</t>
    </rPh>
    <rPh sb="7" eb="9">
      <t>ギョウム</t>
    </rPh>
    <rPh sb="10" eb="12">
      <t>チョッキン</t>
    </rPh>
    <rPh sb="13" eb="14">
      <t>ネン</t>
    </rPh>
    <rPh sb="17" eb="18">
      <t>タ</t>
    </rPh>
    <rPh sb="19" eb="21">
      <t>チョッキン</t>
    </rPh>
    <rPh sb="22" eb="23">
      <t>ネン</t>
    </rPh>
    <rPh sb="24" eb="26">
      <t>メヤス</t>
    </rPh>
    <rPh sb="30" eb="32">
      <t>ヨウシキ</t>
    </rPh>
    <rPh sb="36" eb="38">
      <t>ガイトウ</t>
    </rPh>
    <rPh sb="40" eb="43">
      <t>ギジュツシャ</t>
    </rPh>
    <rPh sb="44" eb="46">
      <t>カンケイ</t>
    </rPh>
    <rPh sb="48" eb="50">
      <t>ギョウム</t>
    </rPh>
    <rPh sb="51" eb="52">
      <t>オモ</t>
    </rPh>
    <rPh sb="53" eb="55">
      <t>キニュウ</t>
    </rPh>
    <phoneticPr fontId="2"/>
  </si>
  <si>
    <t>３　下請については、「注文者」の欄には元請業者名を記載し、「件名」の欄には下請件名を記入すること。</t>
    <rPh sb="2" eb="4">
      <t>シタウケ</t>
    </rPh>
    <rPh sb="11" eb="14">
      <t>チュウモンシャ</t>
    </rPh>
    <rPh sb="16" eb="17">
      <t>ラン</t>
    </rPh>
    <rPh sb="19" eb="21">
      <t>モトウ</t>
    </rPh>
    <rPh sb="21" eb="24">
      <t>ギョウシャメイ</t>
    </rPh>
    <rPh sb="25" eb="27">
      <t>キサイ</t>
    </rPh>
    <rPh sb="30" eb="32">
      <t>ケンメイ</t>
    </rPh>
    <rPh sb="34" eb="35">
      <t>ラン</t>
    </rPh>
    <rPh sb="37" eb="39">
      <t>シタウケ</t>
    </rPh>
    <rPh sb="39" eb="41">
      <t>ケンメイ</t>
    </rPh>
    <rPh sb="42" eb="44">
      <t>キニュウ</t>
    </rPh>
    <phoneticPr fontId="2"/>
  </si>
  <si>
    <t>４　「測量・設計等対象の規模等」欄には、例えば測量の面積・精度等、設計の構造・延べ面積等を記入すること。</t>
    <rPh sb="3" eb="5">
      <t>ソクリョウ</t>
    </rPh>
    <rPh sb="6" eb="8">
      <t>セッケイ</t>
    </rPh>
    <rPh sb="8" eb="9">
      <t>トウ</t>
    </rPh>
    <rPh sb="9" eb="11">
      <t>タイショウ</t>
    </rPh>
    <rPh sb="12" eb="14">
      <t>キボ</t>
    </rPh>
    <rPh sb="14" eb="15">
      <t>トウ</t>
    </rPh>
    <rPh sb="16" eb="17">
      <t>ラン</t>
    </rPh>
    <rPh sb="20" eb="21">
      <t>タト</t>
    </rPh>
    <rPh sb="23" eb="25">
      <t>ソクリョウ</t>
    </rPh>
    <rPh sb="26" eb="28">
      <t>メンセキ</t>
    </rPh>
    <rPh sb="29" eb="31">
      <t>セイド</t>
    </rPh>
    <rPh sb="31" eb="32">
      <t>トウ</t>
    </rPh>
    <rPh sb="33" eb="35">
      <t>セッケイ</t>
    </rPh>
    <rPh sb="36" eb="38">
      <t>コウゾウ</t>
    </rPh>
    <rPh sb="39" eb="40">
      <t>ノ</t>
    </rPh>
    <rPh sb="41" eb="43">
      <t>メンセキ</t>
    </rPh>
    <rPh sb="43" eb="44">
      <t>トウ</t>
    </rPh>
    <rPh sb="45" eb="47">
      <t>キニュウ</t>
    </rPh>
    <phoneticPr fontId="2"/>
  </si>
  <si>
    <t>５　「請負代金額」は、消費税込みの金額を記入すること。</t>
    <rPh sb="3" eb="5">
      <t>ウケオイ</t>
    </rPh>
    <rPh sb="5" eb="7">
      <t>ダイキン</t>
    </rPh>
    <rPh sb="7" eb="8">
      <t>ガク</t>
    </rPh>
    <rPh sb="11" eb="14">
      <t>ショウヒゼイ</t>
    </rPh>
    <rPh sb="14" eb="15">
      <t>コ</t>
    </rPh>
    <rPh sb="17" eb="19">
      <t>キンガク</t>
    </rPh>
    <rPh sb="20" eb="22">
      <t>キニュウ</t>
    </rPh>
    <phoneticPr fontId="2"/>
  </si>
  <si>
    <t>自動計算ではありませんので全て入力してください</t>
    <rPh sb="0" eb="2">
      <t>ジドウ</t>
    </rPh>
    <rPh sb="2" eb="4">
      <t>ケイサン</t>
    </rPh>
    <rPh sb="13" eb="14">
      <t>スベ</t>
    </rPh>
    <rPh sb="15" eb="17">
      <t>ニュウリョク</t>
    </rPh>
    <phoneticPr fontId="2"/>
  </si>
  <si>
    <t>エクセル表を使って作成する場合は、網掛けの部分のみに記入してください。
技術者数は自動計算となってます。</t>
    <rPh sb="4" eb="5">
      <t>ヒョウ</t>
    </rPh>
    <rPh sb="6" eb="7">
      <t>ツカ</t>
    </rPh>
    <rPh sb="9" eb="11">
      <t>サクセイ</t>
    </rPh>
    <rPh sb="13" eb="15">
      <t>バアイ</t>
    </rPh>
    <rPh sb="17" eb="19">
      <t>アミカ</t>
    </rPh>
    <rPh sb="21" eb="23">
      <t>ブブン</t>
    </rPh>
    <rPh sb="26" eb="28">
      <t>キニュウ</t>
    </rPh>
    <rPh sb="36" eb="39">
      <t>ギジュツシャ</t>
    </rPh>
    <rPh sb="39" eb="40">
      <t>スウ</t>
    </rPh>
    <rPh sb="41" eb="43">
      <t>ジドウ</t>
    </rPh>
    <rPh sb="43" eb="45">
      <t>ケイサン</t>
    </rPh>
    <phoneticPr fontId="2"/>
  </si>
  <si>
    <t>技術者の名称は自動計算となってます。</t>
  </si>
  <si>
    <t>エクセル表を使って作成する場合は、網掛けのところのみ記入してください。</t>
    <rPh sb="4" eb="5">
      <t>ヒョウ</t>
    </rPh>
    <rPh sb="6" eb="7">
      <t>ツカ</t>
    </rPh>
    <rPh sb="9" eb="11">
      <t>サクセイ</t>
    </rPh>
    <rPh sb="13" eb="15">
      <t>バアイ</t>
    </rPh>
    <rPh sb="17" eb="19">
      <t>アミカ</t>
    </rPh>
    <rPh sb="26" eb="28">
      <t>キニュウ</t>
    </rPh>
    <phoneticPr fontId="2"/>
  </si>
  <si>
    <t>様式2～4(技術者経歴書)
関係技術者の氏名･地位等</t>
    <rPh sb="0" eb="2">
      <t>ヨウシキ</t>
    </rPh>
    <rPh sb="6" eb="9">
      <t>ギジュツシャ</t>
    </rPh>
    <rPh sb="9" eb="12">
      <t>ケイレキショ</t>
    </rPh>
    <rPh sb="14" eb="16">
      <t>カンケイ</t>
    </rPh>
    <rPh sb="16" eb="19">
      <t>ギジュツシャ</t>
    </rPh>
    <rPh sb="20" eb="22">
      <t>シメイ</t>
    </rPh>
    <rPh sb="23" eb="25">
      <t>チイ</t>
    </rPh>
    <rPh sb="25" eb="26">
      <t>トウ</t>
    </rPh>
    <phoneticPr fontId="2"/>
  </si>
  <si>
    <t>治山・林道　測量・設計等資格者調査に係る経験年数</t>
    <rPh sb="0" eb="2">
      <t>チサン</t>
    </rPh>
    <rPh sb="3" eb="5">
      <t>リンドウ</t>
    </rPh>
    <rPh sb="6" eb="8">
      <t>ソクリョウ</t>
    </rPh>
    <rPh sb="9" eb="11">
      <t>セッケイ</t>
    </rPh>
    <rPh sb="11" eb="12">
      <t>トウ</t>
    </rPh>
    <rPh sb="12" eb="15">
      <t>シカクシャ</t>
    </rPh>
    <rPh sb="15" eb="17">
      <t>チョウサ</t>
    </rPh>
    <rPh sb="18" eb="19">
      <t>カカ</t>
    </rPh>
    <rPh sb="20" eb="22">
      <t>ケイケン</t>
    </rPh>
    <rPh sb="22" eb="24">
      <t>ネンスウ</t>
    </rPh>
    <phoneticPr fontId="2"/>
  </si>
  <si>
    <t>　</t>
    <phoneticPr fontId="2"/>
  </si>
  <si>
    <t>H22
H21</t>
    <phoneticPr fontId="2"/>
  </si>
  <si>
    <t>～</t>
    <phoneticPr fontId="2"/>
  </si>
  <si>
    <t>←</t>
    <phoneticPr fontId="2"/>
  </si>
  <si>
    <t>自動計算</t>
    <rPh sb="0" eb="2">
      <t>ジドウ</t>
    </rPh>
    <rPh sb="2" eb="4">
      <t>ケイサン</t>
    </rPh>
    <phoneticPr fontId="2"/>
  </si>
  <si>
    <t>この表は提出する必要はありません。資格と経験年数でどの技術者になるかの早見表です</t>
    <rPh sb="2" eb="3">
      <t>ヒョウ</t>
    </rPh>
    <rPh sb="4" eb="6">
      <t>テイシュツ</t>
    </rPh>
    <rPh sb="8" eb="10">
      <t>ヒツヨウ</t>
    </rPh>
    <rPh sb="17" eb="19">
      <t>シカク</t>
    </rPh>
    <rPh sb="20" eb="22">
      <t>ケイケン</t>
    </rPh>
    <rPh sb="22" eb="24">
      <t>ネンスウ</t>
    </rPh>
    <rPh sb="27" eb="30">
      <t>ギジュツシャ</t>
    </rPh>
    <rPh sb="35" eb="38">
      <t>ハヤミヒョウ</t>
    </rPh>
    <phoneticPr fontId="2"/>
  </si>
  <si>
    <t>技術員</t>
    <rPh sb="0" eb="3">
      <t>ギジュツイン</t>
    </rPh>
    <phoneticPr fontId="2"/>
  </si>
  <si>
    <t>同等の技術者</t>
    <phoneticPr fontId="2"/>
  </si>
  <si>
    <t>○</t>
    <phoneticPr fontId="2"/>
  </si>
  <si>
    <t>基準日</t>
    <rPh sb="0" eb="3">
      <t>キジュンビ</t>
    </rPh>
    <phoneticPr fontId="2"/>
  </si>
  <si>
    <t>現場技術業務委託（該当区分）</t>
    <rPh sb="0" eb="2">
      <t>ゲンバ</t>
    </rPh>
    <rPh sb="2" eb="4">
      <t>ギジュツ</t>
    </rPh>
    <rPh sb="4" eb="6">
      <t>ギョウム</t>
    </rPh>
    <rPh sb="6" eb="8">
      <t>イタク</t>
    </rPh>
    <rPh sb="9" eb="11">
      <t>ガイトウ</t>
    </rPh>
    <rPh sb="11" eb="13">
      <t>クブン</t>
    </rPh>
    <phoneticPr fontId="2"/>
  </si>
  <si>
    <t>現場技術員(技師Ｃ）</t>
    <rPh sb="0" eb="2">
      <t>ゲンバ</t>
    </rPh>
    <rPh sb="2" eb="5">
      <t>ギジュツイン</t>
    </rPh>
    <rPh sb="6" eb="8">
      <t>ギシ</t>
    </rPh>
    <phoneticPr fontId="2"/>
  </si>
  <si>
    <t>現場技術員(技術員)</t>
    <rPh sb="0" eb="2">
      <t>ゲンバ</t>
    </rPh>
    <rPh sb="2" eb="5">
      <t>ギジュツイン</t>
    </rPh>
    <rPh sb="6" eb="9">
      <t>ギジュツイン</t>
    </rPh>
    <phoneticPr fontId="2"/>
  </si>
  <si>
    <t>現場技術業務委託（人数集計用）</t>
    <rPh sb="0" eb="2">
      <t>ゲンバ</t>
    </rPh>
    <rPh sb="2" eb="4">
      <t>ギジュツ</t>
    </rPh>
    <rPh sb="4" eb="6">
      <t>ギョウム</t>
    </rPh>
    <rPh sb="6" eb="8">
      <t>イタク</t>
    </rPh>
    <rPh sb="9" eb="11">
      <t>ニンズウ</t>
    </rPh>
    <rPh sb="11" eb="13">
      <t>シュウケイ</t>
    </rPh>
    <rPh sb="13" eb="14">
      <t>ヨウ</t>
    </rPh>
    <phoneticPr fontId="2"/>
  </si>
  <si>
    <t>Ｅメール
アドレス</t>
    <phoneticPr fontId="2"/>
  </si>
  <si>
    <t>技師Ｃ</t>
    <rPh sb="0" eb="2">
      <t>ギシ</t>
    </rPh>
    <phoneticPr fontId="2"/>
  </si>
  <si>
    <t>１級施工管理技士</t>
    <rPh sb="1" eb="2">
      <t>キュウ</t>
    </rPh>
    <rPh sb="2" eb="4">
      <t>セコウ</t>
    </rPh>
    <rPh sb="4" eb="6">
      <t>カンリ</t>
    </rPh>
    <rPh sb="6" eb="8">
      <t>ギシ</t>
    </rPh>
    <phoneticPr fontId="2"/>
  </si>
  <si>
    <t>２級施工管理技士</t>
    <rPh sb="1" eb="2">
      <t>キュウ</t>
    </rPh>
    <rPh sb="2" eb="4">
      <t>セコウ</t>
    </rPh>
    <rPh sb="4" eb="6">
      <t>カンリ</t>
    </rPh>
    <rPh sb="6" eb="8">
      <t>ギシ</t>
    </rPh>
    <phoneticPr fontId="2"/>
  </si>
  <si>
    <t>１級土木管理技士</t>
    <rPh sb="1" eb="2">
      <t>キュウ</t>
    </rPh>
    <rPh sb="2" eb="4">
      <t>ドボク</t>
    </rPh>
    <rPh sb="4" eb="6">
      <t>カンリ</t>
    </rPh>
    <rPh sb="6" eb="8">
      <t>ギシ</t>
    </rPh>
    <phoneticPr fontId="2"/>
  </si>
  <si>
    <t>２級土木管理技士</t>
    <rPh sb="1" eb="2">
      <t>キュウ</t>
    </rPh>
    <rPh sb="2" eb="4">
      <t>ドボク</t>
    </rPh>
    <rPh sb="4" eb="6">
      <t>カンリ</t>
    </rPh>
    <rPh sb="6" eb="8">
      <t>ギシ</t>
    </rPh>
    <phoneticPr fontId="2"/>
  </si>
  <si>
    <t>２級土木管理技士</t>
    <phoneticPr fontId="2"/>
  </si>
  <si>
    <t>○○○○コンサルタントで治山事業に従事
○○○○測量設計で林道事業に従事
○○○○事務所で治山事業に従事</t>
    <rPh sb="12" eb="14">
      <t>チサン</t>
    </rPh>
    <rPh sb="14" eb="16">
      <t>ジギョウ</t>
    </rPh>
    <rPh sb="17" eb="19">
      <t>ジュウジ</t>
    </rPh>
    <rPh sb="24" eb="26">
      <t>ソクリョウ</t>
    </rPh>
    <rPh sb="26" eb="28">
      <t>セッケイ</t>
    </rPh>
    <rPh sb="29" eb="31">
      <t>リンドウ</t>
    </rPh>
    <rPh sb="31" eb="33">
      <t>ジギョウ</t>
    </rPh>
    <rPh sb="34" eb="36">
      <t>ジュウジ</t>
    </rPh>
    <rPh sb="41" eb="43">
      <t>ジム</t>
    </rPh>
    <rPh sb="43" eb="44">
      <t>ショ</t>
    </rPh>
    <rPh sb="45" eb="47">
      <t>チサン</t>
    </rPh>
    <rPh sb="47" eb="49">
      <t>ジギョウ</t>
    </rPh>
    <rPh sb="50" eb="52">
      <t>ジュウジ</t>
    </rPh>
    <phoneticPr fontId="2"/>
  </si>
  <si>
    <t>H27.3
H20.3
H10.3</t>
    <phoneticPr fontId="2"/>
  </si>
  <si>
    <t>H20.4
H10.4
H7.4</t>
    <phoneticPr fontId="2"/>
  </si>
  <si>
    <r>
      <t xml:space="preserve">林業技士
</t>
    </r>
    <r>
      <rPr>
        <sz val="10"/>
        <rFont val="HGPｺﾞｼｯｸE"/>
        <family val="3"/>
        <charset val="128"/>
      </rPr>
      <t>(森林土木)</t>
    </r>
    <rPh sb="0" eb="2">
      <t>リンギョウ</t>
    </rPh>
    <rPh sb="2" eb="4">
      <t>ギシ</t>
    </rPh>
    <rPh sb="6" eb="8">
      <t>シンリン</t>
    </rPh>
    <rPh sb="8" eb="10">
      <t>ドボク</t>
    </rPh>
    <phoneticPr fontId="2"/>
  </si>
  <si>
    <r>
      <t xml:space="preserve">ＲＣＣＭ
</t>
    </r>
    <r>
      <rPr>
        <sz val="10"/>
        <rFont val="HGPｺﾞｼｯｸE"/>
        <family val="3"/>
        <charset val="128"/>
      </rPr>
      <t>(森林土木)</t>
    </r>
    <rPh sb="6" eb="8">
      <t>シンリン</t>
    </rPh>
    <rPh sb="8" eb="10">
      <t>ドボク</t>
    </rPh>
    <phoneticPr fontId="2"/>
  </si>
  <si>
    <r>
      <t xml:space="preserve">技 術 士
</t>
    </r>
    <r>
      <rPr>
        <sz val="10"/>
        <rFont val="ＪＳゴシック"/>
        <family val="3"/>
        <charset val="128"/>
      </rPr>
      <t>(森林土木)</t>
    </r>
    <rPh sb="0" eb="1">
      <t>ワザ</t>
    </rPh>
    <rPh sb="2" eb="3">
      <t>ジュツ</t>
    </rPh>
    <rPh sb="4" eb="5">
      <t>シ</t>
    </rPh>
    <rPh sb="7" eb="9">
      <t>シンリン</t>
    </rPh>
    <rPh sb="9" eb="11">
      <t>ドボク</t>
    </rPh>
    <phoneticPr fontId="2"/>
  </si>
  <si>
    <r>
      <t xml:space="preserve">林業技士
</t>
    </r>
    <r>
      <rPr>
        <sz val="10"/>
        <rFont val="ＪＳゴシック"/>
        <family val="3"/>
        <charset val="128"/>
      </rPr>
      <t>(森林土木)</t>
    </r>
    <rPh sb="0" eb="2">
      <t>リンギョウ</t>
    </rPh>
    <rPh sb="2" eb="4">
      <t>ギシ</t>
    </rPh>
    <rPh sb="6" eb="8">
      <t>シンリン</t>
    </rPh>
    <rPh sb="8" eb="10">
      <t>ドボク</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</si>
  <si>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</si>
  <si>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</si>
  <si>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t>
    <phoneticPr fontId="2"/>
  </si>
  <si>
    <t>２　実務経歴の欄には、最近のものから記載し、純粋に測量業務に従事した職種及び地位を記載してください。</t>
    <rPh sb="2" eb="4">
      <t>ジツム</t>
    </rPh>
    <rPh sb="4" eb="6">
      <t>ケイレキ</t>
    </rPh>
    <rPh sb="7" eb="8">
      <t>ラン</t>
    </rPh>
    <rPh sb="11" eb="13">
      <t>サイキン</t>
    </rPh>
    <rPh sb="18" eb="20">
      <t>キサイ</t>
    </rPh>
    <rPh sb="22" eb="24">
      <t>ジュンスイ</t>
    </rPh>
    <rPh sb="25" eb="27">
      <t>ソクリョウ</t>
    </rPh>
    <rPh sb="27" eb="29">
      <t>ギョウム</t>
    </rPh>
    <rPh sb="30" eb="32">
      <t>ジュウジ</t>
    </rPh>
    <rPh sb="34" eb="36">
      <t>ショクシュ</t>
    </rPh>
    <rPh sb="36" eb="37">
      <t>オヨ</t>
    </rPh>
    <rPh sb="38" eb="40">
      <t>チイ</t>
    </rPh>
    <rPh sb="41" eb="43">
      <t>キサイ</t>
    </rPh>
    <phoneticPr fontId="2"/>
  </si>
  <si>
    <t>４　実務経歴の欄には、最近のものから記載し、純粋に設計等業務に従事した職種及び地位を記載してください。</t>
    <rPh sb="7" eb="8">
      <t>ラン</t>
    </rPh>
    <phoneticPr fontId="2"/>
  </si>
  <si>
    <t>５　現場技術業務の実績欄には、最近のものから記載し、業務委託(森林土木に限りません。）に従事した内容を記載してください。</t>
    <rPh sb="11" eb="12">
      <t>ラン</t>
    </rPh>
    <phoneticPr fontId="2"/>
  </si>
  <si>
    <t>博士[森林土木]</t>
    <rPh sb="0" eb="2">
      <t>ハクシ</t>
    </rPh>
    <rPh sb="1" eb="2">
      <t>シ</t>
    </rPh>
    <rPh sb="3" eb="5">
      <t>シンリン</t>
    </rPh>
    <rPh sb="5" eb="7">
      <t>ドボク</t>
    </rPh>
    <phoneticPr fontId="2"/>
  </si>
  <si>
    <t>技術士[森林土木]</t>
    <rPh sb="0" eb="2">
      <t>ギジュツ</t>
    </rPh>
    <rPh sb="2" eb="3">
      <t>シ</t>
    </rPh>
    <rPh sb="4" eb="6">
      <t>シンリン</t>
    </rPh>
    <rPh sb="6" eb="8">
      <t>ドボク</t>
    </rPh>
    <phoneticPr fontId="2"/>
  </si>
  <si>
    <t>手書きする場合には、プリントアウトのうえ、各々記入してください。</t>
    <rPh sb="0" eb="2">
      <t>テガ</t>
    </rPh>
    <rPh sb="5" eb="7">
      <t>バアイ</t>
    </rPh>
    <rPh sb="21" eb="23">
      <t>オノオノ</t>
    </rPh>
    <rPh sb="23" eb="25">
      <t>キニュウ</t>
    </rPh>
    <phoneticPr fontId="2"/>
  </si>
  <si>
    <t>博士[森林土木]</t>
    <rPh sb="0" eb="2">
      <t>ハカセ</t>
    </rPh>
    <rPh sb="3" eb="5">
      <t>シンリン</t>
    </rPh>
    <rPh sb="5" eb="7">
      <t>ドボク</t>
    </rPh>
    <phoneticPr fontId="2"/>
  </si>
  <si>
    <t>）事業関係業務委託に係る</t>
    <phoneticPr fontId="2"/>
  </si>
  <si>
    <t>２　高等学校卒業の場合には専攻学科の記入は不要です。</t>
    <rPh sb="13" eb="15">
      <t>センコウ</t>
    </rPh>
    <phoneticPr fontId="2"/>
  </si>
  <si>
    <t>３　「法令による免許等」の欄には、技術士、ＲＣＣＭ、林業技士等のうち最上位のものを記載してください。</t>
    <rPh sb="13" eb="14">
      <t>ラン</t>
    </rPh>
    <rPh sb="30" eb="31">
      <t>トウ</t>
    </rPh>
    <phoneticPr fontId="2"/>
  </si>
  <si>
    <t>３　「法令による免許等」の欄には、技術士、林業技士、１級土木管理技士、２級土木管理技士のうち最上位のものを記載してください。</t>
    <rPh sb="13" eb="14">
      <t>ラン</t>
    </rPh>
    <phoneticPr fontId="2"/>
  </si>
  <si>
    <t>地質・土質調査業務</t>
    <rPh sb="0" eb="2">
      <t>チシツ</t>
    </rPh>
    <rPh sb="3" eb="5">
      <t>ドシツ</t>
    </rPh>
    <rPh sb="5" eb="7">
      <t>チョウサ</t>
    </rPh>
    <rPh sb="7" eb="9">
      <t>ギョウム</t>
    </rPh>
    <phoneticPr fontId="2"/>
  </si>
  <si>
    <t>設計業務等</t>
    <rPh sb="4" eb="5">
      <t>トウ</t>
    </rPh>
    <phoneticPr fontId="2"/>
  </si>
  <si>
    <t>測量業務等</t>
    <rPh sb="0" eb="2">
      <t>ソクリョウ</t>
    </rPh>
    <rPh sb="2" eb="4">
      <t>ギョウム</t>
    </rPh>
    <rPh sb="4" eb="5">
      <t>トウ</t>
    </rPh>
    <phoneticPr fontId="2"/>
  </si>
  <si>
    <t>地質調査技師
同等以上</t>
    <rPh sb="0" eb="2">
      <t>チシツ</t>
    </rPh>
    <rPh sb="2" eb="4">
      <t>チョウサ</t>
    </rPh>
    <rPh sb="4" eb="6">
      <t>ギシ</t>
    </rPh>
    <rPh sb="7" eb="9">
      <t>ドウトウ</t>
    </rPh>
    <rPh sb="9" eb="11">
      <t>イジョウ</t>
    </rPh>
    <phoneticPr fontId="2"/>
  </si>
  <si>
    <t>設計業務等</t>
    <rPh sb="0" eb="2">
      <t>セッケイ</t>
    </rPh>
    <rPh sb="2" eb="4">
      <t>ギョウム</t>
    </rPh>
    <rPh sb="4" eb="5">
      <t>トウ</t>
    </rPh>
    <phoneticPr fontId="2"/>
  </si>
  <si>
    <t>※業務の種類の「地質・土質調査業務」、「設計業務等」とは、従来の「設計・コンサルタント業務」のことです。</t>
    <rPh sb="1" eb="3">
      <t>ギョウム</t>
    </rPh>
    <rPh sb="4" eb="6">
      <t>シュルイ</t>
    </rPh>
    <rPh sb="8" eb="10">
      <t>チシツ</t>
    </rPh>
    <rPh sb="11" eb="13">
      <t>ドシツ</t>
    </rPh>
    <rPh sb="13" eb="15">
      <t>チョウサ</t>
    </rPh>
    <rPh sb="15" eb="17">
      <t>ギョウム</t>
    </rPh>
    <rPh sb="20" eb="22">
      <t>セッケイ</t>
    </rPh>
    <rPh sb="22" eb="24">
      <t>ギョウム</t>
    </rPh>
    <rPh sb="24" eb="25">
      <t>トウ</t>
    </rPh>
    <rPh sb="29" eb="31">
      <t>ジュウライ</t>
    </rPh>
    <rPh sb="33" eb="35">
      <t>セッケイ</t>
    </rPh>
    <rPh sb="43" eb="45">
      <t>ギョウム</t>
    </rPh>
    <phoneticPr fontId="2"/>
  </si>
  <si>
    <t>５　「業務の種類」の欄は、地質・土質調査業務又は、設計業務等を選択して、それぞれに作成してください。</t>
    <rPh sb="3" eb="5">
      <t>ギョウム</t>
    </rPh>
    <rPh sb="6" eb="8">
      <t>シュルイ</t>
    </rPh>
    <rPh sb="10" eb="11">
      <t>ラン</t>
    </rPh>
    <rPh sb="13" eb="15">
      <t>チシツ</t>
    </rPh>
    <rPh sb="16" eb="18">
      <t>ドシツ</t>
    </rPh>
    <rPh sb="18" eb="20">
      <t>チョウサ</t>
    </rPh>
    <rPh sb="20" eb="22">
      <t>ギョウム</t>
    </rPh>
    <rPh sb="22" eb="23">
      <t>マタ</t>
    </rPh>
    <rPh sb="25" eb="27">
      <t>セッケイ</t>
    </rPh>
    <rPh sb="27" eb="29">
      <t>ギョウム</t>
    </rPh>
    <rPh sb="29" eb="30">
      <t>トウ</t>
    </rPh>
    <rPh sb="31" eb="33">
      <t>センタク</t>
    </rPh>
    <rPh sb="41" eb="43">
      <t>サクセイ</t>
    </rPh>
    <phoneticPr fontId="2"/>
  </si>
  <si>
    <t>地質・土質調査業務</t>
  </si>
  <si>
    <t>※業務の種類の「地質・土質調査業務」、「設計業務等」とは、従来の「設計・コンサルタント業務」のことです。
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「法令による免許等」の欄には、技術士、ＲＣＣＭ、林業技士等のうち最上位のものを記載してください。（ただし、森林土木に限ります。)
４　実務経歴の欄には、最近のものから記載し、純粋に設計等業務に従事した職種及び地位を記載してください。
５　「業務の種類」の欄は、地質・土質調査業務又は、設計業務等を選択して、それぞれに作成してください。
６　網掛けの部分にのみ記入してください。（自動計算となっております。）</t>
    <rPh sb="88" eb="90">
      <t>ソクリョウ</t>
    </rPh>
    <rPh sb="90" eb="92">
      <t>センモン</t>
    </rPh>
    <rPh sb="92" eb="94">
      <t>ガッコウ</t>
    </rPh>
    <rPh sb="94" eb="95">
      <t>トウ</t>
    </rPh>
    <rPh sb="96" eb="98">
      <t>センモン</t>
    </rPh>
    <rPh sb="98" eb="100">
      <t>ガッコウ</t>
    </rPh>
    <rPh sb="102" eb="103">
      <t>フク</t>
    </rPh>
    <rPh sb="111" eb="113">
      <t>バアイ</t>
    </rPh>
    <rPh sb="114" eb="116">
      <t>サイシュウ</t>
    </rPh>
    <rPh sb="116" eb="118">
      <t>ガクレキ</t>
    </rPh>
    <rPh sb="119" eb="121">
      <t>キニュウ</t>
    </rPh>
    <rPh sb="143" eb="145">
      <t>センコウ</t>
    </rPh>
    <rPh sb="157" eb="159">
      <t>フツウ</t>
    </rPh>
    <rPh sb="159" eb="161">
      <t>コウコウ</t>
    </rPh>
    <rPh sb="165" eb="167">
      <t>ギョウム</t>
    </rPh>
    <rPh sb="173" eb="175">
      <t>キカン</t>
    </rPh>
    <rPh sb="176" eb="178">
      <t>ハンダン</t>
    </rPh>
    <rPh sb="197" eb="198">
      <t>ラン</t>
    </rPh>
    <rPh sb="239" eb="241">
      <t>シンリン</t>
    </rPh>
    <rPh sb="241" eb="243">
      <t>ドボク</t>
    </rPh>
    <rPh sb="244" eb="245">
      <t>カギ</t>
    </rPh>
    <rPh sb="258" eb="259">
      <t>ラン</t>
    </rPh>
    <rPh sb="278" eb="279">
      <t>トウ</t>
    </rPh>
    <phoneticPr fontId="2"/>
  </si>
  <si>
    <r>
      <t xml:space="preserve">博士
</t>
    </r>
    <r>
      <rPr>
        <sz val="10"/>
        <rFont val="HGPｺﾞｼｯｸE"/>
        <family val="3"/>
        <charset val="128"/>
      </rPr>
      <t>(森林土木)</t>
    </r>
    <rPh sb="0" eb="2">
      <t>ハクシ</t>
    </rPh>
    <rPh sb="1" eb="2">
      <t>シ</t>
    </rPh>
    <rPh sb="4" eb="6">
      <t>シンリン</t>
    </rPh>
    <rPh sb="6" eb="8">
      <t>ドボク</t>
    </rPh>
    <phoneticPr fontId="2"/>
  </si>
  <si>
    <r>
      <t xml:space="preserve">技術士
</t>
    </r>
    <r>
      <rPr>
        <sz val="10"/>
        <rFont val="HGPｺﾞｼｯｸE"/>
        <family val="3"/>
        <charset val="128"/>
      </rPr>
      <t>(森林土木)</t>
    </r>
    <rPh sb="0" eb="1">
      <t>ワザ</t>
    </rPh>
    <rPh sb="1" eb="2">
      <t>ジュツ</t>
    </rPh>
    <rPh sb="2" eb="3">
      <t>シ</t>
    </rPh>
    <rPh sb="5" eb="7">
      <t>シンリン</t>
    </rPh>
    <rPh sb="7" eb="9">
      <t>ドボク</t>
    </rPh>
    <phoneticPr fontId="2"/>
  </si>
  <si>
    <t>主任技師
同等以上</t>
    <rPh sb="0" eb="2">
      <t>シュニン</t>
    </rPh>
    <rPh sb="2" eb="4">
      <t>ギシ</t>
    </rPh>
    <rPh sb="5" eb="7">
      <t>ドウトウ</t>
    </rPh>
    <rPh sb="7" eb="9">
      <t>イジョウ</t>
    </rPh>
    <phoneticPr fontId="2"/>
  </si>
  <si>
    <t>６　実務経験は、治山・林道の業務（測量、地質・土質調査、設計、現場技術）に携わった年数を記入してください。</t>
    <rPh sb="8" eb="10">
      <t>チサン</t>
    </rPh>
    <rPh sb="11" eb="13">
      <t>リンドウ</t>
    </rPh>
    <rPh sb="20" eb="22">
      <t>チシツ</t>
    </rPh>
    <rPh sb="23" eb="25">
      <t>ドシツ</t>
    </rPh>
    <rPh sb="25" eb="27">
      <t>チョウサ</t>
    </rPh>
    <rPh sb="28" eb="30">
      <t>セッケイ</t>
    </rPh>
    <rPh sb="31" eb="33">
      <t>ゲンバ</t>
    </rPh>
    <rPh sb="33" eb="35">
      <t>ギジュツ</t>
    </rPh>
    <phoneticPr fontId="2"/>
  </si>
  <si>
    <t>地質・土質調査</t>
    <rPh sb="0" eb="2">
      <t>チシツ</t>
    </rPh>
    <rPh sb="3" eb="5">
      <t>ドシツ</t>
    </rPh>
    <rPh sb="5" eb="7">
      <t>チョウサ</t>
    </rPh>
    <phoneticPr fontId="2"/>
  </si>
  <si>
    <t>測量</t>
    <rPh sb="0" eb="2">
      <t>ソクリョウ</t>
    </rPh>
    <phoneticPr fontId="2"/>
  </si>
  <si>
    <t>設計</t>
    <rPh sb="0" eb="2">
      <t>セッケイ</t>
    </rPh>
    <phoneticPr fontId="2"/>
  </si>
  <si>
    <t>現場技術</t>
    <rPh sb="0" eb="2">
      <t>ゲンバ</t>
    </rPh>
    <rPh sb="2" eb="4">
      <t>ギジュツ</t>
    </rPh>
    <phoneticPr fontId="2"/>
  </si>
  <si>
    <t>令和</t>
    <rPh sb="0" eb="2">
      <t>レイワ</t>
    </rPh>
    <phoneticPr fontId="2"/>
  </si>
  <si>
    <t>博士</t>
    <rPh sb="0" eb="2">
      <t>ハカセシ</t>
    </rPh>
    <phoneticPr fontId="2"/>
  </si>
  <si>
    <t>治山・林道</t>
    <rPh sb="0" eb="2">
      <t>チサン</t>
    </rPh>
    <rPh sb="3" eb="5">
      <t>リンドウ</t>
    </rPh>
    <phoneticPr fontId="2"/>
  </si>
  <si>
    <t>主任技師</t>
    <rPh sb="0" eb="2">
      <t>シュニン</t>
    </rPh>
    <rPh sb="2" eb="4">
      <t>ギシ</t>
    </rPh>
    <phoneticPr fontId="2"/>
  </si>
  <si>
    <t>地質調査技師</t>
    <rPh sb="0" eb="4">
      <t>チシツチョウサ</t>
    </rPh>
    <rPh sb="4" eb="6">
      <t>ギシ</t>
    </rPh>
    <phoneticPr fontId="2"/>
  </si>
  <si>
    <t>地質調査技師</t>
    <rPh sb="0" eb="2">
      <t>チシツ</t>
    </rPh>
    <rPh sb="2" eb="4">
      <t>チョウサ</t>
    </rPh>
    <rPh sb="4" eb="6">
      <t>ギシ</t>
    </rPh>
    <phoneticPr fontId="2"/>
  </si>
  <si>
    <t>地質調査技師</t>
    <rPh sb="0" eb="4">
      <t>チシツチョウサ</t>
    </rPh>
    <rPh sb="4" eb="6">
      <t>ギシ</t>
    </rPh>
    <phoneticPr fontId="2"/>
  </si>
  <si>
    <r>
      <t xml:space="preserve">技術士
</t>
    </r>
    <r>
      <rPr>
        <sz val="10"/>
        <color rgb="FFFF0000"/>
        <rFont val="HGPｺﾞｼｯｸE"/>
        <family val="3"/>
        <charset val="128"/>
      </rPr>
      <t>(森林土木)</t>
    </r>
    <rPh sb="0" eb="1">
      <t>ワザ</t>
    </rPh>
    <rPh sb="1" eb="2">
      <t>ジュツ</t>
    </rPh>
    <rPh sb="2" eb="3">
      <t>シ</t>
    </rPh>
    <rPh sb="5" eb="7">
      <t>シンリン</t>
    </rPh>
    <rPh sb="7" eb="9">
      <t>ドボク</t>
    </rPh>
    <phoneticPr fontId="2"/>
  </si>
  <si>
    <t xml:space="preserve">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「法令による免許等」の欄には、技術士、林業技士、１級土木管理技士、２級土木管理技士のうち最上位のものを記載してください。（ただし、「技術士」「林業技士」は森林土木に限ります。)
４　県内勤務者に限ります。
５　現場技術業務の実績欄には、最近のものから記載し、業務委託(森林土木に限りません。）に従事した内容を記載してください。
６　実務経験は、治山・林道の業務（測量、地質・土質調査、設計、現場技術）に携わった年数を記入してください。
７　網掛けの部分にのみ記入してください。（自動計算となっております。）
</t>
    <rPh sb="35" eb="37">
      <t>ソクリョウ</t>
    </rPh>
    <rPh sb="37" eb="39">
      <t>センモン</t>
    </rPh>
    <rPh sb="39" eb="41">
      <t>ガッコウ</t>
    </rPh>
    <rPh sb="41" eb="42">
      <t>トウ</t>
    </rPh>
    <rPh sb="43" eb="45">
      <t>センモン</t>
    </rPh>
    <rPh sb="45" eb="47">
      <t>ガッコウ</t>
    </rPh>
    <rPh sb="49" eb="50">
      <t>フク</t>
    </rPh>
    <rPh sb="58" eb="60">
      <t>バアイ</t>
    </rPh>
    <rPh sb="61" eb="63">
      <t>サイシュウ</t>
    </rPh>
    <rPh sb="63" eb="65">
      <t>ガクレキ</t>
    </rPh>
    <rPh sb="66" eb="68">
      <t>キニュウ</t>
    </rPh>
    <rPh sb="90" eb="92">
      <t>センコウ</t>
    </rPh>
    <rPh sb="104" eb="106">
      <t>フツウ</t>
    </rPh>
    <rPh sb="106" eb="108">
      <t>コウコウ</t>
    </rPh>
    <rPh sb="112" eb="114">
      <t>ギョウム</t>
    </rPh>
    <rPh sb="120" eb="122">
      <t>キカン</t>
    </rPh>
    <rPh sb="123" eb="125">
      <t>ハンダン</t>
    </rPh>
    <rPh sb="144" eb="145">
      <t>ラン</t>
    </rPh>
    <rPh sb="210" eb="212">
      <t>シンリン</t>
    </rPh>
    <rPh sb="212" eb="214">
      <t>ドボク</t>
    </rPh>
    <rPh sb="215" eb="216">
      <t>カギ</t>
    </rPh>
    <rPh sb="224" eb="226">
      <t>ケンナイ</t>
    </rPh>
    <rPh sb="226" eb="229">
      <t>キンムシャ</t>
    </rPh>
    <rPh sb="230" eb="231">
      <t>カギ</t>
    </rPh>
    <rPh sb="238" eb="240">
      <t>ゲンバ</t>
    </rPh>
    <rPh sb="240" eb="242">
      <t>ギジュツ</t>
    </rPh>
    <rPh sb="242" eb="244">
      <t>ギョウム</t>
    </rPh>
    <rPh sb="245" eb="247">
      <t>ジッセキ</t>
    </rPh>
    <rPh sb="247" eb="248">
      <t>ラン</t>
    </rPh>
    <rPh sb="262" eb="264">
      <t>ギョウム</t>
    </rPh>
    <rPh sb="264" eb="266">
      <t>イタク</t>
    </rPh>
    <rPh sb="267" eb="269">
      <t>シンリン</t>
    </rPh>
    <rPh sb="269" eb="271">
      <t>ドボク</t>
    </rPh>
    <rPh sb="272" eb="273">
      <t>カギ</t>
    </rPh>
    <rPh sb="280" eb="282">
      <t>ジュウジ</t>
    </rPh>
    <rPh sb="284" eb="286">
      <t>ナイヨウ</t>
    </rPh>
    <rPh sb="287" eb="289">
      <t>キサイ</t>
    </rPh>
    <phoneticPr fontId="2"/>
  </si>
  <si>
    <t>治山</t>
    <rPh sb="0" eb="2">
      <t>チサン</t>
    </rPh>
    <phoneticPr fontId="2"/>
  </si>
  <si>
    <t>林道</t>
    <rPh sb="0" eb="2">
      <t>リンドウ</t>
    </rPh>
    <phoneticPr fontId="2"/>
  </si>
  <si>
    <t>・様式２～４に技術者等を入力すると数字が反映されるようになっています。
・治山・林道別々に作成してください。</t>
    <rPh sb="1" eb="3">
      <t>ヨウシキ</t>
    </rPh>
    <rPh sb="7" eb="9">
      <t>ギジュツ</t>
    </rPh>
    <rPh sb="9" eb="10">
      <t>シャ</t>
    </rPh>
    <rPh sb="10" eb="11">
      <t>トウ</t>
    </rPh>
    <rPh sb="12" eb="14">
      <t>ニュウリョク</t>
    </rPh>
    <rPh sb="17" eb="19">
      <t>スウジ</t>
    </rPh>
    <rPh sb="20" eb="22">
      <t>ハンエイ</t>
    </rPh>
    <rPh sb="37" eb="39">
      <t>チサン</t>
    </rPh>
    <rPh sb="40" eb="42">
      <t>リンドウ</t>
    </rPh>
    <rPh sb="42" eb="44">
      <t>ベツベツ</t>
    </rPh>
    <rPh sb="45" eb="47">
      <t>サクセイ</t>
    </rPh>
    <phoneticPr fontId="2"/>
  </si>
  <si>
    <t>現場技術業務の経験必要↓</t>
    <phoneticPr fontId="2"/>
  </si>
  <si>
    <t>測量
業務等</t>
    <rPh sb="0" eb="2">
      <t>ソクリョウ</t>
    </rPh>
    <rPh sb="3" eb="5">
      <t>ギョウム</t>
    </rPh>
    <rPh sb="5" eb="6">
      <t>トウ</t>
    </rPh>
    <phoneticPr fontId="2"/>
  </si>
  <si>
    <t>測量主任技師</t>
    <rPh sb="0" eb="2">
      <t>ソクリョウ</t>
    </rPh>
    <rPh sb="2" eb="6">
      <t>シュニンギシ</t>
    </rPh>
    <phoneticPr fontId="2"/>
  </si>
  <si>
    <t>区　　分</t>
    <rPh sb="0" eb="1">
      <t>ク</t>
    </rPh>
    <rPh sb="3" eb="4">
      <t>ブン</t>
    </rPh>
    <phoneticPr fontId="2"/>
  </si>
  <si>
    <t>人数</t>
    <rPh sb="0" eb="2">
      <t>ニンズウ</t>
    </rPh>
    <phoneticPr fontId="2"/>
  </si>
  <si>
    <t>設計
業務等</t>
    <rPh sb="0" eb="2">
      <t>セッケイ</t>
    </rPh>
    <rPh sb="3" eb="5">
      <t>ギョウム</t>
    </rPh>
    <rPh sb="5" eb="6">
      <t>トウ</t>
    </rPh>
    <phoneticPr fontId="2"/>
  </si>
  <si>
    <t>同等の技術者</t>
    <rPh sb="0" eb="2">
      <t>ドウトウ</t>
    </rPh>
    <rPh sb="3" eb="6">
      <t>ギジュツシャ</t>
    </rPh>
    <phoneticPr fontId="2"/>
  </si>
  <si>
    <t>砂防</t>
    <rPh sb="0" eb="2">
      <t>サボウ</t>
    </rPh>
    <phoneticPr fontId="2"/>
  </si>
  <si>
    <t>砂防</t>
    <rPh sb="0" eb="2">
      <t>サボウ</t>
    </rPh>
    <phoneticPr fontId="2"/>
  </si>
  <si>
    <t>○○○○コンサルタントで砂防関係事業に従事
○○○○測量設計で林道事業に従事
○○○○事務所で治山事業に従事</t>
    <rPh sb="12" eb="16">
      <t>サボウカンケイ</t>
    </rPh>
    <rPh sb="16" eb="18">
      <t>ジギョウ</t>
    </rPh>
    <rPh sb="19" eb="21">
      <t>ジュウジ</t>
    </rPh>
    <rPh sb="26" eb="28">
      <t>ソクリョウ</t>
    </rPh>
    <rPh sb="28" eb="30">
      <t>セッケイ</t>
    </rPh>
    <rPh sb="31" eb="33">
      <t>リンドウ</t>
    </rPh>
    <rPh sb="33" eb="35">
      <t>ジギョウ</t>
    </rPh>
    <rPh sb="36" eb="38">
      <t>ジュウジ</t>
    </rPh>
    <rPh sb="43" eb="45">
      <t>ジム</t>
    </rPh>
    <rPh sb="45" eb="46">
      <t>ショ</t>
    </rPh>
    <rPh sb="47" eb="49">
      <t>チサン</t>
    </rPh>
    <rPh sb="49" eb="51">
      <t>ジギョウ</t>
    </rPh>
    <rPh sb="52" eb="54">
      <t>ジュウジ</t>
    </rPh>
    <phoneticPr fontId="2"/>
  </si>
  <si>
    <t>別記第３号様式の２</t>
    <rPh sb="0" eb="2">
      <t>ベッキ</t>
    </rPh>
    <rPh sb="2" eb="3">
      <t>ダイ</t>
    </rPh>
    <rPh sb="4" eb="5">
      <t>ゴウ</t>
    </rPh>
    <rPh sb="5" eb="7">
      <t>ヨウシキ</t>
    </rPh>
    <phoneticPr fontId="2"/>
  </si>
  <si>
    <t>　　　</t>
  </si>
  <si>
    <t>R5.3
H7.3
H6.3</t>
    <phoneticPr fontId="2"/>
  </si>
  <si>
    <t>H7.4
H6.4
H5.4</t>
    <phoneticPr fontId="2"/>
  </si>
  <si>
    <t>別記第２号様式の２</t>
    <rPh sb="0" eb="2">
      <t>ベッキ</t>
    </rPh>
    <rPh sb="2" eb="3">
      <t>ダイ</t>
    </rPh>
    <rPh sb="4" eb="5">
      <t>ゴウ</t>
    </rPh>
    <rPh sb="5" eb="7">
      <t>ヨウシキ</t>
    </rPh>
    <phoneticPr fontId="2"/>
  </si>
  <si>
    <t>３　砂防関係の業務は砂防事業、地すべり対策事業、急傾斜地崩壊対策事業を対象とします。</t>
    <rPh sb="2" eb="6">
      <t>サボウカンケイ</t>
    </rPh>
    <rPh sb="7" eb="9">
      <t>ギョウム</t>
    </rPh>
    <rPh sb="10" eb="14">
      <t>サボウジギョウ</t>
    </rPh>
    <rPh sb="15" eb="16">
      <t>ジ</t>
    </rPh>
    <rPh sb="19" eb="23">
      <t>タイサクジギョウ</t>
    </rPh>
    <rPh sb="24" eb="27">
      <t>キュウケイシャ</t>
    </rPh>
    <rPh sb="27" eb="28">
      <t>チ</t>
    </rPh>
    <rPh sb="28" eb="30">
      <t>ホウカイ</t>
    </rPh>
    <rPh sb="30" eb="32">
      <t>タイサク</t>
    </rPh>
    <rPh sb="32" eb="34">
      <t>ジギョウ</t>
    </rPh>
    <rPh sb="35" eb="37">
      <t>タイショウ</t>
    </rPh>
    <phoneticPr fontId="2"/>
  </si>
  <si>
    <t>３　実務経歴の欄には、最近のものから記載し、純粋に設計等業務に従事した職種及び地位を記載してください。</t>
    <rPh sb="7" eb="8">
      <t>ラン</t>
    </rPh>
    <phoneticPr fontId="2"/>
  </si>
  <si>
    <t>４　「業務の種類」の欄は、地質・土質調査業務又は、設計業務等を選択して、それぞれに作成してください。</t>
    <rPh sb="3" eb="5">
      <t>ギョウム</t>
    </rPh>
    <rPh sb="6" eb="8">
      <t>シュルイ</t>
    </rPh>
    <rPh sb="10" eb="11">
      <t>ラン</t>
    </rPh>
    <rPh sb="13" eb="15">
      <t>チシツ</t>
    </rPh>
    <rPh sb="16" eb="18">
      <t>ドシツ</t>
    </rPh>
    <rPh sb="18" eb="20">
      <t>チョウサ</t>
    </rPh>
    <rPh sb="20" eb="22">
      <t>ギョウム</t>
    </rPh>
    <rPh sb="22" eb="23">
      <t>マタ</t>
    </rPh>
    <rPh sb="25" eb="27">
      <t>セッケイ</t>
    </rPh>
    <rPh sb="27" eb="29">
      <t>ギョウム</t>
    </rPh>
    <rPh sb="29" eb="30">
      <t>トウ</t>
    </rPh>
    <rPh sb="31" eb="33">
      <t>センタク</t>
    </rPh>
    <rPh sb="41" eb="43">
      <t>サクセイ</t>
    </rPh>
    <phoneticPr fontId="2"/>
  </si>
  <si>
    <t>５　砂防関係の業務は砂防事業、地すべり対策事業、急傾斜地崩壊対策事業を対象とします。</t>
    <phoneticPr fontId="2"/>
  </si>
  <si>
    <t>※業務の種類の「地質・土質調査業務」、「設計業務等」とは、従来の「設計・コンサルタント業務」のことです。
１　最終学歴は、学校教育法等に定める大学、専門学校、高等学校等をいい,測量専門学校等は専門学校には含みません。(この場合、最終学歴を記入してください。）
２　高等学校卒業の場合には専攻学科の記入は不要です。（普通高校でもその業務についている期間で判断します。）
３　実務経歴の欄には、最近のものから記載し、純粋に設計等業務に従事した職種及び地位を記載してください。
４　「業務の種類」の欄は、地質・土質調査業務又は、設計業務等を選択して、それぞれに作成してください。
５　砂防関係の業務は砂防事業、地すべり対策事業、急傾斜地崩壊対策事業を対象とします。
６　網掛けの部分にのみ記入してください。（自動計算となっております。）</t>
    <rPh sb="88" eb="90">
      <t>ソクリョウ</t>
    </rPh>
    <rPh sb="90" eb="92">
      <t>センモン</t>
    </rPh>
    <rPh sb="92" eb="94">
      <t>ガッコウ</t>
    </rPh>
    <rPh sb="94" eb="95">
      <t>トウ</t>
    </rPh>
    <rPh sb="96" eb="98">
      <t>センモン</t>
    </rPh>
    <rPh sb="98" eb="100">
      <t>ガッコウ</t>
    </rPh>
    <rPh sb="102" eb="103">
      <t>フク</t>
    </rPh>
    <rPh sb="111" eb="113">
      <t>バアイ</t>
    </rPh>
    <rPh sb="114" eb="116">
      <t>サイシュウ</t>
    </rPh>
    <rPh sb="116" eb="118">
      <t>ガクレキ</t>
    </rPh>
    <rPh sb="119" eb="121">
      <t>キニュウ</t>
    </rPh>
    <rPh sb="143" eb="145">
      <t>センコウ</t>
    </rPh>
    <rPh sb="157" eb="159">
      <t>フツウ</t>
    </rPh>
    <rPh sb="159" eb="161">
      <t>コウコウ</t>
    </rPh>
    <rPh sb="165" eb="167">
      <t>ギョウム</t>
    </rPh>
    <rPh sb="173" eb="175">
      <t>キカン</t>
    </rPh>
    <rPh sb="176" eb="178">
      <t>ハンダン</t>
    </rPh>
    <rPh sb="191" eb="192">
      <t>ラン</t>
    </rPh>
    <rPh sb="211" eb="212">
      <t>トウ</t>
    </rPh>
    <phoneticPr fontId="2"/>
  </si>
  <si>
    <t>※上表の「同等の技術者」とは、森林土木関係の業務で学歴に応じた必要な経験年数を有する者をいう。また、測量業務等については、測量士の登録後、「測量主任技師」「測量技師」それぞれに必要な森林土木関係の測量業務に従事した経験年数を有する者をいう。（必要な経験年数は「事務取扱要領」のとおり）</t>
    <rPh sb="1" eb="3">
      <t>ジョウヒョウ</t>
    </rPh>
    <rPh sb="5" eb="7">
      <t>ドウトウ</t>
    </rPh>
    <rPh sb="8" eb="11">
      <t>ギジュツシャ</t>
    </rPh>
    <rPh sb="15" eb="19">
      <t>シンリンドボク</t>
    </rPh>
    <rPh sb="19" eb="21">
      <t>カンケイ</t>
    </rPh>
    <rPh sb="22" eb="24">
      <t>ギョウム</t>
    </rPh>
    <rPh sb="25" eb="27">
      <t>ガクレキ</t>
    </rPh>
    <rPh sb="28" eb="29">
      <t>オウ</t>
    </rPh>
    <rPh sb="31" eb="33">
      <t>ヒツヨウ</t>
    </rPh>
    <rPh sb="34" eb="38">
      <t>ケイケンネンスウ</t>
    </rPh>
    <rPh sb="39" eb="40">
      <t>ユウ</t>
    </rPh>
    <rPh sb="42" eb="43">
      <t>モノ</t>
    </rPh>
    <rPh sb="50" eb="55">
      <t>ソクリョウギョウムトウ</t>
    </rPh>
    <rPh sb="70" eb="72">
      <t>ソクリョウ</t>
    </rPh>
    <rPh sb="72" eb="76">
      <t>シュニンギシ</t>
    </rPh>
    <rPh sb="78" eb="82">
      <t>ソクリョウギシ</t>
    </rPh>
    <rPh sb="88" eb="90">
      <t>ヒツヨウ</t>
    </rPh>
    <rPh sb="109" eb="111">
      <t>ネンスウ</t>
    </rPh>
    <rPh sb="112" eb="113">
      <t>ユウ</t>
    </rPh>
    <rPh sb="115" eb="116">
      <t>モノ</t>
    </rPh>
    <rPh sb="121" eb="123">
      <t>ヒツヨウ</t>
    </rPh>
    <rPh sb="124" eb="128">
      <t>ケイケンネンスウ</t>
    </rPh>
    <phoneticPr fontId="2"/>
  </si>
  <si>
    <t>※上表の「同等の技術者」とは、森林土木関係及び砂防関係の業務で学歴に応じた必要な経験年数を有する者をいう。また、測量業務等については、測量士の登録後、「測量主任技師」「測量技師」それぞれに必要な森林土木関係及び砂防関係の測量業務に従事した経験年数を有する者をいう。（必要な経験年数は「事務取扱要領」のとおりであるが、上表の場合は、森林土木関係に加えて砂防関係の経験年数も認める）</t>
    <rPh sb="15" eb="21">
      <t>シンリンドボクカンケイ</t>
    </rPh>
    <rPh sb="21" eb="22">
      <t>オヨ</t>
    </rPh>
    <rPh sb="23" eb="25">
      <t>サボウ</t>
    </rPh>
    <rPh sb="37" eb="39">
      <t>ヒツヨウ</t>
    </rPh>
    <rPh sb="103" eb="104">
      <t>オヨ</t>
    </rPh>
    <rPh sb="105" eb="109">
      <t>サボウカンケイ</t>
    </rPh>
    <rPh sb="158" eb="160">
      <t>ジョウヒョウ</t>
    </rPh>
    <rPh sb="161" eb="163">
      <t>バアイ</t>
    </rPh>
    <rPh sb="165" eb="171">
      <t>シンリンドボクカンケイ</t>
    </rPh>
    <rPh sb="172" eb="173">
      <t>クワ</t>
    </rPh>
    <rPh sb="175" eb="179">
      <t>サボウカンケイ</t>
    </rPh>
    <rPh sb="180" eb="184">
      <t>ケイケンネンスウ</t>
    </rPh>
    <rPh sb="185" eb="186">
      <t>ミト</t>
    </rPh>
    <phoneticPr fontId="2"/>
  </si>
  <si>
    <t>４　森林土木関係及び砂防関係業務の技術者数</t>
    <rPh sb="2" eb="4">
      <t>シンリン</t>
    </rPh>
    <rPh sb="4" eb="6">
      <t>ドボク</t>
    </rPh>
    <rPh sb="6" eb="8">
      <t>カンケイ</t>
    </rPh>
    <rPh sb="8" eb="9">
      <t>オヨ</t>
    </rPh>
    <rPh sb="10" eb="14">
      <t>サボウカンケイ</t>
    </rPh>
    <rPh sb="14" eb="16">
      <t>ギョウム</t>
    </rPh>
    <rPh sb="17" eb="20">
      <t>ギジュツシャ</t>
    </rPh>
    <rPh sb="20" eb="21">
      <t>スウ</t>
    </rPh>
    <phoneticPr fontId="2"/>
  </si>
  <si>
    <t>※本様式は森林土木関係及び砂防関係業務の実務経験を記入する場合に使用します。</t>
    <rPh sb="1" eb="2">
      <t>ホン</t>
    </rPh>
    <rPh sb="2" eb="4">
      <t>ヨウシキ</t>
    </rPh>
    <rPh sb="5" eb="11">
      <t>シンリンドボクカンケイ</t>
    </rPh>
    <rPh sb="11" eb="12">
      <t>オヨ</t>
    </rPh>
    <rPh sb="13" eb="15">
      <t>サボウ</t>
    </rPh>
    <rPh sb="15" eb="17">
      <t>カンケイ</t>
    </rPh>
    <rPh sb="17" eb="19">
      <t>ギョウム</t>
    </rPh>
    <rPh sb="20" eb="22">
      <t>ジツム</t>
    </rPh>
    <rPh sb="22" eb="24">
      <t>ケイケン</t>
    </rPh>
    <rPh sb="25" eb="27">
      <t>キニュウ</t>
    </rPh>
    <rPh sb="29" eb="31">
      <t>バアイ</t>
    </rPh>
    <rPh sb="32" eb="34">
      <t>シヨウ</t>
    </rPh>
    <phoneticPr fontId="2"/>
  </si>
  <si>
    <t>３　森林土木関係業務の技術者数</t>
    <rPh sb="2" eb="6">
      <t>シンリンドボク</t>
    </rPh>
    <rPh sb="6" eb="8">
      <t>カンケイ</t>
    </rPh>
    <rPh sb="8" eb="10">
      <t>ギョウム</t>
    </rPh>
    <rPh sb="11" eb="14">
      <t>ギジュツシャ</t>
    </rPh>
    <rPh sb="14" eb="15">
      <t>スウ</t>
    </rPh>
    <phoneticPr fontId="2"/>
  </si>
  <si>
    <t>別記第２号様式の１</t>
    <rPh sb="0" eb="2">
      <t>ベッキ</t>
    </rPh>
    <rPh sb="2" eb="3">
      <t>ダイ</t>
    </rPh>
    <rPh sb="4" eb="5">
      <t>ゴウ</t>
    </rPh>
    <rPh sb="5" eb="7">
      <t>ヨウシキ</t>
    </rPh>
    <phoneticPr fontId="2"/>
  </si>
  <si>
    <t>別記第３号様式の１</t>
    <rPh sb="0" eb="2">
      <t>ベッキ</t>
    </rPh>
    <rPh sb="2" eb="3">
      <t>ダイ</t>
    </rPh>
    <rPh sb="4" eb="5">
      <t>ゴウ</t>
    </rPh>
    <rPh sb="5" eb="7">
      <t>ヨウシキ</t>
    </rPh>
    <phoneticPr fontId="2"/>
  </si>
  <si>
    <t>森林土木経験年数</t>
    <rPh sb="0" eb="2">
      <t>シンリン</t>
    </rPh>
    <rPh sb="2" eb="4">
      <t>ドボク</t>
    </rPh>
    <rPh sb="4" eb="8">
      <t>ケイケンネンスウ</t>
    </rPh>
    <phoneticPr fontId="2"/>
  </si>
  <si>
    <t>①「測量」については、測量士取得後森林土木業務を経験した年数。治山、林道の区分はない。
②「地質・土質調査」及び「設計」については、学校卒業後に森林土木業務に従事した年数。
③「現場技術」については、学校卒業後に森林土木業務に従事した年数。１級土木施工管理技士及び２級土木施工管理技士は取得後従事した年数。また、治山事業は４年の実務経験が必要。
　さらに、現場技術員の技術員については、資格(１級及び２級）取得者もしくは森林土木業務に従事した年数が３年以上で登録可能。
④学歴のうち、専門学校は学校教育法にいう短期大学、高等専門学校をいい、測量専門学校等は含まない。(測量専門学校等の場合は、大学、専門学校、高校が最終学歴です。）
　なお、大学、専門学校卒業は、過程は問わない。また、高校卒業は専攻学科は問わない。
⑤測量の経験年数は、治山関係の一部の業務については森林土木関係業務の他、砂防関係業務の経験年数も加算する。
⑥設計の同等技術者の要件となる経験年数は、治山関係の一部の業務については森林土木関係業務の他、砂防関係業務の経験年数も加算する。</t>
    <rPh sb="2" eb="4">
      <t>ソクリョウ</t>
    </rPh>
    <rPh sb="11" eb="14">
      <t>ソクリョウシ</t>
    </rPh>
    <rPh sb="14" eb="17">
      <t>シュトクゴ</t>
    </rPh>
    <rPh sb="17" eb="19">
      <t>シンリン</t>
    </rPh>
    <rPh sb="19" eb="21">
      <t>ドボク</t>
    </rPh>
    <rPh sb="21" eb="23">
      <t>ギョウム</t>
    </rPh>
    <rPh sb="24" eb="26">
      <t>ケイケン</t>
    </rPh>
    <rPh sb="28" eb="30">
      <t>ネンスウ</t>
    </rPh>
    <rPh sb="31" eb="33">
      <t>チサン</t>
    </rPh>
    <rPh sb="34" eb="36">
      <t>リンドウ</t>
    </rPh>
    <rPh sb="37" eb="39">
      <t>クブン</t>
    </rPh>
    <rPh sb="46" eb="48">
      <t>チシツ</t>
    </rPh>
    <rPh sb="49" eb="51">
      <t>ドシツ</t>
    </rPh>
    <rPh sb="51" eb="53">
      <t>チョウサ</t>
    </rPh>
    <rPh sb="54" eb="55">
      <t>オヨ</t>
    </rPh>
    <rPh sb="226" eb="228">
      <t>イジョウ</t>
    </rPh>
    <rPh sb="327" eb="329">
      <t>ソツギョウ</t>
    </rPh>
    <rPh sb="334" eb="335">
      <t>ト</t>
    </rPh>
    <rPh sb="359" eb="361">
      <t>ソクリョウ</t>
    </rPh>
    <rPh sb="362" eb="366">
      <t>ケイケンネンスウ</t>
    </rPh>
    <rPh sb="368" eb="372">
      <t>チサンカンケイ</t>
    </rPh>
    <rPh sb="373" eb="375">
      <t>イチブ</t>
    </rPh>
    <rPh sb="376" eb="378">
      <t>ギョウム</t>
    </rPh>
    <rPh sb="383" eb="387">
      <t>シンリンドボク</t>
    </rPh>
    <rPh sb="387" eb="389">
      <t>カンケイ</t>
    </rPh>
    <rPh sb="389" eb="391">
      <t>ギョウム</t>
    </rPh>
    <rPh sb="392" eb="393">
      <t>ホカ</t>
    </rPh>
    <rPh sb="394" eb="398">
      <t>サボウカンケイ</t>
    </rPh>
    <rPh sb="398" eb="400">
      <t>ギョウム</t>
    </rPh>
    <rPh sb="401" eb="405">
      <t>ケイケンネンスウ</t>
    </rPh>
    <rPh sb="406" eb="408">
      <t>カサン</t>
    </rPh>
    <rPh sb="413" eb="415">
      <t>セッケイ</t>
    </rPh>
    <rPh sb="416" eb="418">
      <t>ドウトウ</t>
    </rPh>
    <rPh sb="418" eb="421">
      <t>ギジュツシャ</t>
    </rPh>
    <rPh sb="422" eb="424">
      <t>ヨウケン</t>
    </rPh>
    <rPh sb="427" eb="431">
      <t>ケイケンネンスウ</t>
    </rPh>
    <rPh sb="438" eb="440">
      <t>イチブ</t>
    </rPh>
    <rPh sb="441" eb="443">
      <t>ギョウム</t>
    </rPh>
    <rPh sb="448" eb="452">
      <t>シンリンドボク</t>
    </rPh>
    <rPh sb="452" eb="454">
      <t>カンケイ</t>
    </rPh>
    <rPh sb="454" eb="456">
      <t>ギョウム</t>
    </rPh>
    <rPh sb="457" eb="458">
      <t>ホカ</t>
    </rPh>
    <rPh sb="459" eb="465">
      <t>サボウカンケイギョウム</t>
    </rPh>
    <rPh sb="466" eb="470">
      <t>ケイケンネンスウ</t>
    </rPh>
    <rPh sb="471" eb="473">
      <t>カサン</t>
    </rPh>
    <phoneticPr fontId="2"/>
  </si>
  <si>
    <t>令和６年度（２０２４年度）・令和７年度（２０２４年度）</t>
    <rPh sb="0" eb="2">
      <t>レイワ</t>
    </rPh>
    <rPh sb="3" eb="4">
      <t>ネン</t>
    </rPh>
    <rPh sb="4" eb="5">
      <t>ド</t>
    </rPh>
    <rPh sb="10" eb="11">
      <t>ネン</t>
    </rPh>
    <rPh sb="11" eb="12">
      <t>ド</t>
    </rPh>
    <rPh sb="14" eb="16">
      <t>レイワ</t>
    </rPh>
    <rPh sb="17" eb="18">
      <t>ネン</t>
    </rPh>
    <rPh sb="18" eb="19">
      <t>ド</t>
    </rPh>
    <rPh sb="24" eb="25">
      <t>ネン</t>
    </rPh>
    <rPh sb="25" eb="2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</si>
</sst>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0">
    <font>
      <sz val="11"/>
      <name val="HGｺﾞｼｯｸM"/>
      <family val="3"/>
      <charset val="128"/>
    </font>
    <font>
      <sz val="11"/>
      <name val="HGｺﾞｼｯｸM"/>
      <family val="3"/>
      <charset val="128"/>
    </font>
    <font>
      <sz val="6"/>
      <name val="HGｺﾞｼｯｸM"/>
      <family val="3"/>
      <charset val="128"/>
    </font>
    <font>
      <sz val="11"/>
      <name val="ＭＳ 明朝"/>
      <family val="1"/>
      <charset val="128"/>
    </font>
    <font>
      <sz val="12"/>
      <name val="ＭＳ 明朝"/>
      <family val="1"/>
      <charset val="128"/>
    </font>
    <font>
      <sz val="14"/>
      <name val="ＪＳゴシック"/>
      <family val="3"/>
      <charset val="128"/>
    </font>
    <font>
      <sz val="12"/>
      <name val="ＪＳゴシック"/>
      <family val="3"/>
      <charset val="128"/>
    </font>
    <font>
      <sz val="16"/>
      <name val="ＪＳゴシック"/>
      <family val="3"/>
      <charset val="128"/>
    </font>
    <font>
      <sz val="11"/>
      <name val="ＪＳゴシック"/>
      <family val="3"/>
      <charset val="128"/>
    </font>
    <font>
      <u/>
      <sz val="11"/>
      <name val="ＪＳゴシック"/>
      <family val="3"/>
      <charset val="128"/>
    </font>
    <font>
      <sz val="10"/>
      <name val="ＪＳゴシック"/>
      <family val="3"/>
      <charset val="128"/>
    </font>
    <font>
      <sz val="20"/>
      <name val="HGｺﾞｼｯｸM"/>
      <family val="3"/>
      <charset val="128"/>
    </font>
    <font>
      <sz val="12"/>
      <name val="HGｺﾞｼｯｸM"/>
      <family val="3"/>
      <charset val="128"/>
    </font>
    <font>
      <b/>
      <sz val="11"/>
      <name val="ＭＳ 明朝"/>
      <family val="1"/>
      <charset val="128"/>
    </font>
    <font>
      <sz val="11"/>
      <color indexed="10"/>
      <name val="ＪＳゴシック"/>
      <family val="3"/>
      <charset val="128"/>
    </font>
    <font>
      <sz val="14"/>
      <name val="ＭＳ 明朝"/>
      <family val="1"/>
      <charset val="128"/>
    </font>
    <font>
      <sz val="12"/>
      <name val="HGPｺﾞｼｯｸE"/>
      <family val="3"/>
      <charset val="128"/>
    </font>
    <font>
      <sz val="14"/>
      <color indexed="10"/>
      <name val="ＤＨＰ特太ゴシック体"/>
      <charset val="128"/>
    </font>
    <font>
      <sz val="12"/>
      <color indexed="13"/>
      <name val="HGPｺﾞｼｯｸE"/>
      <family val="3"/>
      <charset val="128"/>
    </font>
    <font>
      <sz val="14"/>
      <color indexed="10"/>
      <name val="ＤＦ特太ゴシック体"/>
      <charset val="128"/>
    </font>
    <font>
      <sz val="12"/>
      <color indexed="13"/>
      <name val="HGｺﾞｼｯｸE"/>
      <family val="3"/>
      <charset val="128"/>
    </font>
    <font>
      <sz val="11"/>
      <name val="ＪＳＰゴシック"/>
      <family val="3"/>
      <charset val="128"/>
    </font>
    <font>
      <sz val="11"/>
      <name val="ＤＦ平成明朝体W7"/>
      <charset val="128"/>
    </font>
    <font>
      <b/>
      <sz val="12"/>
      <color indexed="10"/>
      <name val="ＤＦ平成明朝体W7"/>
      <charset val="128"/>
    </font>
    <font>
      <sz val="11"/>
      <color indexed="13"/>
      <name val="HGｺﾞｼｯｸE"/>
      <family val="3"/>
      <charset val="128"/>
    </font>
    <font>
      <sz val="14"/>
      <name val="ＤＨＰ特太ゴシック体"/>
      <charset val="128"/>
    </font>
    <font>
      <sz val="12"/>
      <name val="HGｺﾞｼｯｸE"/>
      <family val="3"/>
      <charset val="128"/>
    </font>
    <font>
      <sz val="12"/>
      <name val="ＪＳ明朝"/>
      <family val="1"/>
      <charset val="128"/>
    </font>
    <font>
      <sz val="14"/>
      <name val="HGSｺﾞｼｯｸE"/>
      <family val="3"/>
      <charset val="128"/>
    </font>
    <font>
      <sz val="11"/>
      <name val="HGPｺﾞｼｯｸE"/>
      <family val="3"/>
      <charset val="128"/>
    </font>
    <font>
      <sz val="14"/>
      <name val="HGPｺﾞｼｯｸE"/>
      <family val="3"/>
      <charset val="128"/>
    </font>
    <font>
      <u/>
      <sz val="11"/>
      <color indexed="12"/>
      <name val="HGｺﾞｼｯｸM"/>
      <family val="3"/>
      <charset val="128"/>
    </font>
    <font>
      <sz val="8"/>
      <name val="ＪＳゴシック"/>
      <family val="3"/>
      <charset val="128"/>
    </font>
    <font>
      <sz val="12"/>
      <name val="HGSｺﾞｼｯｸM"/>
      <family val="3"/>
      <charset val="128"/>
    </font>
    <font>
      <sz val="11"/>
      <name val="ＭＳ Ｐゴシック"/>
      <family val="3"/>
      <charset val="128"/>
    </font>
    <font>
      <sz val="14"/>
      <color indexed="15"/>
      <name val="HGP創英角ﾎﾟｯﾌﾟ体"/>
      <family val="3"/>
      <charset val="128"/>
    </font>
    <font>
      <sz val="14"/>
      <color indexed="48"/>
      <name val="HG創英角ﾎﾟｯﾌﾟ体"/>
      <family val="3"/>
      <charset val="128"/>
    </font>
    <font>
      <sz val="12"/>
      <color indexed="48"/>
      <name val="HGPｺﾞｼｯｸE"/>
      <family val="3"/>
      <charset val="128"/>
    </font>
    <font>
      <i/>
      <sz val="11"/>
      <color indexed="10"/>
      <name val="ＪＳゴシック"/>
      <family val="3"/>
      <charset val="128"/>
    </font>
    <font>
      <i/>
      <sz val="8"/>
      <color indexed="10"/>
      <name val="ＪＳゴシック"/>
      <family val="3"/>
      <charset val="128"/>
    </font>
    <font>
      <b/>
      <sz val="9"/>
      <color indexed="81"/>
      <name val="ＭＳ Ｐゴシック"/>
      <family val="3"/>
      <charset val="128"/>
    </font>
    <font>
      <sz val="12"/>
      <color indexed="13"/>
      <name val="HGS創英角ﾎﾟｯﾌﾟ体"/>
      <family val="3"/>
      <charset val="128"/>
    </font>
    <font>
      <sz val="10"/>
      <name val="HGPｺﾞｼｯｸE"/>
      <family val="3"/>
      <charset val="128"/>
    </font>
    <font>
      <i/>
      <sz val="11"/>
      <color rgb="FFFF0000"/>
      <name val="ＪＳゴシック"/>
      <family val="3"/>
      <charset val="128"/>
    </font>
    <font>
      <sz val="10"/>
      <color rgb="FFFF0000"/>
      <name val="HGPｺﾞｼｯｸE"/>
      <family val="3"/>
      <charset val="128"/>
    </font>
    <font>
      <i/>
      <sz val="8"/>
      <color rgb="FFFF0000"/>
      <name val="ＪＳゴシック"/>
      <family val="3"/>
      <charset val="128"/>
    </font>
    <font>
      <sz val="12"/>
      <color rgb="FFFF0000"/>
      <name val="ＪＳゴシック"/>
      <family val="3"/>
      <charset val="128"/>
    </font>
    <font>
      <sz val="12"/>
      <color rgb="FFFFFF00"/>
      <name val="HGPｺﾞｼｯｸE"/>
      <family val="3"/>
      <charset val="128"/>
    </font>
    <font>
      <b/>
      <sz val="11"/>
      <color rgb="FFFF0000"/>
      <name val="ＪＳゴシック"/>
      <family val="3"/>
      <charset val="128"/>
    </font>
    <font>
      <sz val="1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CCFFCC"/>
        <bgColor indexed="64"/>
      </patternFill>
    </fill>
  </fills>
  <borders count="199">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medium">
        <color indexed="64"/>
      </right>
      <top style="medium">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diagonalDown="1">
      <left style="medium">
        <color indexed="64"/>
      </left>
      <right style="thin">
        <color indexed="64"/>
      </right>
      <top style="thin">
        <color indexed="64"/>
      </top>
      <bottom style="medium">
        <color indexed="64"/>
      </bottom>
      <diagonal style="hair">
        <color indexed="64"/>
      </diagonal>
    </border>
    <border diagonalDown="1">
      <left style="thin">
        <color indexed="64"/>
      </left>
      <right style="medium">
        <color indexed="64"/>
      </right>
      <top style="thin">
        <color indexed="64"/>
      </top>
      <bottom style="medium">
        <color indexed="64"/>
      </bottom>
      <diagonal style="hair">
        <color indexed="64"/>
      </diagonal>
    </border>
    <border>
      <left style="hair">
        <color indexed="64"/>
      </left>
      <right style="hair">
        <color indexed="64"/>
      </right>
      <top style="thin">
        <color indexed="64"/>
      </top>
      <bottom/>
      <diagonal/>
    </border>
    <border diagonalDown="1">
      <left style="hair">
        <color indexed="64"/>
      </left>
      <right style="hair">
        <color indexed="64"/>
      </right>
      <top style="medium">
        <color indexed="64"/>
      </top>
      <bottom style="medium">
        <color indexed="64"/>
      </bottom>
      <diagonal style="hair">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style="thin">
        <color indexed="64"/>
      </bottom>
      <diagonal/>
    </border>
    <border>
      <left/>
      <right style="thin">
        <color indexed="64"/>
      </right>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thin">
        <color indexed="64"/>
      </top>
      <bottom/>
      <diagonal/>
    </border>
    <border diagonalDown="1">
      <left style="hair">
        <color indexed="64"/>
      </left>
      <right/>
      <top style="medium">
        <color indexed="64"/>
      </top>
      <bottom style="medium">
        <color indexed="64"/>
      </bottom>
      <diagonal style="hair">
        <color indexed="64"/>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double">
        <color indexed="64"/>
      </top>
      <bottom style="double">
        <color indexed="64"/>
      </bottom>
      <diagonal/>
    </border>
    <border>
      <left/>
      <right style="medium">
        <color indexed="64"/>
      </right>
      <top style="medium">
        <color indexed="64"/>
      </top>
      <bottom/>
      <diagonal/>
    </border>
    <border>
      <left/>
      <right style="medium">
        <color indexed="64"/>
      </right>
      <top/>
      <bottom/>
      <diagonal/>
    </border>
    <border diagonalDown="1">
      <left/>
      <right style="hair">
        <color indexed="64"/>
      </right>
      <top style="medium">
        <color indexed="64"/>
      </top>
      <bottom style="medium">
        <color indexed="64"/>
      </bottom>
      <diagonal style="hair">
        <color indexed="64"/>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diagonalDown="1">
      <left/>
      <right style="medium">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diagonalDown="1">
      <left style="medium">
        <color indexed="64"/>
      </left>
      <right style="hair">
        <color indexed="64"/>
      </right>
      <top style="medium">
        <color indexed="64"/>
      </top>
      <bottom style="medium">
        <color indexed="64"/>
      </bottom>
      <diagonal style="thin">
        <color indexed="64"/>
      </diagonal>
    </border>
    <border diagonalDown="1">
      <left style="hair">
        <color indexed="64"/>
      </left>
      <right style="hair">
        <color indexed="64"/>
      </right>
      <top style="medium">
        <color indexed="64"/>
      </top>
      <bottom style="medium">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diagonalDown="1">
      <left/>
      <right style="thin">
        <color indexed="64"/>
      </right>
      <top style="medium">
        <color indexed="64"/>
      </top>
      <bottom style="medium">
        <color indexed="64"/>
      </bottom>
      <diagonal style="hair">
        <color indexed="64"/>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Down="1">
      <left style="thin">
        <color indexed="64"/>
      </left>
      <right style="hair">
        <color indexed="64"/>
      </right>
      <top style="medium">
        <color indexed="64"/>
      </top>
      <bottom style="medium">
        <color indexed="64"/>
      </bottom>
      <diagonal style="hair">
        <color indexed="64"/>
      </diagonal>
    </border>
    <border>
      <left style="thin">
        <color indexed="64"/>
      </left>
      <right style="hair">
        <color indexed="64"/>
      </right>
      <top style="medium">
        <color indexed="64"/>
      </top>
      <bottom style="thin">
        <color indexed="64"/>
      </bottom>
      <diagonal/>
    </border>
    <border diagonalDown="1">
      <left/>
      <right style="medium">
        <color indexed="64"/>
      </right>
      <top style="medium">
        <color indexed="64"/>
      </top>
      <bottom style="medium">
        <color indexed="64"/>
      </bottom>
      <diagonal style="hair">
        <color indexed="64"/>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style="double">
        <color indexed="64"/>
      </bottom>
      <diagonal/>
    </border>
    <border diagonalUp="1">
      <left style="thin">
        <color indexed="64"/>
      </left>
      <right style="hair">
        <color indexed="64"/>
      </right>
      <top style="double">
        <color indexed="64"/>
      </top>
      <bottom style="hair">
        <color indexed="64"/>
      </bottom>
      <diagonal style="thin">
        <color indexed="64"/>
      </diagonal>
    </border>
    <border diagonalUp="1">
      <left style="hair">
        <color indexed="64"/>
      </left>
      <right style="hair">
        <color indexed="64"/>
      </right>
      <top style="double">
        <color indexed="64"/>
      </top>
      <bottom/>
      <diagonal style="thin">
        <color indexed="64"/>
      </diagonal>
    </border>
    <border diagonalUp="1">
      <left style="hair">
        <color indexed="64"/>
      </left>
      <right style="thin">
        <color indexed="64"/>
      </right>
      <top style="double">
        <color indexed="64"/>
      </top>
      <bottom style="hair">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auto="1"/>
      </left>
      <right style="thin">
        <color auto="1"/>
      </right>
      <top style="hair">
        <color auto="1"/>
      </top>
      <bottom style="thin">
        <color auto="1"/>
      </bottom>
      <diagonal/>
    </border>
  </borders>
  <cellStyleXfs count="3">
    <xf numFmtId="0" fontId="0" fillId="0" borderId="0">
      <alignment vertical="center"/>
    </xf>
    <xf numFmtId="0" fontId="31"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6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4" xfId="0" applyFont="1" applyBorder="1" applyAlignment="1">
      <alignment horizontal="center" vertical="top" textRotation="255"/>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0" fontId="7" fillId="0" borderId="0" xfId="0" applyFont="1" applyAlignment="1">
      <alignment horizontal="center" vertical="center"/>
    </xf>
    <xf numFmtId="0" fontId="8" fillId="0" borderId="0" xfId="0" applyFont="1">
      <alignment vertical="center"/>
    </xf>
    <xf numFmtId="0" fontId="6" fillId="0" borderId="5" xfId="0" applyFont="1" applyBorder="1" applyAlignment="1">
      <alignment horizontal="center" vertical="center"/>
    </xf>
    <xf numFmtId="0" fontId="9" fillId="0" borderId="0" xfId="0" applyFo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lignment vertical="center"/>
    </xf>
    <xf numFmtId="0" fontId="6" fillId="0" borderId="0"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NumberFormat="1" applyFont="1" applyBorder="1" applyAlignment="1">
      <alignment horizontal="center" vertical="center"/>
    </xf>
    <xf numFmtId="0" fontId="8" fillId="2" borderId="7" xfId="0" applyFont="1" applyFill="1" applyBorder="1" applyAlignment="1">
      <alignment horizontal="center" vertical="center"/>
    </xf>
    <xf numFmtId="176" fontId="8" fillId="0" borderId="0" xfId="0" applyNumberFormat="1" applyFont="1" applyFill="1" applyBorder="1" applyAlignment="1">
      <alignment horizontal="center" vertical="center"/>
    </xf>
    <xf numFmtId="38" fontId="8" fillId="0" borderId="0" xfId="2" applyFont="1" applyFill="1" applyBorder="1" applyAlignment="1">
      <alignment horizontal="center" vertical="center"/>
    </xf>
    <xf numFmtId="0" fontId="8" fillId="0" borderId="0" xfId="0" applyFont="1" applyFill="1" applyBorder="1">
      <alignment vertical="center"/>
    </xf>
    <xf numFmtId="0" fontId="8" fillId="0" borderId="0" xfId="0" applyNumberFormat="1"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8" fillId="0" borderId="10" xfId="0" applyFont="1" applyBorder="1" applyAlignment="1">
      <alignment horizontal="center" vertical="center"/>
    </xf>
    <xf numFmtId="0" fontId="8" fillId="2" borderId="9"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13"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57" fontId="8" fillId="0" borderId="9"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12" fillId="0" borderId="0" xfId="0" applyFont="1">
      <alignment vertical="center"/>
    </xf>
    <xf numFmtId="0" fontId="12" fillId="0" borderId="0" xfId="0" applyFont="1" applyAlignment="1">
      <alignment vertical="center" shrinkToFit="1"/>
    </xf>
    <xf numFmtId="0" fontId="3" fillId="0" borderId="2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12" fillId="0" borderId="25" xfId="0" applyFont="1" applyBorder="1">
      <alignment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lignment vertical="center"/>
    </xf>
    <xf numFmtId="0" fontId="12" fillId="0" borderId="33" xfId="0" applyFont="1" applyBorder="1">
      <alignment vertical="center"/>
    </xf>
    <xf numFmtId="0" fontId="12" fillId="0" borderId="34" xfId="0" applyFont="1" applyBorder="1">
      <alignment vertical="center"/>
    </xf>
    <xf numFmtId="0" fontId="12" fillId="0" borderId="35" xfId="0" applyFont="1" applyBorder="1">
      <alignment vertical="center"/>
    </xf>
    <xf numFmtId="0" fontId="12" fillId="0" borderId="36" xfId="0" applyFont="1" applyBorder="1">
      <alignment vertical="center"/>
    </xf>
    <xf numFmtId="0" fontId="12" fillId="0" borderId="37" xfId="0" applyFont="1" applyBorder="1">
      <alignment vertical="center"/>
    </xf>
    <xf numFmtId="0" fontId="4" fillId="0" borderId="38" xfId="0" applyFont="1" applyBorder="1" applyAlignment="1">
      <alignment horizontal="center" vertical="top" textRotation="255"/>
    </xf>
    <xf numFmtId="0" fontId="12" fillId="0" borderId="39" xfId="0" applyFont="1" applyBorder="1">
      <alignment vertical="center"/>
    </xf>
    <xf numFmtId="0" fontId="12" fillId="0" borderId="40" xfId="0" applyFont="1" applyBorder="1">
      <alignment vertical="center"/>
    </xf>
    <xf numFmtId="0" fontId="12" fillId="0" borderId="41" xfId="0" applyFont="1" applyBorder="1">
      <alignment vertical="center"/>
    </xf>
    <xf numFmtId="0" fontId="12" fillId="0" borderId="38" xfId="0" applyFont="1" applyBorder="1">
      <alignment vertical="center"/>
    </xf>
    <xf numFmtId="0" fontId="12" fillId="0" borderId="42" xfId="0" applyFont="1" applyBorder="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8"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top" textRotation="255" shrinkToFit="1"/>
    </xf>
    <xf numFmtId="0" fontId="16" fillId="0" borderId="0" xfId="0" applyFont="1" applyFill="1">
      <alignment vertical="center"/>
    </xf>
    <xf numFmtId="0" fontId="16" fillId="0" borderId="0" xfId="0" applyFont="1" applyAlignment="1">
      <alignment horizontal="center" vertical="center"/>
    </xf>
    <xf numFmtId="0" fontId="16" fillId="0" borderId="0" xfId="0" applyFont="1" applyBorder="1">
      <alignment vertical="center"/>
    </xf>
    <xf numFmtId="0" fontId="16" fillId="0" borderId="45" xfId="0" applyFont="1" applyBorder="1" applyAlignment="1">
      <alignment vertical="center"/>
    </xf>
    <xf numFmtId="0" fontId="16" fillId="0" borderId="9" xfId="0" applyFont="1" applyBorder="1" applyAlignment="1">
      <alignment vertical="center"/>
    </xf>
    <xf numFmtId="0" fontId="16" fillId="0" borderId="9" xfId="0" applyFont="1" applyBorder="1">
      <alignment vertical="center"/>
    </xf>
    <xf numFmtId="0" fontId="16" fillId="0" borderId="9" xfId="0" applyFont="1" applyBorder="1" applyAlignment="1">
      <alignment horizontal="center" vertical="center"/>
    </xf>
    <xf numFmtId="57" fontId="16" fillId="0" borderId="9" xfId="0" applyNumberFormat="1" applyFont="1" applyBorder="1" applyAlignment="1">
      <alignment horizontal="left" vertical="center"/>
    </xf>
    <xf numFmtId="0" fontId="16" fillId="0" borderId="9" xfId="0" applyFont="1" applyBorder="1" applyAlignment="1">
      <alignment horizontal="left" vertical="center" wrapText="1"/>
    </xf>
    <xf numFmtId="0" fontId="20" fillId="0" borderId="0" xfId="0" applyFont="1" applyFill="1" applyBorder="1" applyAlignment="1">
      <alignment horizontal="left" vertical="center"/>
    </xf>
    <xf numFmtId="0" fontId="20" fillId="0" borderId="0" xfId="0" applyFont="1" applyFill="1">
      <alignment vertical="center"/>
    </xf>
    <xf numFmtId="0" fontId="21" fillId="0" borderId="0" xfId="0" applyFont="1">
      <alignment vertical="center"/>
    </xf>
    <xf numFmtId="0" fontId="22" fillId="0" borderId="9" xfId="0" applyFont="1" applyBorder="1" applyAlignment="1">
      <alignment vertical="center"/>
    </xf>
    <xf numFmtId="0" fontId="22" fillId="0" borderId="9" xfId="0" applyFont="1" applyBorder="1">
      <alignment vertical="center"/>
    </xf>
    <xf numFmtId="57" fontId="22" fillId="0" borderId="9" xfId="0" applyNumberFormat="1" applyFont="1" applyBorder="1" applyAlignment="1">
      <alignment horizontal="left" vertical="center"/>
    </xf>
    <xf numFmtId="0" fontId="23" fillId="0" borderId="45" xfId="0" applyFont="1" applyBorder="1">
      <alignment vertical="center"/>
    </xf>
    <xf numFmtId="0" fontId="22" fillId="0" borderId="46" xfId="0" applyFont="1" applyBorder="1">
      <alignmen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30" xfId="0" applyFont="1" applyBorder="1" applyAlignment="1">
      <alignment horizontal="center" vertical="center"/>
    </xf>
    <xf numFmtId="0" fontId="8" fillId="0" borderId="45" xfId="0" applyFont="1" applyBorder="1" applyAlignment="1">
      <alignment horizontal="center" vertical="center"/>
    </xf>
    <xf numFmtId="0" fontId="24" fillId="3" borderId="0" xfId="0" applyFont="1" applyFill="1" applyBorder="1">
      <alignment vertical="center"/>
    </xf>
    <xf numFmtId="0" fontId="24" fillId="3" borderId="0" xfId="0" applyFont="1" applyFill="1">
      <alignment vertical="center"/>
    </xf>
    <xf numFmtId="0" fontId="26" fillId="0" borderId="0" xfId="0" applyFont="1" applyFill="1" applyBorder="1" applyAlignment="1">
      <alignment horizontal="left" vertical="center"/>
    </xf>
    <xf numFmtId="0" fontId="26" fillId="0" borderId="0" xfId="0" applyFont="1" applyFill="1">
      <alignment vertical="center"/>
    </xf>
    <xf numFmtId="0" fontId="26" fillId="0" borderId="0" xfId="0" applyFont="1">
      <alignment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26" xfId="0" applyFont="1" applyBorder="1">
      <alignment vertical="center"/>
    </xf>
    <xf numFmtId="0" fontId="27" fillId="0" borderId="0" xfId="0" applyFont="1">
      <alignment vertical="center"/>
    </xf>
    <xf numFmtId="0" fontId="6" fillId="0" borderId="24" xfId="0" applyFont="1" applyBorder="1" applyAlignment="1">
      <alignment horizontal="center" vertical="center"/>
    </xf>
    <xf numFmtId="0" fontId="6" fillId="0" borderId="63" xfId="0" applyFont="1" applyBorder="1" applyAlignment="1">
      <alignment horizontal="center" vertical="center"/>
    </xf>
    <xf numFmtId="0" fontId="4" fillId="2" borderId="0" xfId="0" applyFont="1" applyFill="1" applyAlignment="1">
      <alignment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0" fillId="0" borderId="60" xfId="0"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0" xfId="0" applyFont="1" applyBorder="1" applyAlignment="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16" fillId="0"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pplyProtection="1">
      <alignment horizontal="center" vertical="center"/>
    </xf>
    <xf numFmtId="0" fontId="16" fillId="0" borderId="7" xfId="0" applyFont="1" applyBorder="1" applyAlignment="1">
      <alignment horizontal="center" vertical="center"/>
    </xf>
    <xf numFmtId="0" fontId="6" fillId="2" borderId="4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1" xfId="0" applyFont="1" applyFill="1" applyBorder="1" applyAlignment="1">
      <alignment horizontal="center" vertical="center" wrapText="1"/>
    </xf>
    <xf numFmtId="176" fontId="6" fillId="2" borderId="41" xfId="0" applyNumberFormat="1" applyFont="1" applyFill="1" applyBorder="1" applyAlignment="1">
      <alignment horizontal="center" vertical="center"/>
    </xf>
    <xf numFmtId="0" fontId="6" fillId="2" borderId="4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4" xfId="0" applyFont="1" applyFill="1" applyBorder="1" applyAlignment="1">
      <alignment horizontal="center" vertical="center" wrapText="1"/>
    </xf>
    <xf numFmtId="38" fontId="6" fillId="0" borderId="23" xfId="2" applyFont="1" applyBorder="1" applyAlignment="1">
      <alignment horizontal="center" vertical="center"/>
    </xf>
    <xf numFmtId="0" fontId="6" fillId="2" borderId="41" xfId="0" applyFont="1" applyFill="1" applyBorder="1" applyAlignment="1">
      <alignment horizontal="center" vertical="center"/>
    </xf>
    <xf numFmtId="0" fontId="6" fillId="0" borderId="20" xfId="0" applyNumberFormat="1" applyFont="1" applyBorder="1" applyAlignment="1">
      <alignment horizontal="center" vertical="center"/>
    </xf>
    <xf numFmtId="0" fontId="6" fillId="2" borderId="4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21"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38" xfId="0" applyFont="1" applyFill="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38" fontId="8" fillId="2" borderId="44" xfId="2" applyFont="1" applyFill="1" applyBorder="1" applyAlignment="1">
      <alignment horizontal="center" vertical="center"/>
    </xf>
    <xf numFmtId="0" fontId="32" fillId="2" borderId="20" xfId="0" applyFont="1" applyFill="1" applyBorder="1" applyAlignment="1">
      <alignment vertical="center" wrapText="1"/>
    </xf>
    <xf numFmtId="0" fontId="32" fillId="2" borderId="19" xfId="0" applyFont="1" applyFill="1" applyBorder="1">
      <alignment vertical="center"/>
    </xf>
    <xf numFmtId="0" fontId="32" fillId="2" borderId="20" xfId="0" applyFont="1" applyFill="1" applyBorder="1">
      <alignment vertical="center"/>
    </xf>
    <xf numFmtId="38" fontId="32" fillId="2" borderId="52" xfId="2" applyFont="1" applyFill="1" applyBorder="1" applyAlignment="1">
      <alignment horizontal="center" vertical="center"/>
    </xf>
    <xf numFmtId="38" fontId="32" fillId="2" borderId="45" xfId="2" applyFont="1" applyFill="1" applyBorder="1" applyAlignment="1">
      <alignment horizontal="center" vertical="center"/>
    </xf>
    <xf numFmtId="38" fontId="32" fillId="2" borderId="71" xfId="2" applyFont="1" applyFill="1" applyBorder="1" applyAlignment="1">
      <alignment horizontal="center" vertical="center"/>
    </xf>
    <xf numFmtId="38" fontId="32" fillId="2" borderId="72" xfId="2" applyFont="1" applyFill="1" applyBorder="1" applyAlignment="1">
      <alignment horizontal="center" vertical="center"/>
    </xf>
    <xf numFmtId="38" fontId="32" fillId="0" borderId="72" xfId="2" applyFont="1" applyFill="1" applyBorder="1" applyAlignment="1">
      <alignment horizontal="center" vertical="center"/>
    </xf>
    <xf numFmtId="38" fontId="32" fillId="2" borderId="73" xfId="2" applyFont="1" applyFill="1" applyBorder="1" applyAlignment="1">
      <alignment horizontal="center" vertical="center"/>
    </xf>
    <xf numFmtId="0" fontId="32" fillId="2" borderId="20" xfId="0" applyFont="1" applyFill="1" applyBorder="1" applyAlignment="1">
      <alignment vertical="top"/>
    </xf>
    <xf numFmtId="38" fontId="32" fillId="0" borderId="1" xfId="2" applyFont="1" applyFill="1" applyBorder="1" applyAlignment="1">
      <alignment horizontal="center" vertical="center"/>
    </xf>
    <xf numFmtId="38" fontId="32" fillId="2" borderId="74" xfId="2" applyFont="1" applyFill="1" applyBorder="1" applyAlignment="1">
      <alignment horizontal="center" vertical="center" wrapText="1"/>
    </xf>
    <xf numFmtId="0" fontId="17" fillId="0" borderId="0" xfId="0" applyFont="1" applyAlignment="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16" fillId="0" borderId="0" xfId="0" applyFont="1" applyAlignment="1">
      <alignment vertical="top" wrapText="1"/>
    </xf>
    <xf numFmtId="0" fontId="34" fillId="0" borderId="0" xfId="0" applyFont="1" applyBorder="1">
      <alignment vertical="center"/>
    </xf>
    <xf numFmtId="0" fontId="34" fillId="0" borderId="0" xfId="0" applyFont="1">
      <alignment vertical="center"/>
    </xf>
    <xf numFmtId="0" fontId="34" fillId="0" borderId="0" xfId="0" applyFont="1" applyFill="1">
      <alignment vertical="center"/>
    </xf>
    <xf numFmtId="0" fontId="34" fillId="0" borderId="0" xfId="0" applyFont="1" applyFill="1" applyBorder="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vertical="top"/>
    </xf>
    <xf numFmtId="0" fontId="6" fillId="2" borderId="69" xfId="0" applyFont="1" applyFill="1" applyBorder="1" applyAlignment="1">
      <alignment horizontal="center" vertical="center"/>
    </xf>
    <xf numFmtId="0" fontId="6" fillId="2" borderId="45" xfId="0" applyFont="1" applyFill="1" applyBorder="1" applyAlignment="1">
      <alignment horizontal="center" vertical="center"/>
    </xf>
    <xf numFmtId="176" fontId="6" fillId="2" borderId="74" xfId="0" applyNumberFormat="1" applyFont="1" applyFill="1" applyBorder="1" applyAlignment="1" applyProtection="1">
      <alignment horizontal="center" vertical="center"/>
    </xf>
    <xf numFmtId="0" fontId="6" fillId="2" borderId="69" xfId="0" applyFont="1" applyFill="1" applyBorder="1" applyAlignment="1" applyProtection="1">
      <alignment horizontal="center" vertical="center" wrapText="1"/>
    </xf>
    <xf numFmtId="57" fontId="6" fillId="2" borderId="9" xfId="0" applyNumberFormat="1" applyFont="1" applyFill="1" applyBorder="1" applyAlignment="1">
      <alignment horizontal="center" vertical="center"/>
    </xf>
    <xf numFmtId="57" fontId="6" fillId="2" borderId="9" xfId="0" applyNumberFormat="1"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176" fontId="14" fillId="2" borderId="74" xfId="0" applyNumberFormat="1" applyFont="1" applyFill="1" applyBorder="1" applyAlignment="1" applyProtection="1">
      <alignment horizontal="center" vertical="center"/>
    </xf>
    <xf numFmtId="38" fontId="8" fillId="2" borderId="44" xfId="2" applyFont="1" applyFill="1" applyBorder="1" applyAlignment="1" applyProtection="1">
      <alignment horizontal="center" vertical="center"/>
    </xf>
    <xf numFmtId="38" fontId="32" fillId="2" borderId="74" xfId="2" applyFont="1" applyFill="1" applyBorder="1" applyAlignment="1" applyProtection="1">
      <alignment horizontal="center" vertical="center" wrapText="1"/>
    </xf>
    <xf numFmtId="0" fontId="32" fillId="2" borderId="75" xfId="0" applyFont="1" applyFill="1" applyBorder="1" applyAlignment="1" applyProtection="1">
      <alignment vertical="center" wrapText="1"/>
    </xf>
    <xf numFmtId="38" fontId="32" fillId="2" borderId="41" xfId="2" applyFont="1" applyFill="1" applyBorder="1" applyAlignment="1" applyProtection="1">
      <alignment horizontal="center" vertical="center" wrapText="1"/>
    </xf>
    <xf numFmtId="0" fontId="32" fillId="2" borderId="20" xfId="0" applyFont="1" applyFill="1" applyBorder="1" applyAlignment="1" applyProtection="1">
      <alignment vertical="center" wrapText="1"/>
    </xf>
    <xf numFmtId="0" fontId="6" fillId="0" borderId="46" xfId="0" applyNumberFormat="1" applyFont="1" applyBorder="1" applyAlignment="1">
      <alignment horizontal="center" vertical="center"/>
    </xf>
    <xf numFmtId="0" fontId="6" fillId="2" borderId="74"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13"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8" fillId="0" borderId="77" xfId="0" applyNumberFormat="1" applyFont="1" applyBorder="1" applyAlignment="1">
      <alignment horizontal="center" vertical="center"/>
    </xf>
    <xf numFmtId="0" fontId="8" fillId="0" borderId="78" xfId="0" applyNumberFormat="1" applyFont="1" applyBorder="1" applyAlignment="1">
      <alignment horizontal="center" vertical="center"/>
    </xf>
    <xf numFmtId="0" fontId="6" fillId="2" borderId="74" xfId="0" applyFont="1" applyFill="1" applyBorder="1" applyAlignment="1" applyProtection="1">
      <alignment horizontal="center" vertical="center"/>
    </xf>
    <xf numFmtId="57" fontId="6" fillId="2" borderId="41" xfId="0" applyNumberFormat="1" applyFont="1" applyFill="1" applyBorder="1" applyAlignment="1" applyProtection="1">
      <alignment horizontal="center" vertical="center"/>
    </xf>
    <xf numFmtId="0" fontId="38" fillId="0" borderId="79" xfId="0" applyFont="1" applyFill="1" applyBorder="1" applyAlignment="1">
      <alignment horizontal="center" vertical="center"/>
    </xf>
    <xf numFmtId="38" fontId="38" fillId="0" borderId="81" xfId="2" applyFont="1" applyFill="1" applyBorder="1" applyAlignment="1">
      <alignment horizontal="center" vertical="center"/>
    </xf>
    <xf numFmtId="0" fontId="38" fillId="0" borderId="81" xfId="0" applyNumberFormat="1" applyFont="1" applyFill="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12" fillId="0" borderId="0" xfId="0" applyFont="1" applyFill="1">
      <alignment vertical="center"/>
    </xf>
    <xf numFmtId="38" fontId="8" fillId="0" borderId="84" xfId="2" applyFont="1" applyFill="1" applyBorder="1" applyAlignment="1">
      <alignment horizontal="center" vertical="center"/>
    </xf>
    <xf numFmtId="0" fontId="38" fillId="0" borderId="7" xfId="0" applyFont="1" applyFill="1" applyBorder="1" applyAlignment="1">
      <alignment horizontal="center" vertical="center" wrapText="1"/>
    </xf>
    <xf numFmtId="0" fontId="0" fillId="0" borderId="61" xfId="0"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vertical="center"/>
    </xf>
    <xf numFmtId="0" fontId="8" fillId="0" borderId="95" xfId="0" applyFont="1" applyBorder="1" applyAlignment="1">
      <alignment horizontal="center" vertical="center"/>
    </xf>
    <xf numFmtId="0" fontId="8" fillId="0" borderId="61" xfId="0" applyFont="1" applyBorder="1" applyAlignment="1">
      <alignment vertical="center"/>
    </xf>
    <xf numFmtId="0" fontId="8" fillId="0" borderId="25" xfId="0" applyFont="1" applyBorder="1" applyAlignment="1">
      <alignment vertical="center"/>
    </xf>
    <xf numFmtId="0" fontId="8" fillId="0" borderId="62" xfId="0" applyFont="1" applyBorder="1" applyAlignment="1">
      <alignment vertical="center"/>
    </xf>
    <xf numFmtId="0" fontId="8" fillId="0" borderId="96" xfId="0" applyFont="1" applyBorder="1" applyAlignment="1">
      <alignment horizontal="center" vertical="center"/>
    </xf>
    <xf numFmtId="0" fontId="4" fillId="0" borderId="97" xfId="0" applyFont="1" applyBorder="1" applyAlignment="1">
      <alignment horizontal="center" vertical="top" textRotation="255"/>
    </xf>
    <xf numFmtId="0" fontId="12" fillId="0" borderId="98" xfId="0" applyFont="1" applyBorder="1">
      <alignment vertical="center"/>
    </xf>
    <xf numFmtId="0" fontId="12" fillId="0" borderId="99" xfId="0" applyFont="1" applyBorder="1">
      <alignment vertical="center"/>
    </xf>
    <xf numFmtId="0" fontId="12" fillId="0" borderId="100" xfId="0" applyFont="1" applyBorder="1">
      <alignment vertical="center"/>
    </xf>
    <xf numFmtId="0" fontId="12" fillId="0" borderId="97" xfId="0" applyFont="1" applyBorder="1">
      <alignment vertical="center"/>
    </xf>
    <xf numFmtId="0" fontId="12" fillId="0" borderId="101" xfId="0" applyFont="1" applyBorder="1">
      <alignment vertical="center"/>
    </xf>
    <xf numFmtId="0" fontId="13" fillId="0" borderId="75" xfId="0" applyFont="1" applyFill="1" applyBorder="1" applyAlignment="1">
      <alignment horizontal="center" vertical="center"/>
    </xf>
    <xf numFmtId="0" fontId="13" fillId="0" borderId="76"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4" fillId="0" borderId="110" xfId="0" applyFont="1" applyBorder="1" applyAlignment="1">
      <alignment horizontal="center" vertical="top" textRotation="255"/>
    </xf>
    <xf numFmtId="0" fontId="12" fillId="0" borderId="143" xfId="0" applyFont="1" applyBorder="1">
      <alignment vertical="center"/>
    </xf>
    <xf numFmtId="0" fontId="12" fillId="0" borderId="144" xfId="0" applyFont="1" applyBorder="1">
      <alignment vertical="center"/>
    </xf>
    <xf numFmtId="0" fontId="12" fillId="0" borderId="73" xfId="0" applyFont="1" applyBorder="1">
      <alignment vertical="center"/>
    </xf>
    <xf numFmtId="0" fontId="12" fillId="0" borderId="110" xfId="0" applyFont="1" applyBorder="1">
      <alignment vertical="center"/>
    </xf>
    <xf numFmtId="0" fontId="12" fillId="0" borderId="145" xfId="0" applyFont="1" applyBorder="1">
      <alignment vertical="center"/>
    </xf>
    <xf numFmtId="0" fontId="12" fillId="0" borderId="62" xfId="0" applyFont="1" applyBorder="1">
      <alignment vertical="center"/>
    </xf>
    <xf numFmtId="0" fontId="5" fillId="0" borderId="0" xfId="0" applyFont="1" applyAlignment="1">
      <alignment horizontal="left" vertical="center"/>
    </xf>
    <xf numFmtId="0" fontId="5" fillId="0" borderId="0" xfId="0" applyFont="1" applyFill="1" applyAlignment="1">
      <alignment vertical="center"/>
    </xf>
    <xf numFmtId="38" fontId="6" fillId="0" borderId="20" xfId="2" applyFont="1" applyBorder="1" applyAlignment="1">
      <alignment horizontal="center" vertical="center"/>
    </xf>
    <xf numFmtId="0" fontId="3" fillId="0" borderId="103" xfId="0" applyFont="1" applyFill="1" applyBorder="1" applyAlignment="1">
      <alignment horizontal="right" vertical="center"/>
    </xf>
    <xf numFmtId="0" fontId="16" fillId="0" borderId="0" xfId="0" applyFont="1" applyBorder="1" applyAlignment="1">
      <alignment horizontal="left" vertical="center" wrapText="1"/>
    </xf>
    <xf numFmtId="0" fontId="3" fillId="0" borderId="121" xfId="0" applyFont="1" applyBorder="1" applyAlignment="1">
      <alignment horizontal="center" vertical="top" textRotation="255"/>
    </xf>
    <xf numFmtId="0" fontId="4" fillId="0" borderId="151" xfId="0" applyFont="1" applyBorder="1" applyAlignment="1">
      <alignment horizontal="center" vertical="top" textRotation="255"/>
    </xf>
    <xf numFmtId="0" fontId="4" fillId="0" borderId="152" xfId="0" applyFont="1" applyBorder="1" applyAlignment="1">
      <alignment horizontal="center" vertical="top" textRotation="255"/>
    </xf>
    <xf numFmtId="0" fontId="8" fillId="0" borderId="69" xfId="0" applyFont="1" applyBorder="1" applyAlignment="1">
      <alignment horizontal="center" vertical="center"/>
    </xf>
    <xf numFmtId="0" fontId="8" fillId="0" borderId="7" xfId="0" applyFont="1" applyBorder="1" applyAlignment="1">
      <alignment horizontal="center" vertical="center"/>
    </xf>
    <xf numFmtId="0" fontId="12" fillId="0" borderId="153"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154" xfId="0" applyFont="1" applyBorder="1">
      <alignment vertical="center"/>
    </xf>
    <xf numFmtId="0" fontId="12" fillId="0" borderId="155" xfId="0" applyFont="1" applyBorder="1">
      <alignment vertical="center"/>
    </xf>
    <xf numFmtId="0" fontId="12" fillId="0" borderId="156" xfId="0" applyFont="1" applyBorder="1">
      <alignment vertical="center"/>
    </xf>
    <xf numFmtId="0" fontId="12" fillId="0" borderId="157" xfId="0" applyFont="1" applyBorder="1">
      <alignment vertical="center"/>
    </xf>
    <xf numFmtId="0" fontId="12" fillId="0" borderId="158" xfId="0" applyFont="1" applyBorder="1">
      <alignment vertical="center"/>
    </xf>
    <xf numFmtId="0" fontId="12" fillId="0" borderId="151" xfId="0" applyFont="1" applyBorder="1">
      <alignment vertical="center"/>
    </xf>
    <xf numFmtId="0" fontId="12" fillId="0" borderId="159" xfId="0" applyFont="1" applyBorder="1">
      <alignment vertical="center"/>
    </xf>
    <xf numFmtId="0" fontId="4" fillId="0" borderId="78" xfId="0" applyFont="1" applyBorder="1" applyAlignment="1">
      <alignment horizontal="center" vertical="top" textRotation="255"/>
    </xf>
    <xf numFmtId="0" fontId="12" fillId="0" borderId="160" xfId="0" applyFont="1" applyBorder="1">
      <alignment vertical="center"/>
    </xf>
    <xf numFmtId="0" fontId="12" fillId="0" borderId="148" xfId="0" applyFont="1" applyBorder="1">
      <alignment vertical="center"/>
    </xf>
    <xf numFmtId="0" fontId="12" fillId="0" borderId="46" xfId="0" applyFont="1" applyBorder="1">
      <alignment vertical="center"/>
    </xf>
    <xf numFmtId="0" fontId="12" fillId="0" borderId="78" xfId="0" applyFont="1" applyBorder="1">
      <alignment vertical="center"/>
    </xf>
    <xf numFmtId="0" fontId="12" fillId="0" borderId="161" xfId="0" applyFont="1" applyBorder="1">
      <alignment vertical="center"/>
    </xf>
    <xf numFmtId="0" fontId="4" fillId="0" borderId="43" xfId="0" applyFont="1" applyBorder="1" applyAlignment="1">
      <alignment horizontal="center" vertical="top" textRotation="255"/>
    </xf>
    <xf numFmtId="0" fontId="12" fillId="0" borderId="163" xfId="0" applyFont="1" applyBorder="1">
      <alignment vertical="center"/>
    </xf>
    <xf numFmtId="0" fontId="12" fillId="0" borderId="164" xfId="0" applyFont="1" applyBorder="1">
      <alignment vertical="center"/>
    </xf>
    <xf numFmtId="0" fontId="12" fillId="0" borderId="44" xfId="0" applyFont="1" applyBorder="1">
      <alignment vertical="center"/>
    </xf>
    <xf numFmtId="0" fontId="12" fillId="0" borderId="162" xfId="0" applyFont="1" applyBorder="1">
      <alignment vertical="center"/>
    </xf>
    <xf numFmtId="0" fontId="4" fillId="0" borderId="29" xfId="0" applyFont="1" applyBorder="1" applyAlignment="1">
      <alignment horizontal="center" vertical="top" textRotation="255"/>
    </xf>
    <xf numFmtId="0" fontId="12" fillId="0" borderId="165" xfId="0" applyFont="1" applyBorder="1">
      <alignment vertical="center"/>
    </xf>
    <xf numFmtId="0" fontId="8" fillId="0" borderId="166" xfId="0" applyFont="1" applyBorder="1" applyAlignment="1">
      <alignment horizontal="center" vertical="center"/>
    </xf>
    <xf numFmtId="0" fontId="8" fillId="0" borderId="31"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6" fillId="4" borderId="7" xfId="0" applyFont="1" applyFill="1" applyBorder="1" applyAlignment="1">
      <alignment horizontal="center" vertical="center"/>
    </xf>
    <xf numFmtId="0" fontId="16" fillId="4" borderId="7" xfId="0" applyFont="1" applyFill="1" applyBorder="1" applyAlignment="1">
      <alignment horizontal="center" vertical="center" shrinkToFit="1"/>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43" fillId="0" borderId="67" xfId="0" applyFont="1" applyFill="1" applyBorder="1" applyAlignment="1">
      <alignment horizontal="center" vertical="center"/>
    </xf>
    <xf numFmtId="0" fontId="43" fillId="0" borderId="68"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86" xfId="0" applyFont="1" applyFill="1" applyBorder="1" applyAlignment="1">
      <alignment horizontal="center" vertical="center" wrapText="1"/>
    </xf>
    <xf numFmtId="176" fontId="43" fillId="0" borderId="87" xfId="0" applyNumberFormat="1" applyFont="1" applyFill="1" applyBorder="1" applyAlignment="1">
      <alignment horizontal="center" vertical="center"/>
    </xf>
    <xf numFmtId="38" fontId="43" fillId="0" borderId="88" xfId="2" applyFont="1" applyFill="1" applyBorder="1" applyAlignment="1">
      <alignment horizontal="center" vertical="center"/>
    </xf>
    <xf numFmtId="38" fontId="45" fillId="0" borderId="69" xfId="2" applyFont="1" applyFill="1" applyBorder="1" applyAlignment="1">
      <alignment horizontal="center" vertical="center" wrapText="1"/>
    </xf>
    <xf numFmtId="38" fontId="45" fillId="0" borderId="1" xfId="2" applyFont="1" applyFill="1" applyBorder="1" applyAlignment="1">
      <alignment horizontal="center" vertical="center"/>
    </xf>
    <xf numFmtId="38" fontId="45" fillId="0" borderId="85" xfId="2" applyFont="1" applyFill="1" applyBorder="1" applyAlignment="1">
      <alignment horizontal="center" vertical="center" wrapText="1"/>
    </xf>
    <xf numFmtId="0" fontId="45" fillId="0" borderId="81" xfId="0" applyFont="1" applyFill="1" applyBorder="1" applyAlignment="1">
      <alignment vertical="center" wrapText="1"/>
    </xf>
    <xf numFmtId="0" fontId="43" fillId="0" borderId="76" xfId="0" applyFont="1" applyFill="1" applyBorder="1" applyAlignment="1">
      <alignment horizontal="center" vertical="center"/>
    </xf>
    <xf numFmtId="0" fontId="43" fillId="0" borderId="74" xfId="0" applyFont="1" applyFill="1" applyBorder="1" applyAlignment="1">
      <alignment horizontal="center" vertical="center"/>
    </xf>
    <xf numFmtId="0" fontId="43" fillId="0" borderId="75" xfId="0" applyNumberFormat="1" applyFont="1" applyBorder="1" applyAlignment="1">
      <alignment horizontal="center" vertical="center"/>
    </xf>
    <xf numFmtId="0" fontId="43" fillId="0" borderId="7" xfId="0" applyFont="1" applyBorder="1" applyAlignment="1">
      <alignment horizontal="center" vertical="center" shrinkToFit="1"/>
    </xf>
    <xf numFmtId="0" fontId="43" fillId="0" borderId="7" xfId="0" applyFont="1" applyFill="1" applyBorder="1" applyAlignment="1">
      <alignment horizontal="center" vertical="center"/>
    </xf>
    <xf numFmtId="0" fontId="43" fillId="0" borderId="69" xfId="0" applyFont="1" applyFill="1" applyBorder="1" applyAlignment="1">
      <alignment horizontal="center" vertical="center"/>
    </xf>
    <xf numFmtId="176" fontId="43" fillId="0" borderId="83" xfId="0" applyNumberFormat="1" applyFont="1" applyFill="1" applyBorder="1" applyAlignment="1">
      <alignment horizontal="center" vertical="center"/>
    </xf>
    <xf numFmtId="38" fontId="43" fillId="0" borderId="84" xfId="2" applyFont="1" applyFill="1" applyBorder="1" applyAlignment="1">
      <alignment horizontal="center" vertical="center"/>
    </xf>
    <xf numFmtId="0" fontId="43" fillId="0" borderId="84" xfId="0" applyNumberFormat="1" applyFont="1" applyBorder="1" applyAlignment="1">
      <alignment horizontal="center" vertical="center"/>
    </xf>
    <xf numFmtId="0" fontId="38" fillId="0" borderId="80"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69" xfId="0" applyFont="1" applyFill="1" applyBorder="1" applyAlignment="1">
      <alignment horizontal="center" vertical="center" wrapText="1"/>
    </xf>
    <xf numFmtId="176" fontId="38" fillId="0" borderId="74" xfId="0" applyNumberFormat="1" applyFont="1" applyFill="1" applyBorder="1" applyAlignment="1">
      <alignment horizontal="center" vertical="center"/>
    </xf>
    <xf numFmtId="38" fontId="38" fillId="0" borderId="82" xfId="2" applyFont="1" applyFill="1" applyBorder="1" applyAlignment="1">
      <alignment horizontal="center" vertical="center"/>
    </xf>
    <xf numFmtId="38" fontId="39" fillId="0" borderId="83" xfId="2" applyFont="1" applyFill="1" applyBorder="1" applyAlignment="1">
      <alignment horizontal="center" vertical="center" wrapText="1"/>
    </xf>
    <xf numFmtId="0" fontId="39" fillId="0" borderId="81" xfId="0" applyFont="1" applyFill="1" applyBorder="1" applyAlignment="1">
      <alignment vertical="center" wrapText="1"/>
    </xf>
    <xf numFmtId="0" fontId="38" fillId="0" borderId="83" xfId="0" applyFont="1" applyFill="1" applyBorder="1" applyAlignment="1">
      <alignment horizontal="center" vertical="center"/>
    </xf>
    <xf numFmtId="0" fontId="12" fillId="0" borderId="126" xfId="0" applyFont="1" applyBorder="1" applyAlignment="1">
      <alignment horizontal="center" vertical="center"/>
    </xf>
    <xf numFmtId="38" fontId="43" fillId="0" borderId="68" xfId="2" applyFont="1" applyFill="1" applyBorder="1" applyAlignment="1">
      <alignment horizontal="center" vertical="center"/>
    </xf>
    <xf numFmtId="38" fontId="8" fillId="0" borderId="20" xfId="2" applyFont="1" applyFill="1" applyBorder="1" applyAlignment="1">
      <alignment horizontal="center" vertical="center"/>
    </xf>
    <xf numFmtId="0" fontId="12" fillId="0" borderId="155" xfId="0" applyFont="1" applyBorder="1" applyAlignment="1">
      <alignment vertical="center"/>
    </xf>
    <xf numFmtId="0" fontId="22" fillId="0" borderId="9" xfId="0" applyFont="1" applyBorder="1">
      <alignment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8" fillId="0" borderId="9" xfId="0" applyFont="1" applyBorder="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0" borderId="0" xfId="0" applyFont="1" applyBorder="1" applyAlignment="1">
      <alignment vertical="center" shrinkToFit="1"/>
    </xf>
    <xf numFmtId="0" fontId="13" fillId="0" borderId="0" xfId="0" applyFont="1" applyFill="1" applyBorder="1" applyAlignment="1">
      <alignment horizontal="center" vertical="center"/>
    </xf>
    <xf numFmtId="0" fontId="3" fillId="0" borderId="0" xfId="0" applyFont="1" applyBorder="1" applyAlignment="1">
      <alignment vertical="center"/>
    </xf>
    <xf numFmtId="0" fontId="13" fillId="0" borderId="0" xfId="0" applyFont="1" applyFill="1" applyBorder="1" applyAlignment="1">
      <alignment vertical="center"/>
    </xf>
    <xf numFmtId="0" fontId="46" fillId="0" borderId="12" xfId="0" applyFont="1" applyBorder="1" applyAlignment="1">
      <alignment horizontal="center" vertical="center"/>
    </xf>
    <xf numFmtId="0" fontId="6" fillId="2" borderId="100" xfId="0" applyFont="1" applyFill="1" applyBorder="1" applyAlignment="1" applyProtection="1">
      <alignment horizontal="center" vertical="center"/>
    </xf>
    <xf numFmtId="0" fontId="6" fillId="2" borderId="100" xfId="0" applyFont="1" applyFill="1" applyBorder="1" applyAlignment="1">
      <alignment horizontal="center" vertical="center"/>
    </xf>
    <xf numFmtId="0" fontId="43" fillId="0" borderId="169" xfId="0" applyFont="1" applyFill="1" applyBorder="1" applyAlignment="1">
      <alignment horizontal="center" vertical="center" wrapText="1"/>
    </xf>
    <xf numFmtId="176" fontId="43" fillId="0" borderId="170" xfId="0" applyNumberFormat="1" applyFont="1" applyFill="1" applyBorder="1" applyAlignment="1">
      <alignment horizontal="center" vertical="center"/>
    </xf>
    <xf numFmtId="38" fontId="43" fillId="0" borderId="171" xfId="2" applyFont="1" applyFill="1" applyBorder="1" applyAlignment="1">
      <alignment horizontal="center" vertical="center"/>
    </xf>
    <xf numFmtId="0" fontId="6" fillId="2" borderId="172" xfId="0" applyFont="1" applyFill="1" applyBorder="1" applyAlignment="1">
      <alignment horizontal="center" vertical="center" wrapText="1"/>
    </xf>
    <xf numFmtId="176" fontId="6" fillId="2" borderId="173" xfId="0" applyNumberFormat="1" applyFont="1" applyFill="1" applyBorder="1" applyAlignment="1">
      <alignment horizontal="center" vertical="center"/>
    </xf>
    <xf numFmtId="38" fontId="6" fillId="0" borderId="174" xfId="2" applyFont="1" applyBorder="1" applyAlignment="1">
      <alignment horizontal="center" vertical="center"/>
    </xf>
    <xf numFmtId="0" fontId="6" fillId="2" borderId="172" xfId="0" applyFont="1" applyFill="1" applyBorder="1" applyAlignment="1" applyProtection="1">
      <alignment horizontal="center" vertical="center" wrapText="1"/>
    </xf>
    <xf numFmtId="0" fontId="6" fillId="2" borderId="175" xfId="0" applyFont="1" applyFill="1" applyBorder="1" applyAlignment="1">
      <alignment horizontal="center" vertical="center" wrapText="1"/>
    </xf>
    <xf numFmtId="38" fontId="6" fillId="0" borderId="176" xfId="2" applyFont="1" applyBorder="1" applyAlignment="1">
      <alignment horizontal="center" vertical="center"/>
    </xf>
    <xf numFmtId="0" fontId="6" fillId="0" borderId="168" xfId="0" applyFont="1" applyBorder="1" applyAlignment="1">
      <alignment horizontal="center" vertical="center"/>
    </xf>
    <xf numFmtId="0" fontId="16" fillId="0" borderId="177" xfId="0" applyFont="1" applyBorder="1" applyAlignment="1">
      <alignment vertical="center"/>
    </xf>
    <xf numFmtId="0" fontId="16" fillId="0" borderId="177" xfId="0" applyFont="1" applyBorder="1" applyAlignment="1">
      <alignment horizontal="left" vertical="center" wrapText="1"/>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0" fontId="8" fillId="0" borderId="190" xfId="0" applyFont="1" applyBorder="1" applyAlignment="1">
      <alignment horizontal="center" vertical="center"/>
    </xf>
    <xf numFmtId="0" fontId="8" fillId="0" borderId="191" xfId="0" applyFont="1" applyBorder="1" applyAlignment="1">
      <alignment horizontal="center" vertical="center"/>
    </xf>
    <xf numFmtId="0" fontId="8" fillId="0" borderId="192" xfId="0" applyFont="1" applyBorder="1" applyAlignment="1">
      <alignment horizontal="center" vertical="center"/>
    </xf>
    <xf numFmtId="0" fontId="8" fillId="0" borderId="193" xfId="0" applyFont="1" applyBorder="1" applyAlignment="1">
      <alignment horizontal="center" vertical="center"/>
    </xf>
    <xf numFmtId="0" fontId="8" fillId="0" borderId="194" xfId="0" applyFont="1" applyBorder="1" applyAlignment="1">
      <alignment horizontal="center" vertical="center"/>
    </xf>
    <xf numFmtId="0" fontId="8" fillId="0" borderId="179" xfId="0" applyFont="1" applyBorder="1" applyAlignment="1">
      <alignment horizontal="center" vertical="center"/>
    </xf>
    <xf numFmtId="0" fontId="8" fillId="0" borderId="180" xfId="0" applyFont="1" applyBorder="1" applyAlignment="1">
      <alignment horizontal="center" vertical="center"/>
    </xf>
    <xf numFmtId="0" fontId="8" fillId="0" borderId="182" xfId="0" applyFont="1" applyBorder="1" applyAlignment="1">
      <alignment horizontal="center" vertical="center"/>
    </xf>
    <xf numFmtId="0" fontId="8" fillId="0" borderId="177" xfId="0" applyFont="1" applyBorder="1" applyAlignment="1">
      <alignment horizontal="center" vertical="center"/>
    </xf>
    <xf numFmtId="0" fontId="8" fillId="0" borderId="195" xfId="0" applyFont="1" applyBorder="1" applyAlignment="1">
      <alignment horizontal="center" vertical="center"/>
    </xf>
    <xf numFmtId="0" fontId="8" fillId="0" borderId="196" xfId="0" applyFont="1" applyBorder="1" applyAlignment="1">
      <alignment horizontal="center" vertical="center"/>
    </xf>
    <xf numFmtId="0" fontId="8" fillId="0" borderId="178" xfId="0" applyFont="1" applyBorder="1">
      <alignment vertical="center"/>
    </xf>
    <xf numFmtId="0" fontId="8" fillId="0" borderId="197" xfId="0" applyFont="1" applyBorder="1">
      <alignment vertical="center"/>
    </xf>
    <xf numFmtId="0" fontId="48" fillId="0" borderId="0" xfId="0" applyFont="1" applyAlignment="1">
      <alignment horizontal="right" vertical="center"/>
    </xf>
    <xf numFmtId="0" fontId="3" fillId="0" borderId="112" xfId="0" applyFont="1" applyBorder="1" applyAlignment="1">
      <alignment horizontal="center" vertical="center" wrapText="1"/>
    </xf>
    <xf numFmtId="0" fontId="3" fillId="0" borderId="198"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shrinkToFit="1"/>
    </xf>
    <xf numFmtId="0" fontId="3" fillId="0" borderId="198" xfId="0" applyFont="1" applyBorder="1" applyAlignment="1">
      <alignment horizontal="left" vertical="center" shrinkToFit="1"/>
    </xf>
    <xf numFmtId="0" fontId="3" fillId="0" borderId="112" xfId="0" applyFont="1" applyBorder="1" applyAlignment="1">
      <alignment horizontal="left" vertical="center" shrinkToFit="1"/>
    </xf>
    <xf numFmtId="0" fontId="30" fillId="2" borderId="117" xfId="0" applyFont="1" applyFill="1" applyBorder="1" applyAlignment="1">
      <alignment horizontal="left" vertical="center" indent="1"/>
    </xf>
    <xf numFmtId="0" fontId="30" fillId="2" borderId="118" xfId="0" applyFont="1" applyFill="1" applyBorder="1" applyAlignment="1">
      <alignment horizontal="left" vertical="center" indent="1"/>
    </xf>
    <xf numFmtId="0" fontId="30" fillId="2" borderId="119" xfId="0" applyFont="1" applyFill="1" applyBorder="1" applyAlignment="1">
      <alignment horizontal="left" vertical="center" indent="1"/>
    </xf>
    <xf numFmtId="0" fontId="30" fillId="2" borderId="113" xfId="0" applyFont="1" applyFill="1" applyBorder="1" applyAlignment="1">
      <alignment horizontal="left" vertical="center" indent="1"/>
    </xf>
    <xf numFmtId="0" fontId="30" fillId="2" borderId="1" xfId="0" applyFont="1" applyFill="1" applyBorder="1" applyAlignment="1">
      <alignment horizontal="left" vertical="center" indent="1"/>
    </xf>
    <xf numFmtId="0" fontId="30" fillId="2" borderId="84" xfId="0" applyFont="1" applyFill="1" applyBorder="1" applyAlignment="1">
      <alignment horizontal="left" vertical="center" indent="1"/>
    </xf>
    <xf numFmtId="0" fontId="3" fillId="0" borderId="78" xfId="0" applyFont="1" applyBorder="1" applyAlignment="1">
      <alignment horizontal="center" vertical="center"/>
    </xf>
    <xf numFmtId="0" fontId="3" fillId="0" borderId="84" xfId="0" applyFont="1" applyBorder="1" applyAlignment="1">
      <alignment horizontal="center" vertical="center"/>
    </xf>
    <xf numFmtId="0" fontId="3" fillId="0" borderId="52"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52"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38" xfId="0" applyFont="1" applyBorder="1" applyAlignment="1">
      <alignment horizontal="center" vertical="center"/>
    </xf>
    <xf numFmtId="0" fontId="3" fillId="0" borderId="19" xfId="0" applyFont="1" applyBorder="1" applyAlignment="1">
      <alignment horizontal="center" vertical="center"/>
    </xf>
    <xf numFmtId="0" fontId="3" fillId="0" borderId="147" xfId="0" applyFont="1" applyBorder="1" applyAlignment="1">
      <alignment horizontal="center" vertical="center"/>
    </xf>
    <xf numFmtId="0" fontId="3" fillId="0" borderId="106" xfId="0" applyFont="1" applyBorder="1" applyAlignment="1">
      <alignment horizontal="center" vertical="center"/>
    </xf>
    <xf numFmtId="0" fontId="3" fillId="0" borderId="88" xfId="0" applyFont="1" applyBorder="1" applyAlignment="1">
      <alignment horizontal="center" vertical="center"/>
    </xf>
    <xf numFmtId="0" fontId="3" fillId="0" borderId="9" xfId="0" applyFont="1" applyBorder="1" applyAlignment="1">
      <alignment horizontal="center" vertical="center"/>
    </xf>
    <xf numFmtId="0" fontId="3" fillId="0" borderId="52" xfId="0" applyFont="1" applyBorder="1" applyAlignment="1">
      <alignment horizontal="center" vertical="center"/>
    </xf>
    <xf numFmtId="0" fontId="3" fillId="0" borderId="71" xfId="0" applyFont="1" applyBorder="1" applyAlignment="1">
      <alignment horizontal="center" vertical="center"/>
    </xf>
    <xf numFmtId="0" fontId="3" fillId="0" borderId="69" xfId="0" applyFont="1" applyBorder="1" applyAlignment="1">
      <alignment horizontal="center" vertical="center"/>
    </xf>
    <xf numFmtId="0" fontId="3" fillId="0" borderId="1" xfId="0" applyFont="1" applyBorder="1" applyAlignment="1">
      <alignment horizontal="center" vertical="center"/>
    </xf>
    <xf numFmtId="0" fontId="30" fillId="2" borderId="107" xfId="0" applyFont="1" applyFill="1" applyBorder="1" applyAlignment="1">
      <alignment horizontal="left" vertical="center" indent="1"/>
    </xf>
    <xf numFmtId="0" fontId="30" fillId="2" borderId="108" xfId="0" applyFont="1" applyFill="1" applyBorder="1" applyAlignment="1">
      <alignment horizontal="left" vertical="center" indent="1"/>
    </xf>
    <xf numFmtId="0" fontId="30" fillId="2" borderId="109" xfId="0" applyFont="1" applyFill="1" applyBorder="1" applyAlignment="1">
      <alignment horizontal="left" vertical="center" indent="1"/>
    </xf>
    <xf numFmtId="0" fontId="29" fillId="2" borderId="41" xfId="0" applyFont="1" applyFill="1" applyBorder="1" applyAlignment="1">
      <alignment horizontal="center" vertical="center"/>
    </xf>
    <xf numFmtId="0" fontId="29" fillId="2" borderId="20" xfId="0" applyFont="1" applyFill="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70"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29" fillId="2" borderId="97" xfId="0" applyFont="1" applyFill="1" applyBorder="1" applyAlignment="1">
      <alignment horizontal="center" vertical="center"/>
    </xf>
    <xf numFmtId="0" fontId="29" fillId="2" borderId="71" xfId="0" applyFont="1" applyFill="1" applyBorder="1" applyAlignment="1">
      <alignment horizontal="center" vertical="center"/>
    </xf>
    <xf numFmtId="0" fontId="29" fillId="2" borderId="113" xfId="0" applyFont="1" applyFill="1" applyBorder="1" applyAlignment="1">
      <alignment horizontal="center" vertical="center"/>
    </xf>
    <xf numFmtId="0" fontId="29" fillId="2" borderId="1" xfId="0" applyFont="1" applyFill="1" applyBorder="1" applyAlignment="1">
      <alignment horizontal="center" vertical="center"/>
    </xf>
    <xf numFmtId="0" fontId="36" fillId="0" borderId="0" xfId="0" applyFont="1" applyFill="1" applyAlignment="1">
      <alignment horizontal="left" vertical="center" wrapText="1"/>
    </xf>
    <xf numFmtId="0" fontId="30" fillId="2" borderId="97" xfId="0" applyFont="1" applyFill="1" applyBorder="1" applyAlignment="1">
      <alignment horizontal="left" vertical="center" indent="1"/>
    </xf>
    <xf numFmtId="0" fontId="30" fillId="2" borderId="71" xfId="0" applyFont="1" applyFill="1" applyBorder="1" applyAlignment="1">
      <alignment horizontal="left" vertical="center" indent="1"/>
    </xf>
    <xf numFmtId="0" fontId="30" fillId="2" borderId="78" xfId="0" applyFont="1" applyFill="1" applyBorder="1" applyAlignment="1">
      <alignment horizontal="left" vertical="center" indent="1"/>
    </xf>
    <xf numFmtId="0" fontId="18" fillId="0" borderId="0" xfId="0" applyFont="1" applyAlignment="1">
      <alignment horizontal="left" vertical="top" wrapText="1"/>
    </xf>
    <xf numFmtId="49" fontId="29" fillId="2" borderId="114" xfId="0" applyNumberFormat="1" applyFont="1" applyFill="1" applyBorder="1" applyAlignment="1">
      <alignment horizontal="left" vertical="center" indent="1"/>
    </xf>
    <xf numFmtId="49" fontId="29" fillId="2" borderId="102" xfId="0" applyNumberFormat="1" applyFont="1" applyFill="1" applyBorder="1" applyAlignment="1">
      <alignment horizontal="left" vertical="center" indent="1"/>
    </xf>
    <xf numFmtId="49" fontId="29" fillId="2" borderId="115" xfId="0" applyNumberFormat="1" applyFont="1" applyFill="1" applyBorder="1" applyAlignment="1">
      <alignment horizontal="left" vertical="center" inden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6" xfId="0" applyFont="1" applyBorder="1" applyAlignment="1">
      <alignment horizontal="center" vertical="center" wrapText="1"/>
    </xf>
    <xf numFmtId="0" fontId="31" fillId="2" borderId="100" xfId="1" applyFont="1" applyFill="1" applyBorder="1" applyAlignment="1" applyProtection="1">
      <alignment horizontal="left" vertical="center" indent="1"/>
    </xf>
    <xf numFmtId="0" fontId="29" fillId="2" borderId="72" xfId="0" applyFont="1" applyFill="1" applyBorder="1" applyAlignment="1">
      <alignment horizontal="left" vertical="center" indent="1"/>
    </xf>
    <xf numFmtId="0" fontId="29" fillId="2" borderId="46" xfId="0" applyFont="1" applyFill="1" applyBorder="1" applyAlignment="1">
      <alignment horizontal="left" vertical="center" indent="1"/>
    </xf>
    <xf numFmtId="0" fontId="28" fillId="2" borderId="97" xfId="0" applyFont="1" applyFill="1" applyBorder="1" applyAlignment="1">
      <alignment horizontal="left" vertical="center" indent="1"/>
    </xf>
    <xf numFmtId="0" fontId="28" fillId="2" borderId="71" xfId="0" applyFont="1" applyFill="1" applyBorder="1" applyAlignment="1">
      <alignment horizontal="left" vertical="center" indent="1"/>
    </xf>
    <xf numFmtId="0" fontId="28" fillId="2" borderId="113" xfId="0" applyFont="1" applyFill="1" applyBorder="1" applyAlignment="1">
      <alignment horizontal="left" vertical="center" indent="1"/>
    </xf>
    <xf numFmtId="0" fontId="28" fillId="2" borderId="1" xfId="0" applyFont="1" applyFill="1" applyBorder="1" applyAlignment="1">
      <alignment horizontal="left" vertical="center" inden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3" fillId="0" borderId="70"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29" fillId="2" borderId="114" xfId="0" applyFont="1" applyFill="1" applyBorder="1" applyAlignment="1">
      <alignment horizontal="left" vertical="center" indent="1"/>
    </xf>
    <xf numFmtId="0" fontId="29" fillId="2" borderId="102" xfId="0" applyFont="1" applyFill="1" applyBorder="1" applyAlignment="1">
      <alignment horizontal="left" vertical="center" indent="1"/>
    </xf>
    <xf numFmtId="0" fontId="29" fillId="2" borderId="115" xfId="0" applyFont="1" applyFill="1" applyBorder="1" applyAlignment="1">
      <alignment horizontal="left" vertical="center" indent="1"/>
    </xf>
    <xf numFmtId="0" fontId="5" fillId="0" borderId="0" xfId="0" applyFont="1" applyAlignment="1">
      <alignment horizontal="right" vertical="center" wrapText="1"/>
    </xf>
    <xf numFmtId="0" fontId="29" fillId="0" borderId="97" xfId="0" applyFont="1" applyBorder="1" applyAlignment="1">
      <alignment horizontal="center" vertical="center"/>
    </xf>
    <xf numFmtId="0" fontId="29" fillId="0" borderId="71" xfId="0" applyFont="1" applyBorder="1" applyAlignment="1">
      <alignment horizontal="center" vertical="center"/>
    </xf>
    <xf numFmtId="0" fontId="29" fillId="0" borderId="113" xfId="0" applyFont="1" applyBorder="1" applyAlignment="1">
      <alignment horizontal="center" vertical="center"/>
    </xf>
    <xf numFmtId="0" fontId="29" fillId="0" borderId="1" xfId="0" applyFont="1" applyBorder="1" applyAlignment="1">
      <alignment horizontal="center" vertical="center"/>
    </xf>
    <xf numFmtId="0" fontId="25" fillId="0" borderId="0" xfId="0" applyFont="1" applyBorder="1" applyAlignment="1">
      <alignment horizontal="left" vertical="center"/>
    </xf>
    <xf numFmtId="0" fontId="3" fillId="0" borderId="71" xfId="0" applyFont="1" applyBorder="1" applyAlignment="1">
      <alignment horizontal="center" vertical="center" shrinkToFit="1"/>
    </xf>
    <xf numFmtId="0" fontId="0" fillId="0" borderId="71" xfId="0" applyFont="1" applyBorder="1" applyAlignment="1">
      <alignment horizontal="center" vertical="center" shrinkToFit="1"/>
    </xf>
    <xf numFmtId="0" fontId="0" fillId="0" borderId="78" xfId="0" applyFont="1" applyBorder="1" applyAlignment="1">
      <alignment horizontal="center" vertical="center" shrinkToFit="1"/>
    </xf>
    <xf numFmtId="0" fontId="3" fillId="0" borderId="45" xfId="0" applyFont="1" applyBorder="1" applyAlignment="1">
      <alignment horizontal="center" vertical="center" shrinkToFit="1"/>
    </xf>
    <xf numFmtId="0" fontId="0" fillId="0" borderId="72" xfId="0" applyFont="1" applyBorder="1" applyAlignment="1">
      <alignment horizontal="center" vertical="center" shrinkToFit="1"/>
    </xf>
    <xf numFmtId="0" fontId="0" fillId="0" borderId="46" xfId="0" applyFont="1" applyBorder="1" applyAlignment="1">
      <alignment horizontal="center" vertical="center" shrinkToFit="1"/>
    </xf>
    <xf numFmtId="0" fontId="29" fillId="2" borderId="45" xfId="0" applyFont="1" applyFill="1" applyBorder="1" applyAlignment="1">
      <alignment horizontal="center" vertical="center"/>
    </xf>
    <xf numFmtId="0" fontId="0" fillId="0" borderId="72" xfId="0" applyBorder="1" applyAlignment="1">
      <alignment horizontal="center" vertical="center"/>
    </xf>
    <xf numFmtId="0" fontId="0" fillId="0" borderId="46" xfId="0" applyBorder="1" applyAlignment="1">
      <alignment horizontal="center" vertical="center"/>
    </xf>
    <xf numFmtId="0" fontId="3" fillId="0" borderId="10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13" fillId="0" borderId="111" xfId="0" applyFont="1" applyFill="1" applyBorder="1" applyAlignment="1">
      <alignment horizontal="center" vertical="center"/>
    </xf>
    <xf numFmtId="0" fontId="13" fillId="0" borderId="74"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06"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6" xfId="0" applyFont="1" applyBorder="1" applyAlignment="1">
      <alignment horizontal="center" vertical="center"/>
    </xf>
    <xf numFmtId="0" fontId="17" fillId="0" borderId="0" xfId="0" applyFont="1" applyAlignment="1">
      <alignment horizontal="left" vertical="center" shrinkToFit="1"/>
    </xf>
    <xf numFmtId="0" fontId="13" fillId="0" borderId="76" xfId="0" applyFont="1" applyFill="1" applyBorder="1" applyAlignment="1">
      <alignment horizontal="center" vertical="center"/>
    </xf>
    <xf numFmtId="0" fontId="13" fillId="0" borderId="75" xfId="0" applyFont="1" applyFill="1" applyBorder="1" applyAlignment="1">
      <alignment horizontal="center" vertical="center"/>
    </xf>
    <xf numFmtId="0" fontId="3" fillId="0" borderId="9" xfId="0" applyFont="1" applyBorder="1" applyAlignment="1">
      <alignment horizontal="center" vertical="center" textRotation="255"/>
    </xf>
    <xf numFmtId="0" fontId="3" fillId="0" borderId="13" xfId="0" applyFont="1" applyBorder="1" applyAlignment="1">
      <alignment horizontal="center" vertical="center"/>
    </xf>
    <xf numFmtId="0" fontId="3" fillId="0" borderId="77" xfId="0" applyFont="1" applyBorder="1" applyAlignment="1">
      <alignment horizontal="center" vertical="center"/>
    </xf>
    <xf numFmtId="0" fontId="3" fillId="0" borderId="0" xfId="0" applyFont="1" applyBorder="1" applyAlignment="1">
      <alignment horizontal="center" vertical="center"/>
    </xf>
    <xf numFmtId="0" fontId="3" fillId="0" borderId="116" xfId="0" applyFont="1" applyBorder="1" applyAlignment="1">
      <alignment horizontal="center" vertical="center"/>
    </xf>
    <xf numFmtId="0" fontId="3" fillId="0" borderId="147" xfId="0" applyFont="1" applyBorder="1" applyAlignment="1">
      <alignment horizontal="center" vertical="center" shrinkToFit="1"/>
    </xf>
    <xf numFmtId="0" fontId="3" fillId="0" borderId="4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0"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9" xfId="0" applyFont="1" applyBorder="1" applyAlignment="1">
      <alignment horizontal="center" vertical="center" wrapText="1"/>
    </xf>
    <xf numFmtId="0" fontId="49" fillId="0" borderId="0" xfId="0" applyFont="1" applyBorder="1" applyAlignment="1">
      <alignment horizontal="left" vertical="top" wrapText="1"/>
    </xf>
    <xf numFmtId="0" fontId="49" fillId="0" borderId="71" xfId="0" applyFont="1" applyBorder="1" applyAlignment="1">
      <alignment horizontal="left" vertical="top" wrapText="1"/>
    </xf>
    <xf numFmtId="0" fontId="0" fillId="0" borderId="72" xfId="0" applyBorder="1" applyAlignment="1">
      <alignment horizontal="center" vertical="center" shrinkToFit="1"/>
    </xf>
    <xf numFmtId="0" fontId="0" fillId="0" borderId="46" xfId="0" applyBorder="1" applyAlignment="1">
      <alignment horizontal="center" vertical="center" shrinkToFit="1"/>
    </xf>
    <xf numFmtId="0" fontId="3" fillId="0" borderId="198" xfId="0" applyFont="1" applyBorder="1" applyAlignment="1">
      <alignment horizontal="center" vertical="center" shrinkToFit="1"/>
    </xf>
    <xf numFmtId="0" fontId="3" fillId="0" borderId="112" xfId="0" applyFont="1" applyBorder="1" applyAlignment="1">
      <alignment horizontal="center" vertical="center" shrinkToFit="1"/>
    </xf>
    <xf numFmtId="0" fontId="22" fillId="0" borderId="9" xfId="0" applyFont="1" applyBorder="1" applyAlignment="1">
      <alignment horizontal="center" vertical="center"/>
    </xf>
    <xf numFmtId="0" fontId="22" fillId="0" borderId="9" xfId="0" applyFont="1" applyBorder="1">
      <alignment vertical="center"/>
    </xf>
    <xf numFmtId="0" fontId="7" fillId="0" borderId="0" xfId="0" applyFont="1" applyAlignment="1">
      <alignment horizontal="center" vertical="center"/>
    </xf>
    <xf numFmtId="0" fontId="6" fillId="0" borderId="6" xfId="0" applyFont="1" applyBorder="1" applyAlignment="1">
      <alignment horizontal="center" vertical="center"/>
    </xf>
    <xf numFmtId="0" fontId="6" fillId="0" borderId="12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78"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1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8" fillId="0" borderId="9" xfId="0" applyFont="1" applyBorder="1" applyAlignment="1">
      <alignment horizontal="center" vertical="center"/>
    </xf>
    <xf numFmtId="0" fontId="8" fillId="0" borderId="123" xfId="0" applyFont="1" applyBorder="1" applyAlignment="1">
      <alignment horizontal="center" vertical="center"/>
    </xf>
    <xf numFmtId="0" fontId="19" fillId="0" borderId="0" xfId="0" applyFont="1" applyAlignment="1">
      <alignment horizontal="center" vertical="center"/>
    </xf>
    <xf numFmtId="0" fontId="8" fillId="0" borderId="94" xfId="0" applyFont="1" applyBorder="1" applyAlignment="1">
      <alignment horizontal="center" vertical="center"/>
    </xf>
    <xf numFmtId="0" fontId="8" fillId="0" borderId="125" xfId="0" applyFont="1" applyBorder="1" applyAlignment="1">
      <alignment horizontal="center" vertical="center"/>
    </xf>
    <xf numFmtId="0" fontId="8" fillId="0" borderId="126" xfId="0" applyFont="1" applyBorder="1" applyAlignment="1">
      <alignment horizontal="center" vertical="center"/>
    </xf>
    <xf numFmtId="0" fontId="3" fillId="0" borderId="16" xfId="0" applyFont="1" applyBorder="1" applyAlignment="1">
      <alignment horizontal="center" vertical="top" textRotation="255" shrinkToFit="1"/>
    </xf>
    <xf numFmtId="0" fontId="3" fillId="0" borderId="14" xfId="0" applyFont="1" applyBorder="1" applyAlignment="1">
      <alignment horizontal="center" vertical="top" textRotation="255" shrinkToFit="1"/>
    </xf>
    <xf numFmtId="0" fontId="3" fillId="0" borderId="127" xfId="0" applyFont="1" applyBorder="1" applyAlignment="1">
      <alignment horizontal="center" vertical="top" textRotation="255" shrinkToFit="1"/>
    </xf>
    <xf numFmtId="0" fontId="3" fillId="0" borderId="17" xfId="0" applyFont="1" applyBorder="1" applyAlignment="1">
      <alignment horizontal="center" vertical="top" textRotation="255" shrinkToFit="1"/>
    </xf>
    <xf numFmtId="0" fontId="3" fillId="0" borderId="9" xfId="0" applyFont="1" applyBorder="1" applyAlignment="1">
      <alignment horizontal="center" vertical="top" textRotation="255" shrinkToFit="1"/>
    </xf>
    <xf numFmtId="0" fontId="3" fillId="0" borderId="123" xfId="0" applyFont="1" applyBorder="1" applyAlignment="1">
      <alignment horizontal="center" vertical="top" textRotation="255" shrinkToFit="1"/>
    </xf>
    <xf numFmtId="0" fontId="3" fillId="0" borderId="91" xfId="0" applyFont="1" applyBorder="1" applyAlignment="1">
      <alignment horizontal="center" vertical="top" textRotation="255" shrinkToFit="1"/>
    </xf>
    <xf numFmtId="0" fontId="3" fillId="0" borderId="8" xfId="0" applyFont="1" applyBorder="1" applyAlignment="1">
      <alignment horizontal="center" vertical="top" textRotation="255" shrinkToFit="1"/>
    </xf>
    <xf numFmtId="0" fontId="3" fillId="0" borderId="122" xfId="0" applyFont="1" applyBorder="1" applyAlignment="1">
      <alignment horizontal="center" vertical="top" textRotation="255" shrinkToFit="1"/>
    </xf>
    <xf numFmtId="0" fontId="3" fillId="0" borderId="137" xfId="0" applyFont="1" applyBorder="1" applyAlignment="1">
      <alignment horizontal="center" vertical="top" textRotation="255" shrinkToFit="1"/>
    </xf>
    <xf numFmtId="0" fontId="3" fillId="0" borderId="13" xfId="0" applyFont="1" applyBorder="1" applyAlignment="1">
      <alignment horizontal="center" vertical="top" textRotation="255" shrinkToFit="1"/>
    </xf>
    <xf numFmtId="0" fontId="3" fillId="0" borderId="89" xfId="0" applyFont="1" applyBorder="1" applyAlignment="1">
      <alignment horizontal="center" vertical="top" textRotation="255"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8" xfId="0" applyFont="1" applyBorder="1" applyAlignment="1">
      <alignment horizontal="center" vertical="top" textRotation="255" shrinkToFit="1"/>
    </xf>
    <xf numFmtId="0" fontId="3" fillId="0" borderId="10" xfId="0" applyFont="1" applyBorder="1" applyAlignment="1">
      <alignment horizontal="center" vertical="top" textRotation="255" shrinkToFit="1"/>
    </xf>
    <xf numFmtId="0" fontId="3" fillId="0" borderId="124" xfId="0" applyFont="1" applyBorder="1" applyAlignment="1">
      <alignment horizontal="center" vertical="top" textRotation="255" shrinkToFit="1"/>
    </xf>
    <xf numFmtId="0" fontId="6" fillId="0" borderId="129" xfId="0" applyFont="1" applyBorder="1" applyAlignment="1">
      <alignment horizontal="center" vertical="center"/>
    </xf>
    <xf numFmtId="0" fontId="6" fillId="0" borderId="130" xfId="0" applyFont="1" applyBorder="1" applyAlignment="1">
      <alignment horizontal="center" vertical="center"/>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6" fillId="0" borderId="52"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115" xfId="0" applyFont="1" applyBorder="1" applyAlignment="1">
      <alignment horizontal="center" vertical="center" wrapText="1"/>
    </xf>
    <xf numFmtId="0" fontId="34" fillId="0" borderId="0" xfId="0" applyFont="1" applyAlignment="1">
      <alignment vertical="top" wrapText="1"/>
    </xf>
    <xf numFmtId="0" fontId="34" fillId="0" borderId="0" xfId="0" applyFont="1" applyBorder="1" applyAlignment="1">
      <alignment vertical="top" wrapText="1"/>
    </xf>
    <xf numFmtId="0" fontId="3" fillId="0" borderId="30" xfId="0" applyFont="1" applyBorder="1" applyAlignment="1">
      <alignment horizontal="center" vertical="top" textRotation="255" shrinkToFit="1"/>
    </xf>
    <xf numFmtId="0" fontId="3" fillId="0" borderId="45" xfId="0" applyFont="1" applyBorder="1" applyAlignment="1">
      <alignment horizontal="center" vertical="top" textRotation="255" shrinkToFit="1"/>
    </xf>
    <xf numFmtId="0" fontId="3" fillId="0" borderId="128" xfId="0" applyFont="1" applyBorder="1" applyAlignment="1">
      <alignment horizontal="center" vertical="top" textRotation="255" shrinkToFit="1"/>
    </xf>
    <xf numFmtId="0" fontId="47" fillId="0" borderId="0" xfId="0" applyFont="1" applyFill="1" applyAlignment="1">
      <alignment horizontal="left" vertical="top" wrapText="1"/>
    </xf>
    <xf numFmtId="0" fontId="3" fillId="0" borderId="180" xfId="0" applyFont="1" applyBorder="1" applyAlignment="1">
      <alignment horizontal="center" vertical="top" textRotation="255" shrinkToFit="1"/>
    </xf>
    <xf numFmtId="0" fontId="3" fillId="0" borderId="177" xfId="0" applyFont="1" applyBorder="1" applyAlignment="1">
      <alignment horizontal="center" vertical="top" textRotation="255" shrinkToFit="1"/>
    </xf>
    <xf numFmtId="0" fontId="3" fillId="0" borderId="185" xfId="0" applyFont="1" applyBorder="1" applyAlignment="1">
      <alignment horizontal="center" vertical="top" textRotation="255" shrinkToFit="1"/>
    </xf>
    <xf numFmtId="0" fontId="3" fillId="0" borderId="179" xfId="0" applyFont="1" applyBorder="1" applyAlignment="1">
      <alignment horizontal="center" vertical="top" textRotation="255" shrinkToFit="1"/>
    </xf>
    <xf numFmtId="0" fontId="3" fillId="0" borderId="182" xfId="0" applyFont="1" applyBorder="1" applyAlignment="1">
      <alignment horizontal="center" vertical="top" textRotation="255" shrinkToFit="1"/>
    </xf>
    <xf numFmtId="0" fontId="3" fillId="0" borderId="184" xfId="0" applyFont="1" applyBorder="1" applyAlignment="1">
      <alignment horizontal="center" vertical="top" textRotation="255" shrinkToFit="1"/>
    </xf>
    <xf numFmtId="0" fontId="3" fillId="0" borderId="181" xfId="0" applyFont="1" applyBorder="1" applyAlignment="1">
      <alignment horizontal="center" vertical="top" textRotation="255" shrinkToFit="1"/>
    </xf>
    <xf numFmtId="0" fontId="3" fillId="0" borderId="183" xfId="0" applyFont="1" applyBorder="1" applyAlignment="1">
      <alignment horizontal="center" vertical="top" textRotation="255" shrinkToFit="1"/>
    </xf>
    <xf numFmtId="0" fontId="3" fillId="0" borderId="186" xfId="0" applyFont="1" applyBorder="1" applyAlignment="1">
      <alignment horizontal="center" vertical="top" textRotation="255" shrinkToFit="1"/>
    </xf>
    <xf numFmtId="0" fontId="6" fillId="0" borderId="114" xfId="0" applyFont="1" applyBorder="1" applyAlignment="1">
      <alignment horizontal="center" vertical="center"/>
    </xf>
    <xf numFmtId="0" fontId="8" fillId="0" borderId="0" xfId="0" applyFont="1" applyBorder="1" applyAlignment="1">
      <alignment horizontal="center" vertical="center"/>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8" fillId="0" borderId="27" xfId="0" applyFont="1" applyBorder="1" applyAlignment="1">
      <alignment horizontal="center" vertical="center"/>
    </xf>
    <xf numFmtId="0" fontId="3" fillId="0" borderId="58" xfId="0" applyFont="1" applyBorder="1" applyAlignment="1">
      <alignment horizontal="center" vertical="top" textRotation="255" shrinkToFit="1"/>
    </xf>
    <xf numFmtId="0" fontId="3" fillId="0" borderId="95" xfId="0" applyFont="1" applyBorder="1" applyAlignment="1">
      <alignment horizontal="center" vertical="top" textRotation="255" shrinkToFit="1"/>
    </xf>
    <xf numFmtId="0" fontId="3" fillId="0" borderId="48" xfId="0" applyFont="1" applyBorder="1" applyAlignment="1">
      <alignment horizontal="center" vertical="top" textRotation="255" shrinkToFit="1"/>
    </xf>
    <xf numFmtId="0" fontId="3" fillId="0" borderId="6" xfId="0" applyFont="1" applyBorder="1" applyAlignment="1">
      <alignment horizontal="center" vertical="top" textRotation="255" shrinkToFit="1"/>
    </xf>
    <xf numFmtId="0" fontId="3" fillId="0" borderId="49" xfId="0" applyFont="1" applyBorder="1" applyAlignment="1">
      <alignment horizontal="center" vertical="top" textRotation="255" shrinkToFit="1"/>
    </xf>
    <xf numFmtId="0" fontId="3" fillId="0" borderId="133" xfId="0" applyFont="1" applyBorder="1" applyAlignment="1">
      <alignment horizontal="center" vertical="top" textRotation="255" shrinkToFit="1"/>
    </xf>
    <xf numFmtId="0" fontId="3" fillId="0" borderId="78" xfId="0" applyFont="1" applyBorder="1" applyAlignment="1">
      <alignment horizontal="center" vertical="top" textRotation="255" shrinkToFit="1"/>
    </xf>
    <xf numFmtId="0" fontId="3" fillId="0" borderId="134" xfId="0" applyFont="1" applyBorder="1" applyAlignment="1">
      <alignment horizontal="center" vertical="top" textRotation="255" shrinkToFit="1"/>
    </xf>
    <xf numFmtId="0" fontId="3" fillId="0" borderId="77" xfId="0" applyFont="1" applyBorder="1" applyAlignment="1">
      <alignment horizontal="center" vertical="top" textRotation="255" shrinkToFit="1"/>
    </xf>
    <xf numFmtId="0" fontId="3" fillId="0" borderId="135" xfId="0" applyFont="1" applyBorder="1" applyAlignment="1">
      <alignment horizontal="center" vertical="top" textRotation="255" shrinkToFit="1"/>
    </xf>
    <xf numFmtId="0" fontId="3" fillId="0" borderId="136" xfId="0" applyFont="1" applyBorder="1" applyAlignment="1">
      <alignment horizontal="center" vertical="top" textRotation="255" shrinkToFit="1"/>
    </xf>
    <xf numFmtId="0" fontId="3" fillId="0" borderId="52" xfId="0" applyFont="1" applyBorder="1" applyAlignment="1">
      <alignment horizontal="center" vertical="top" textRotation="255" shrinkToFit="1"/>
    </xf>
    <xf numFmtId="0" fontId="3" fillId="0" borderId="51" xfId="0" applyFont="1" applyBorder="1" applyAlignment="1">
      <alignment horizontal="center" vertical="top" textRotation="255"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9" xfId="0" applyFont="1" applyBorder="1" applyAlignment="1">
      <alignment horizontal="center" vertical="top" textRotation="255" shrinkToFit="1"/>
    </xf>
    <xf numFmtId="0" fontId="3" fillId="0" borderId="96" xfId="0" applyFont="1" applyBorder="1" applyAlignment="1">
      <alignment horizontal="center" vertical="top" textRotation="255" shrinkToFit="1"/>
    </xf>
    <xf numFmtId="0" fontId="3" fillId="0" borderId="50" xfId="0" applyFont="1" applyBorder="1" applyAlignment="1">
      <alignment horizontal="center" vertical="top" textRotation="255" shrinkToFit="1"/>
    </xf>
    <xf numFmtId="0" fontId="3" fillId="0" borderId="47"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29" xfId="0" applyFont="1" applyFill="1" applyBorder="1" applyAlignment="1">
      <alignment horizontal="center" vertical="center"/>
    </xf>
    <xf numFmtId="0" fontId="6" fillId="0" borderId="130" xfId="0" applyFont="1" applyFill="1" applyBorder="1" applyAlignment="1">
      <alignment horizontal="center" vertical="center"/>
    </xf>
    <xf numFmtId="0" fontId="6" fillId="0" borderId="70" xfId="0" applyFont="1" applyBorder="1" applyAlignment="1">
      <alignment horizontal="center" vertical="center"/>
    </xf>
    <xf numFmtId="0" fontId="6" fillId="0" borderId="102" xfId="0" applyFont="1" applyBorder="1" applyAlignment="1">
      <alignment horizontal="center" vertical="center"/>
    </xf>
    <xf numFmtId="0" fontId="6" fillId="0" borderId="115" xfId="0" applyFont="1" applyBorder="1" applyAlignment="1">
      <alignment horizontal="center" vertical="center"/>
    </xf>
    <xf numFmtId="0" fontId="6" fillId="0" borderId="122" xfId="0" applyFont="1" applyBorder="1" applyAlignment="1">
      <alignment horizontal="center" vertical="center" wrapText="1"/>
    </xf>
    <xf numFmtId="0" fontId="8" fillId="0" borderId="0" xfId="0" applyFont="1" applyAlignment="1">
      <alignment horizontal="left" vertical="center"/>
    </xf>
    <xf numFmtId="0" fontId="8" fillId="0" borderId="25" xfId="0" applyFont="1" applyBorder="1" applyAlignment="1">
      <alignment horizontal="center" vertical="center"/>
    </xf>
    <xf numFmtId="0" fontId="3" fillId="0" borderId="92" xfId="0" applyFont="1" applyBorder="1" applyAlignment="1">
      <alignment horizontal="center" vertical="top" textRotation="255" shrinkToFit="1"/>
    </xf>
    <xf numFmtId="0" fontId="3" fillId="0" borderId="9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93" xfId="0" applyFont="1" applyBorder="1" applyAlignment="1">
      <alignment horizontal="center" vertical="top" textRotation="255" shrinkToFit="1"/>
    </xf>
    <xf numFmtId="0" fontId="3" fillId="0" borderId="138" xfId="0" applyFont="1" applyBorder="1" applyAlignment="1">
      <alignment horizontal="center" vertical="top" textRotation="255" shrinkToFit="1"/>
    </xf>
    <xf numFmtId="0" fontId="3" fillId="0" borderId="139" xfId="0" applyFont="1" applyBorder="1" applyAlignment="1">
      <alignment horizontal="center" vertical="top" textRotation="255" shrinkToFit="1"/>
    </xf>
    <xf numFmtId="0" fontId="8" fillId="0" borderId="52" xfId="0" applyFont="1" applyBorder="1" applyAlignment="1">
      <alignment horizontal="center" vertical="center" wrapText="1"/>
    </xf>
    <xf numFmtId="0" fontId="8" fillId="0" borderId="13"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6" fillId="0" borderId="140" xfId="0" applyFont="1" applyBorder="1" applyAlignment="1">
      <alignment horizontal="center" vertical="center"/>
    </xf>
    <xf numFmtId="0" fontId="8" fillId="0" borderId="52" xfId="0" applyFont="1" applyBorder="1" applyAlignment="1">
      <alignment horizontal="center" vertical="center"/>
    </xf>
    <xf numFmtId="0" fontId="0" fillId="0" borderId="78" xfId="0" applyBorder="1" applyAlignment="1">
      <alignment horizontal="center" vertical="center"/>
    </xf>
    <xf numFmtId="0" fontId="0" fillId="0" borderId="77" xfId="0" applyBorder="1" applyAlignment="1">
      <alignment horizontal="center" vertical="center"/>
    </xf>
    <xf numFmtId="0" fontId="0" fillId="0" borderId="84" xfId="0"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vertical="center"/>
    </xf>
    <xf numFmtId="0" fontId="8" fillId="0" borderId="8" xfId="0" applyFont="1" applyBorder="1" applyAlignment="1">
      <alignment vertical="center"/>
    </xf>
    <xf numFmtId="0" fontId="8" fillId="0" borderId="7" xfId="0" applyFont="1" applyBorder="1" applyAlignment="1">
      <alignment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2" fillId="0" borderId="92" xfId="0" applyFont="1" applyBorder="1" applyAlignment="1">
      <alignment horizontal="center" vertical="center" textRotation="255" shrinkToFit="1"/>
    </xf>
    <xf numFmtId="0" fontId="0" fillId="0" borderId="95" xfId="0" applyFont="1" applyBorder="1" applyAlignment="1">
      <alignment horizontal="center" vertical="center" textRotation="255" shrinkToFit="1"/>
    </xf>
    <xf numFmtId="0" fontId="0" fillId="0" borderId="48" xfId="0" applyFont="1" applyBorder="1" applyAlignment="1">
      <alignment horizontal="center" vertical="center" textRotation="255" shrinkToFit="1"/>
    </xf>
    <xf numFmtId="0" fontId="0" fillId="0" borderId="167" xfId="0" applyBorder="1" applyAlignment="1">
      <alignment vertical="center" wrapText="1"/>
    </xf>
    <xf numFmtId="0" fontId="0" fillId="0" borderId="125" xfId="0" applyBorder="1" applyAlignment="1">
      <alignment vertical="center" wrapText="1"/>
    </xf>
    <xf numFmtId="0" fontId="0" fillId="0" borderId="25" xfId="0" applyBorder="1" applyAlignment="1">
      <alignment vertical="center" wrapText="1"/>
    </xf>
    <xf numFmtId="0" fontId="12" fillId="0" borderId="16" xfId="0" applyFont="1" applyBorder="1" applyAlignment="1">
      <alignment horizontal="center" vertical="center" textRotation="255"/>
    </xf>
    <xf numFmtId="0" fontId="12" fillId="0" borderId="55" xfId="0" applyFont="1" applyBorder="1" applyAlignment="1">
      <alignment horizontal="center" vertical="center" textRotation="255"/>
    </xf>
    <xf numFmtId="0" fontId="12" fillId="0" borderId="0" xfId="0" applyFont="1" applyAlignment="1">
      <alignment horizontal="left" vertical="top" wrapText="1"/>
    </xf>
    <xf numFmtId="0" fontId="12" fillId="0" borderId="0" xfId="0" applyFont="1" applyAlignment="1">
      <alignment horizontal="left" vertical="top"/>
    </xf>
    <xf numFmtId="0" fontId="41" fillId="3" borderId="0" xfId="0" applyFont="1" applyFill="1" applyAlignment="1">
      <alignment horizontal="center" vertical="center" shrinkToFit="1"/>
    </xf>
    <xf numFmtId="0" fontId="11" fillId="0" borderId="0" xfId="0" applyFont="1" applyAlignment="1">
      <alignment horizontal="center" vertical="center" shrinkToFit="1"/>
    </xf>
    <xf numFmtId="0" fontId="4" fillId="0" borderId="138" xfId="0" applyFont="1" applyBorder="1" applyAlignment="1">
      <alignment horizontal="center" vertical="center" textRotation="255"/>
    </xf>
    <xf numFmtId="0" fontId="4" fillId="0" borderId="141" xfId="0" applyFont="1" applyBorder="1" applyAlignment="1">
      <alignment horizontal="center" vertical="center" textRotation="255"/>
    </xf>
    <xf numFmtId="0" fontId="4" fillId="0" borderId="134" xfId="0" applyFont="1" applyBorder="1" applyAlignment="1">
      <alignment horizontal="center" vertical="center" textRotation="255"/>
    </xf>
    <xf numFmtId="0" fontId="4" fillId="0" borderId="142" xfId="0" applyFont="1" applyBorder="1" applyAlignment="1">
      <alignment horizontal="center" vertical="center" textRotation="255"/>
    </xf>
    <xf numFmtId="0" fontId="4" fillId="0" borderId="13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4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34" xfId="0" applyFont="1" applyBorder="1" applyAlignment="1">
      <alignment horizontal="center" vertical="top" textRotation="255"/>
    </xf>
    <xf numFmtId="0" fontId="4" fillId="0" borderId="135" xfId="0" applyFont="1" applyBorder="1" applyAlignment="1">
      <alignment horizontal="center" vertical="top" textRotation="255"/>
    </xf>
    <xf numFmtId="0" fontId="4" fillId="0" borderId="59" xfId="0" applyFont="1" applyBorder="1" applyAlignment="1">
      <alignment horizontal="center" vertical="top" textRotation="255"/>
    </xf>
    <xf numFmtId="0" fontId="4" fillId="0" borderId="96" xfId="0" applyFont="1" applyBorder="1" applyAlignment="1">
      <alignment horizontal="center" vertical="top" textRotation="255"/>
    </xf>
    <xf numFmtId="0" fontId="4" fillId="0" borderId="50" xfId="0" applyFont="1" applyBorder="1" applyAlignment="1">
      <alignment horizontal="center" vertical="top" textRotation="255"/>
    </xf>
    <xf numFmtId="0" fontId="4" fillId="0" borderId="71" xfId="0" applyFont="1" applyBorder="1" applyAlignment="1">
      <alignment horizontal="center" vertical="center" wrapText="1" shrinkToFit="1"/>
    </xf>
    <xf numFmtId="0" fontId="4" fillId="0" borderId="7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33" xfId="0" applyFont="1" applyBorder="1" applyAlignment="1">
      <alignment horizontal="center" vertical="center" wrapText="1" shrinkToFit="1"/>
    </xf>
    <xf numFmtId="0" fontId="4" fillId="0" borderId="29" xfId="0" applyFont="1" applyBorder="1" applyAlignment="1">
      <alignment horizontal="center" vertical="center" shrinkToFit="1"/>
    </xf>
    <xf numFmtId="0" fontId="4" fillId="0" borderId="149" xfId="0" applyFont="1" applyBorder="1" applyAlignment="1">
      <alignment horizontal="center" vertical="center" shrinkToFit="1"/>
    </xf>
    <xf numFmtId="0" fontId="4" fillId="0" borderId="150" xfId="0" applyFont="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542925</xdr:colOff>
      <xdr:row>39</xdr:row>
      <xdr:rowOff>38100</xdr:rowOff>
    </xdr:from>
    <xdr:to>
      <xdr:col>3</xdr:col>
      <xdr:colOff>180975</xdr:colOff>
      <xdr:row>43</xdr:row>
      <xdr:rowOff>85725</xdr:rowOff>
    </xdr:to>
    <xdr:sp macro="" textlink="">
      <xdr:nvSpPr>
        <xdr:cNvPr id="2" name="AutoShape 19"/>
        <xdr:cNvSpPr>
          <a:spLocks noChangeArrowheads="1"/>
        </xdr:cNvSpPr>
      </xdr:nvSpPr>
      <xdr:spPr bwMode="auto">
        <a:xfrm>
          <a:off x="542925" y="11972925"/>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39</xdr:row>
      <xdr:rowOff>38100</xdr:rowOff>
    </xdr:from>
    <xdr:to>
      <xdr:col>3</xdr:col>
      <xdr:colOff>180975</xdr:colOff>
      <xdr:row>43</xdr:row>
      <xdr:rowOff>85725</xdr:rowOff>
    </xdr:to>
    <xdr:sp macro="" textlink="">
      <xdr:nvSpPr>
        <xdr:cNvPr id="2067" name="AutoShape 19"/>
        <xdr:cNvSpPr>
          <a:spLocks noChangeArrowheads="1"/>
        </xdr:cNvSpPr>
      </xdr:nvSpPr>
      <xdr:spPr bwMode="auto">
        <a:xfrm>
          <a:off x="542925" y="11820525"/>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542925</xdr:colOff>
      <xdr:row>40</xdr:row>
      <xdr:rowOff>38100</xdr:rowOff>
    </xdr:from>
    <xdr:to>
      <xdr:col>3</xdr:col>
      <xdr:colOff>180975</xdr:colOff>
      <xdr:row>44</xdr:row>
      <xdr:rowOff>85725</xdr:rowOff>
    </xdr:to>
    <xdr:sp macro="" textlink="">
      <xdr:nvSpPr>
        <xdr:cNvPr id="2" name="AutoShape 19"/>
        <xdr:cNvSpPr>
          <a:spLocks noChangeArrowheads="1"/>
        </xdr:cNvSpPr>
      </xdr:nvSpPr>
      <xdr:spPr bwMode="auto">
        <a:xfrm>
          <a:off x="542925" y="11868150"/>
          <a:ext cx="2143125" cy="733425"/>
        </a:xfrm>
        <a:prstGeom prst="wedgeRectCallout">
          <a:avLst>
            <a:gd name="adj1" fmla="val -40667"/>
            <a:gd name="adj2" fmla="val -12792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161925</xdr:colOff>
      <xdr:row>42</xdr:row>
      <xdr:rowOff>104775</xdr:rowOff>
    </xdr:from>
    <xdr:to>
      <xdr:col>3</xdr:col>
      <xdr:colOff>361950</xdr:colOff>
      <xdr:row>46</xdr:row>
      <xdr:rowOff>152400</xdr:rowOff>
    </xdr:to>
    <xdr:sp macro="" textlink="">
      <xdr:nvSpPr>
        <xdr:cNvPr id="8193" name="AutoShape 1"/>
        <xdr:cNvSpPr>
          <a:spLocks noChangeArrowheads="1"/>
        </xdr:cNvSpPr>
      </xdr:nvSpPr>
      <xdr:spPr bwMode="auto">
        <a:xfrm>
          <a:off x="714375" y="11668125"/>
          <a:ext cx="2143125" cy="733425"/>
        </a:xfrm>
        <a:prstGeom prst="wedgeRectCallout">
          <a:avLst>
            <a:gd name="adj1" fmla="val -48667"/>
            <a:gd name="adj2" fmla="val -1071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twoCellAnchor>
    <xdr:from>
      <xdr:col>1</xdr:col>
      <xdr:colOff>161925</xdr:colOff>
      <xdr:row>42</xdr:row>
      <xdr:rowOff>104775</xdr:rowOff>
    </xdr:from>
    <xdr:to>
      <xdr:col>3</xdr:col>
      <xdr:colOff>361950</xdr:colOff>
      <xdr:row>46</xdr:row>
      <xdr:rowOff>152400</xdr:rowOff>
    </xdr:to>
    <xdr:sp macro="" textlink="">
      <xdr:nvSpPr>
        <xdr:cNvPr id="8194" name="AutoShape 2"/>
        <xdr:cNvSpPr>
          <a:spLocks noChangeArrowheads="1"/>
        </xdr:cNvSpPr>
      </xdr:nvSpPr>
      <xdr:spPr bwMode="auto">
        <a:xfrm>
          <a:off x="714375" y="11668125"/>
          <a:ext cx="2143125" cy="733425"/>
        </a:xfrm>
        <a:prstGeom prst="wedgeRectCallout">
          <a:avLst>
            <a:gd name="adj1" fmla="val -48667"/>
            <a:gd name="adj2" fmla="val -1071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47</xdr:row>
      <xdr:rowOff>95250</xdr:rowOff>
    </xdr:from>
    <xdr:to>
      <xdr:col>2</xdr:col>
      <xdr:colOff>257175</xdr:colOff>
      <xdr:row>51</xdr:row>
      <xdr:rowOff>142875</xdr:rowOff>
    </xdr:to>
    <xdr:sp macro="" textlink="">
      <xdr:nvSpPr>
        <xdr:cNvPr id="5126" name="AutoShape 6"/>
        <xdr:cNvSpPr>
          <a:spLocks noChangeArrowheads="1"/>
        </xdr:cNvSpPr>
      </xdr:nvSpPr>
      <xdr:spPr bwMode="auto">
        <a:xfrm>
          <a:off x="104775" y="8401050"/>
          <a:ext cx="2143125" cy="733425"/>
        </a:xfrm>
        <a:prstGeom prst="wedgeRectCallout">
          <a:avLst>
            <a:gd name="adj1" fmla="val -25556"/>
            <a:gd name="adj2" fmla="val -10844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HGｺﾞｼｯｸM"/>
              <a:ea typeface="HGｺﾞｼｯｸM"/>
            </a:rPr>
            <a:t>ここに書かれている内容は、上記の内容と同じです。</a:t>
          </a:r>
        </a:p>
        <a:p>
          <a:pPr algn="l" rtl="0">
            <a:defRPr sz="1000"/>
          </a:pPr>
          <a:r>
            <a:rPr lang="ja-JP" altLang="en-US" sz="1100" b="0" i="0" u="none" strike="noStrike" baseline="0">
              <a:solidFill>
                <a:srgbClr val="FF0000"/>
              </a:solidFill>
              <a:latin typeface="HGｺﾞｼｯｸM"/>
              <a:ea typeface="HGｺﾞｼｯｸM"/>
            </a:rPr>
            <a:t>手書き用のために再掲しています。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cmpd="dbl">
          <a:solidFill>
            <a:srgbClr val="FF0000"/>
          </a:solidFill>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7"/>
  <sheetViews>
    <sheetView showZeros="0" tabSelected="1" view="pageBreakPreview" zoomScaleNormal="100" zoomScaleSheetLayoutView="100" workbookViewId="0">
      <selection activeCell="L11" sqref="L11"/>
    </sheetView>
  </sheetViews>
  <sheetFormatPr defaultColWidth="8.625" defaultRowHeight="15" customHeight="1"/>
  <cols>
    <col min="1" max="21" width="4.625" style="1" customWidth="1"/>
    <col min="22" max="22" width="8.625" style="1" customWidth="1"/>
    <col min="23" max="23" width="9.375" style="1" customWidth="1"/>
    <col min="24" max="16384" width="8.625" style="1"/>
  </cols>
  <sheetData>
    <row r="1" spans="1:32" s="79" customFormat="1" ht="37.5" customHeight="1">
      <c r="A1" s="484" t="s">
        <v>99</v>
      </c>
      <c r="B1" s="484"/>
      <c r="C1" s="484"/>
      <c r="D1" s="432" t="s">
        <v>132</v>
      </c>
      <c r="E1" s="432"/>
      <c r="F1" s="432"/>
      <c r="G1" s="432"/>
      <c r="H1" s="432"/>
      <c r="I1" s="432"/>
      <c r="J1" s="432"/>
      <c r="K1" s="432"/>
      <c r="L1" s="432"/>
      <c r="M1" s="432"/>
      <c r="N1" s="432"/>
      <c r="O1" s="432"/>
      <c r="P1" s="432"/>
      <c r="Q1" s="432"/>
      <c r="R1" s="432"/>
      <c r="S1" s="432"/>
      <c r="T1" s="432"/>
      <c r="U1" s="432"/>
      <c r="V1" s="432"/>
      <c r="W1" s="432"/>
      <c r="X1" s="432"/>
      <c r="Y1" s="432"/>
      <c r="AF1" s="1"/>
    </row>
    <row r="2" spans="1:32" s="80" customFormat="1" ht="33.75" customHeight="1">
      <c r="A2" s="81"/>
      <c r="B2" s="436" t="s">
        <v>207</v>
      </c>
      <c r="C2" s="436"/>
      <c r="D2" s="436"/>
      <c r="E2" s="436"/>
      <c r="F2" s="436"/>
      <c r="G2" s="436"/>
      <c r="H2" s="436"/>
      <c r="I2" s="436"/>
      <c r="J2" s="436"/>
      <c r="K2" s="436"/>
      <c r="L2" s="436"/>
      <c r="M2" s="436"/>
      <c r="N2" s="436"/>
      <c r="O2" s="436"/>
      <c r="P2" s="436"/>
      <c r="Q2" s="436"/>
      <c r="R2" s="436"/>
      <c r="S2" s="436"/>
      <c r="T2" s="436"/>
      <c r="U2" s="436"/>
      <c r="AF2" s="19" t="s">
        <v>52</v>
      </c>
    </row>
    <row r="3" spans="1:32" s="80" customFormat="1" ht="21.75" customHeight="1">
      <c r="A3" s="188" t="s">
        <v>120</v>
      </c>
      <c r="B3" s="189"/>
      <c r="C3" s="189"/>
      <c r="D3" s="189"/>
      <c r="E3" s="189"/>
      <c r="F3" s="189"/>
      <c r="G3" s="189"/>
      <c r="H3" s="189"/>
      <c r="I3" s="189"/>
      <c r="J3" s="189"/>
      <c r="K3" s="189"/>
      <c r="L3" s="189"/>
      <c r="M3" s="189"/>
      <c r="N3" s="189"/>
      <c r="O3" s="189"/>
      <c r="P3" s="189"/>
      <c r="Q3" s="189"/>
      <c r="R3" s="189"/>
      <c r="S3" s="189"/>
      <c r="T3" s="189"/>
      <c r="U3" s="189"/>
    </row>
    <row r="4" spans="1:32" ht="15" customHeight="1">
      <c r="A4" s="1" t="s">
        <v>47</v>
      </c>
    </row>
    <row r="5" spans="1:32" ht="15" customHeight="1">
      <c r="B5" s="451" t="s">
        <v>237</v>
      </c>
      <c r="C5" s="451"/>
      <c r="D5" s="451"/>
      <c r="E5" s="451"/>
      <c r="F5" s="451"/>
      <c r="G5" s="451"/>
      <c r="H5" s="451"/>
      <c r="I5" s="451"/>
      <c r="J5" s="451"/>
      <c r="K5" s="451"/>
      <c r="L5" s="451"/>
      <c r="M5" s="451"/>
      <c r="N5" s="451"/>
      <c r="O5" s="451"/>
      <c r="P5" s="451"/>
      <c r="Q5" s="451"/>
      <c r="R5" s="451"/>
      <c r="S5" s="451"/>
    </row>
    <row r="6" spans="1:32" ht="18" customHeight="1">
      <c r="A6" s="19"/>
      <c r="B6" s="458" t="s">
        <v>167</v>
      </c>
      <c r="C6" s="458"/>
      <c r="D6" s="458"/>
      <c r="E6" s="458"/>
      <c r="F6" s="458"/>
      <c r="G6" s="458"/>
      <c r="H6" s="450"/>
      <c r="I6" s="450"/>
      <c r="J6" s="248" t="s">
        <v>175</v>
      </c>
      <c r="K6" s="238"/>
      <c r="L6" s="247"/>
      <c r="M6" s="247"/>
      <c r="N6" s="247"/>
      <c r="O6" s="247"/>
      <c r="P6" s="247"/>
      <c r="Q6" s="247"/>
      <c r="R6" s="247"/>
      <c r="S6" s="247"/>
      <c r="T6" s="19"/>
      <c r="W6" s="1" t="s">
        <v>205</v>
      </c>
    </row>
    <row r="7" spans="1:32" ht="18" customHeight="1">
      <c r="A7" s="19"/>
      <c r="B7" s="451" t="s">
        <v>111</v>
      </c>
      <c r="C7" s="451"/>
      <c r="D7" s="451"/>
      <c r="E7" s="451"/>
      <c r="F7" s="451"/>
      <c r="G7" s="451"/>
      <c r="H7" s="451"/>
      <c r="I7" s="451"/>
      <c r="J7" s="451"/>
      <c r="K7" s="451"/>
      <c r="L7" s="451"/>
      <c r="M7" s="451"/>
      <c r="N7" s="451"/>
      <c r="O7" s="451"/>
      <c r="P7" s="451"/>
      <c r="Q7" s="451"/>
      <c r="R7" s="451"/>
      <c r="S7" s="451"/>
      <c r="T7" s="19"/>
      <c r="W7" s="1" t="s">
        <v>206</v>
      </c>
    </row>
    <row r="8" spans="1:32" ht="12.95" customHeight="1">
      <c r="A8" s="19"/>
      <c r="B8" s="20"/>
      <c r="C8" s="20"/>
      <c r="D8" s="20"/>
      <c r="E8" s="20"/>
      <c r="F8" s="20"/>
      <c r="G8" s="20"/>
      <c r="H8" s="20"/>
      <c r="I8" s="20"/>
      <c r="J8" s="239"/>
      <c r="K8" s="239"/>
      <c r="L8" s="20"/>
      <c r="M8" s="20"/>
      <c r="N8" s="20"/>
      <c r="O8" s="20"/>
      <c r="P8" s="20"/>
      <c r="Q8" s="20"/>
      <c r="R8" s="20"/>
      <c r="S8" s="20"/>
      <c r="T8" s="19"/>
    </row>
    <row r="9" spans="1:32" ht="15" customHeight="1">
      <c r="N9" s="136" t="s">
        <v>196</v>
      </c>
      <c r="O9" s="137">
        <v>6</v>
      </c>
      <c r="P9" s="136" t="s">
        <v>112</v>
      </c>
      <c r="Q9" s="137" t="s">
        <v>52</v>
      </c>
      <c r="R9" s="136" t="s">
        <v>113</v>
      </c>
      <c r="S9" s="137" t="s">
        <v>52</v>
      </c>
      <c r="T9" s="136" t="s">
        <v>114</v>
      </c>
      <c r="X9" s="128"/>
      <c r="Y9" s="128"/>
      <c r="Z9" s="128"/>
      <c r="AA9" s="128"/>
      <c r="AB9" s="128"/>
      <c r="AC9" s="128"/>
    </row>
    <row r="10" spans="1:32" ht="12.95" customHeight="1"/>
    <row r="11" spans="1:32" ht="15" customHeight="1">
      <c r="A11" s="125" t="s">
        <v>76</v>
      </c>
    </row>
    <row r="12" spans="1:32" ht="12.95" customHeight="1"/>
    <row r="13" spans="1:32" ht="18" customHeight="1">
      <c r="A13" s="7" t="s">
        <v>20</v>
      </c>
    </row>
    <row r="14" spans="1:32" ht="15" customHeight="1">
      <c r="A14" s="452" t="s">
        <v>54</v>
      </c>
      <c r="B14" s="453"/>
      <c r="C14" s="454"/>
      <c r="D14" s="455"/>
      <c r="E14" s="456"/>
      <c r="F14" s="456"/>
      <c r="G14" s="456"/>
      <c r="H14" s="456"/>
      <c r="I14" s="456"/>
      <c r="J14" s="456"/>
      <c r="K14" s="456"/>
      <c r="L14" s="456"/>
      <c r="M14" s="456"/>
      <c r="N14" s="456"/>
      <c r="O14" s="456"/>
      <c r="P14" s="456"/>
      <c r="Q14" s="456"/>
      <c r="R14" s="456"/>
      <c r="S14" s="456"/>
      <c r="T14" s="456"/>
      <c r="U14" s="457"/>
    </row>
    <row r="15" spans="1:32" ht="15" customHeight="1">
      <c r="A15" s="488" t="s">
        <v>11</v>
      </c>
      <c r="B15" s="490"/>
      <c r="C15" s="490"/>
      <c r="D15" s="385"/>
      <c r="E15" s="386"/>
      <c r="F15" s="386"/>
      <c r="G15" s="386"/>
      <c r="H15" s="386"/>
      <c r="I15" s="386"/>
      <c r="J15" s="386"/>
      <c r="K15" s="386"/>
      <c r="L15" s="386"/>
      <c r="M15" s="386"/>
      <c r="N15" s="386"/>
      <c r="O15" s="386"/>
      <c r="P15" s="386"/>
      <c r="Q15" s="386"/>
      <c r="R15" s="386"/>
      <c r="S15" s="386"/>
      <c r="T15" s="386"/>
      <c r="U15" s="387"/>
    </row>
    <row r="16" spans="1:32" ht="15" customHeight="1">
      <c r="A16" s="414"/>
      <c r="B16" s="415"/>
      <c r="C16" s="415"/>
      <c r="D16" s="388"/>
      <c r="E16" s="389"/>
      <c r="F16" s="389"/>
      <c r="G16" s="389"/>
      <c r="H16" s="389"/>
      <c r="I16" s="389"/>
      <c r="J16" s="389"/>
      <c r="K16" s="389"/>
      <c r="L16" s="389"/>
      <c r="M16" s="389"/>
      <c r="N16" s="389"/>
      <c r="O16" s="389"/>
      <c r="P16" s="389"/>
      <c r="Q16" s="389"/>
      <c r="R16" s="389"/>
      <c r="S16" s="389"/>
      <c r="T16" s="389"/>
      <c r="U16" s="390"/>
    </row>
    <row r="17" spans="1:22" ht="15" customHeight="1">
      <c r="A17" s="412" t="s">
        <v>12</v>
      </c>
      <c r="B17" s="413"/>
      <c r="C17" s="413"/>
      <c r="D17" s="446"/>
      <c r="E17" s="447"/>
      <c r="F17" s="447"/>
      <c r="G17" s="447"/>
      <c r="H17" s="447"/>
      <c r="I17" s="447"/>
      <c r="J17" s="447"/>
      <c r="K17" s="447"/>
      <c r="L17" s="447"/>
      <c r="M17" s="493"/>
      <c r="N17" s="493"/>
      <c r="O17" s="494"/>
      <c r="P17" s="421" t="s">
        <v>19</v>
      </c>
      <c r="Q17" s="422"/>
      <c r="R17" s="419"/>
      <c r="S17" s="419"/>
      <c r="T17" s="419"/>
      <c r="U17" s="420"/>
    </row>
    <row r="18" spans="1:22" ht="15" customHeight="1">
      <c r="A18" s="414"/>
      <c r="B18" s="415"/>
      <c r="C18" s="415"/>
      <c r="D18" s="448"/>
      <c r="E18" s="449"/>
      <c r="F18" s="449"/>
      <c r="G18" s="449"/>
      <c r="H18" s="449"/>
      <c r="I18" s="449"/>
      <c r="J18" s="449"/>
      <c r="K18" s="449"/>
      <c r="L18" s="449"/>
      <c r="M18" s="493"/>
      <c r="N18" s="493"/>
      <c r="O18" s="494"/>
      <c r="P18" s="421"/>
      <c r="Q18" s="422"/>
      <c r="R18" s="419"/>
      <c r="S18" s="419"/>
      <c r="T18" s="419"/>
      <c r="U18" s="420"/>
    </row>
    <row r="19" spans="1:22" ht="15" customHeight="1">
      <c r="A19" s="425" t="s">
        <v>115</v>
      </c>
      <c r="B19" s="426"/>
      <c r="C19" s="427"/>
      <c r="D19" s="437"/>
      <c r="E19" s="438"/>
      <c r="F19" s="438"/>
      <c r="G19" s="438"/>
      <c r="H19" s="438"/>
      <c r="I19" s="438"/>
      <c r="J19" s="438"/>
      <c r="K19" s="438"/>
      <c r="L19" s="438"/>
      <c r="M19" s="438"/>
      <c r="N19" s="438"/>
      <c r="O19" s="438"/>
      <c r="P19" s="438"/>
      <c r="Q19" s="438"/>
      <c r="R19" s="438"/>
      <c r="S19" s="438"/>
      <c r="T19" s="438"/>
      <c r="U19" s="439"/>
    </row>
    <row r="20" spans="1:22" ht="29.25" customHeight="1">
      <c r="A20" s="440" t="s">
        <v>116</v>
      </c>
      <c r="B20" s="441"/>
      <c r="C20" s="442"/>
      <c r="D20" s="416"/>
      <c r="E20" s="417"/>
      <c r="F20" s="417"/>
      <c r="G20" s="417"/>
      <c r="H20" s="417"/>
      <c r="I20" s="417"/>
      <c r="J20" s="417"/>
      <c r="K20" s="417"/>
      <c r="L20" s="417"/>
      <c r="M20" s="417"/>
      <c r="N20" s="417"/>
      <c r="O20" s="417"/>
      <c r="P20" s="417"/>
      <c r="Q20" s="417"/>
      <c r="R20" s="417"/>
      <c r="S20" s="417"/>
      <c r="T20" s="417"/>
      <c r="U20" s="418"/>
    </row>
    <row r="21" spans="1:22" ht="15" customHeight="1">
      <c r="A21" s="412" t="s">
        <v>13</v>
      </c>
      <c r="B21" s="413"/>
      <c r="C21" s="413"/>
      <c r="D21" s="459">
        <f>+M21+S21</f>
        <v>0</v>
      </c>
      <c r="E21" s="460"/>
      <c r="F21" s="460"/>
      <c r="G21" s="391" t="s">
        <v>15</v>
      </c>
      <c r="H21" s="413" t="s">
        <v>16</v>
      </c>
      <c r="I21" s="413"/>
      <c r="J21" s="413"/>
      <c r="K21" s="413"/>
      <c r="L21" s="413"/>
      <c r="M21" s="428"/>
      <c r="N21" s="429"/>
      <c r="O21" s="391" t="s">
        <v>15</v>
      </c>
      <c r="P21" s="490" t="s">
        <v>18</v>
      </c>
      <c r="Q21" s="490"/>
      <c r="R21" s="491"/>
      <c r="S21" s="428"/>
      <c r="T21" s="429"/>
      <c r="U21" s="391" t="s">
        <v>15</v>
      </c>
    </row>
    <row r="22" spans="1:22" ht="15" customHeight="1">
      <c r="A22" s="414"/>
      <c r="B22" s="415"/>
      <c r="C22" s="415"/>
      <c r="D22" s="461"/>
      <c r="E22" s="462"/>
      <c r="F22" s="462"/>
      <c r="G22" s="392"/>
      <c r="H22" s="415"/>
      <c r="I22" s="415"/>
      <c r="J22" s="415"/>
      <c r="K22" s="415"/>
      <c r="L22" s="415"/>
      <c r="M22" s="430"/>
      <c r="N22" s="431"/>
      <c r="O22" s="392"/>
      <c r="P22" s="415"/>
      <c r="Q22" s="415"/>
      <c r="R22" s="424"/>
      <c r="S22" s="430"/>
      <c r="T22" s="431"/>
      <c r="U22" s="392"/>
    </row>
    <row r="23" spans="1:22" ht="33" customHeight="1">
      <c r="A23" s="498" t="s">
        <v>151</v>
      </c>
      <c r="B23" s="415"/>
      <c r="C23" s="415"/>
      <c r="D23" s="443"/>
      <c r="E23" s="444"/>
      <c r="F23" s="444"/>
      <c r="G23" s="444"/>
      <c r="H23" s="444"/>
      <c r="I23" s="444"/>
      <c r="J23" s="444"/>
      <c r="K23" s="444"/>
      <c r="L23" s="444"/>
      <c r="M23" s="444"/>
      <c r="N23" s="444"/>
      <c r="O23" s="444"/>
      <c r="P23" s="444"/>
      <c r="Q23" s="444"/>
      <c r="R23" s="444"/>
      <c r="S23" s="444"/>
      <c r="T23" s="444"/>
      <c r="U23" s="445"/>
    </row>
    <row r="24" spans="1:22" ht="15" customHeight="1">
      <c r="A24" s="412" t="s">
        <v>14</v>
      </c>
      <c r="B24" s="413"/>
      <c r="C24" s="413"/>
      <c r="D24" s="433"/>
      <c r="E24" s="434"/>
      <c r="F24" s="434"/>
      <c r="G24" s="434"/>
      <c r="H24" s="434"/>
      <c r="I24" s="434"/>
      <c r="J24" s="434"/>
      <c r="K24" s="434"/>
      <c r="L24" s="435"/>
      <c r="M24" s="413" t="s">
        <v>12</v>
      </c>
      <c r="N24" s="413"/>
      <c r="O24" s="423"/>
      <c r="P24" s="433"/>
      <c r="Q24" s="434"/>
      <c r="R24" s="434"/>
      <c r="S24" s="434"/>
      <c r="T24" s="434"/>
      <c r="U24" s="435"/>
    </row>
    <row r="25" spans="1:22" ht="15" customHeight="1">
      <c r="A25" s="414"/>
      <c r="B25" s="415"/>
      <c r="C25" s="415"/>
      <c r="D25" s="388"/>
      <c r="E25" s="389"/>
      <c r="F25" s="389"/>
      <c r="G25" s="389"/>
      <c r="H25" s="389"/>
      <c r="I25" s="389"/>
      <c r="J25" s="389"/>
      <c r="K25" s="389"/>
      <c r="L25" s="390"/>
      <c r="M25" s="415"/>
      <c r="N25" s="415"/>
      <c r="O25" s="424"/>
      <c r="P25" s="388"/>
      <c r="Q25" s="389"/>
      <c r="R25" s="389"/>
      <c r="S25" s="389"/>
      <c r="T25" s="389"/>
      <c r="U25" s="390"/>
    </row>
    <row r="26" spans="1:22" ht="13.5">
      <c r="A26" s="425" t="s">
        <v>115</v>
      </c>
      <c r="B26" s="426"/>
      <c r="C26" s="427"/>
      <c r="D26" s="437"/>
      <c r="E26" s="438"/>
      <c r="F26" s="438"/>
      <c r="G26" s="438"/>
      <c r="H26" s="438"/>
      <c r="I26" s="438"/>
      <c r="J26" s="438"/>
      <c r="K26" s="438"/>
      <c r="L26" s="438"/>
      <c r="M26" s="438"/>
      <c r="N26" s="438"/>
      <c r="O26" s="439"/>
      <c r="P26" s="421" t="s">
        <v>19</v>
      </c>
      <c r="Q26" s="422"/>
      <c r="R26" s="419" t="s">
        <v>121</v>
      </c>
      <c r="S26" s="419"/>
      <c r="T26" s="419"/>
      <c r="U26" s="420"/>
    </row>
    <row r="27" spans="1:22" ht="27.75" customHeight="1">
      <c r="A27" s="495" t="s">
        <v>116</v>
      </c>
      <c r="B27" s="496"/>
      <c r="C27" s="497"/>
      <c r="D27" s="416"/>
      <c r="E27" s="417"/>
      <c r="F27" s="417"/>
      <c r="G27" s="417"/>
      <c r="H27" s="417"/>
      <c r="I27" s="417"/>
      <c r="J27" s="417"/>
      <c r="K27" s="417"/>
      <c r="L27" s="417"/>
      <c r="M27" s="417"/>
      <c r="N27" s="417"/>
      <c r="O27" s="418"/>
      <c r="P27" s="421"/>
      <c r="Q27" s="422"/>
      <c r="R27" s="419"/>
      <c r="S27" s="419"/>
      <c r="T27" s="419"/>
      <c r="U27" s="420"/>
    </row>
    <row r="28" spans="1:22" ht="12.95" customHeight="1">
      <c r="A28" s="2"/>
      <c r="B28" s="2"/>
      <c r="C28" s="2"/>
      <c r="D28" s="2"/>
      <c r="E28" s="2"/>
      <c r="F28" s="2"/>
      <c r="G28" s="2"/>
      <c r="H28" s="2"/>
      <c r="I28" s="2"/>
      <c r="J28" s="2"/>
      <c r="K28" s="2"/>
      <c r="L28" s="2"/>
      <c r="M28" s="2"/>
      <c r="N28" s="2"/>
      <c r="O28" s="2"/>
      <c r="P28" s="2"/>
      <c r="Q28" s="2" t="s">
        <v>121</v>
      </c>
      <c r="R28" s="2"/>
      <c r="S28" s="2"/>
      <c r="T28" s="2"/>
    </row>
    <row r="29" spans="1:22" ht="18" customHeight="1">
      <c r="A29" s="8" t="s">
        <v>75</v>
      </c>
      <c r="B29" s="2"/>
      <c r="C29" s="2"/>
      <c r="D29" s="2"/>
      <c r="E29" s="2"/>
      <c r="F29" s="2"/>
      <c r="G29" s="2"/>
      <c r="H29" s="2"/>
      <c r="I29" s="2"/>
      <c r="J29" s="2"/>
      <c r="K29" s="2"/>
      <c r="L29" s="2"/>
      <c r="M29" s="2"/>
      <c r="N29" s="2"/>
      <c r="O29" s="2"/>
      <c r="P29" s="2"/>
      <c r="Q29" s="2"/>
      <c r="R29" s="2"/>
      <c r="S29" s="2"/>
      <c r="T29" s="2"/>
    </row>
    <row r="30" spans="1:22" ht="15" customHeight="1">
      <c r="A30" s="411" t="s">
        <v>5</v>
      </c>
      <c r="B30" s="411"/>
      <c r="C30" s="411"/>
      <c r="D30" s="467" t="s">
        <v>181</v>
      </c>
      <c r="E30" s="468"/>
      <c r="F30" s="468"/>
      <c r="G30" s="469"/>
      <c r="H30" s="467" t="s">
        <v>179</v>
      </c>
      <c r="I30" s="468"/>
      <c r="J30" s="468"/>
      <c r="K30" s="468"/>
      <c r="L30" s="469"/>
      <c r="M30" s="467" t="s">
        <v>180</v>
      </c>
      <c r="N30" s="468"/>
      <c r="O30" s="468"/>
      <c r="P30" s="468"/>
      <c r="Q30" s="469"/>
      <c r="R30" s="467" t="s">
        <v>17</v>
      </c>
      <c r="S30" s="501"/>
      <c r="T30" s="501"/>
      <c r="U30" s="502"/>
    </row>
    <row r="31" spans="1:22" ht="30" customHeight="1">
      <c r="A31" s="411"/>
      <c r="B31" s="411"/>
      <c r="C31" s="411"/>
      <c r="D31" s="470"/>
      <c r="E31" s="471"/>
      <c r="F31" s="471"/>
      <c r="G31" s="472"/>
      <c r="H31" s="470"/>
      <c r="I31" s="471"/>
      <c r="J31" s="471"/>
      <c r="K31" s="471"/>
      <c r="L31" s="472"/>
      <c r="M31" s="470"/>
      <c r="N31" s="471"/>
      <c r="O31" s="471"/>
      <c r="P31" s="471"/>
      <c r="Q31" s="472"/>
      <c r="R31" s="470"/>
      <c r="S31" s="471"/>
      <c r="T31" s="471"/>
      <c r="U31" s="472"/>
      <c r="V31" s="33" t="s">
        <v>55</v>
      </c>
    </row>
    <row r="32" spans="1:22" ht="12.95" customHeight="1">
      <c r="A32" s="2"/>
      <c r="B32" s="2"/>
      <c r="C32" s="2"/>
      <c r="D32" s="2"/>
      <c r="E32" s="2"/>
      <c r="F32" s="2"/>
      <c r="G32" s="2"/>
      <c r="H32" s="2"/>
      <c r="I32" s="2"/>
      <c r="J32" s="2"/>
      <c r="K32" s="2"/>
      <c r="L32" s="2"/>
      <c r="M32" s="2"/>
      <c r="N32" s="2"/>
      <c r="O32" s="2"/>
      <c r="P32" s="2"/>
      <c r="Q32" s="2"/>
      <c r="R32" s="2"/>
      <c r="S32" s="2"/>
      <c r="T32" s="2"/>
    </row>
    <row r="33" spans="1:23" ht="18" customHeight="1">
      <c r="A33" s="9" t="s">
        <v>232</v>
      </c>
      <c r="B33" s="3"/>
      <c r="C33" s="3"/>
      <c r="D33" s="3"/>
      <c r="E33" s="3"/>
      <c r="F33" s="3"/>
      <c r="G33" s="3"/>
      <c r="H33" s="3"/>
      <c r="I33" s="3"/>
      <c r="J33" s="3"/>
      <c r="K33" s="3"/>
      <c r="L33" s="3"/>
      <c r="M33" s="3"/>
      <c r="N33" s="2"/>
      <c r="O33" s="2"/>
      <c r="P33" s="2"/>
      <c r="Q33" s="2"/>
      <c r="R33" s="2"/>
      <c r="S33" s="2"/>
      <c r="T33" s="2"/>
    </row>
    <row r="34" spans="1:23" ht="18" customHeight="1">
      <c r="A34" s="487" t="s">
        <v>6</v>
      </c>
      <c r="B34" s="487"/>
      <c r="C34" s="393" t="s">
        <v>181</v>
      </c>
      <c r="D34" s="394"/>
      <c r="E34" s="393" t="s">
        <v>179</v>
      </c>
      <c r="F34" s="465"/>
      <c r="G34" s="465"/>
      <c r="H34" s="466"/>
      <c r="I34" s="464" t="s">
        <v>183</v>
      </c>
      <c r="J34" s="465"/>
      <c r="K34" s="465"/>
      <c r="L34" s="465"/>
      <c r="M34" s="466"/>
      <c r="N34" s="381" t="s">
        <v>17</v>
      </c>
      <c r="O34" s="381"/>
      <c r="P34" s="381"/>
      <c r="Q34" s="381"/>
      <c r="R34" s="381"/>
      <c r="S34" s="381"/>
      <c r="T34" s="381"/>
      <c r="U34" s="381"/>
    </row>
    <row r="35" spans="1:23" ht="15" customHeight="1">
      <c r="A35" s="487"/>
      <c r="B35" s="487"/>
      <c r="C35" s="395"/>
      <c r="D35" s="396"/>
      <c r="E35" s="399" t="s">
        <v>182</v>
      </c>
      <c r="F35" s="400"/>
      <c r="G35" s="400"/>
      <c r="H35" s="401"/>
      <c r="I35" s="405" t="s">
        <v>190</v>
      </c>
      <c r="J35" s="406"/>
      <c r="K35" s="406"/>
      <c r="L35" s="406"/>
      <c r="M35" s="407"/>
      <c r="N35" s="478" t="s">
        <v>2</v>
      </c>
      <c r="O35" s="479"/>
      <c r="P35" s="479"/>
      <c r="Q35" s="480"/>
      <c r="R35" s="473" t="s">
        <v>73</v>
      </c>
      <c r="S35" s="474"/>
      <c r="T35" s="474"/>
      <c r="U35" s="475"/>
    </row>
    <row r="36" spans="1:23" ht="15" customHeight="1">
      <c r="A36" s="487"/>
      <c r="B36" s="487"/>
      <c r="C36" s="397"/>
      <c r="D36" s="398"/>
      <c r="E36" s="402"/>
      <c r="F36" s="403"/>
      <c r="G36" s="403"/>
      <c r="H36" s="404"/>
      <c r="I36" s="408"/>
      <c r="J36" s="409"/>
      <c r="K36" s="409"/>
      <c r="L36" s="409"/>
      <c r="M36" s="410"/>
      <c r="N36" s="483" t="s">
        <v>1</v>
      </c>
      <c r="O36" s="409"/>
      <c r="P36" s="409"/>
      <c r="Q36" s="410"/>
      <c r="R36" s="492" t="s">
        <v>152</v>
      </c>
      <c r="S36" s="481"/>
      <c r="T36" s="481" t="s">
        <v>143</v>
      </c>
      <c r="U36" s="482"/>
    </row>
    <row r="37" spans="1:23" ht="144" customHeight="1">
      <c r="A37" s="487"/>
      <c r="B37" s="487"/>
      <c r="C37" s="6" t="s">
        <v>4</v>
      </c>
      <c r="D37" s="5" t="s">
        <v>7</v>
      </c>
      <c r="E37" s="6" t="s">
        <v>21</v>
      </c>
      <c r="F37" s="4" t="s">
        <v>171</v>
      </c>
      <c r="G37" s="4" t="s">
        <v>88</v>
      </c>
      <c r="H37" s="5" t="s">
        <v>8</v>
      </c>
      <c r="I37" s="252" t="s">
        <v>172</v>
      </c>
      <c r="J37" s="4" t="s">
        <v>171</v>
      </c>
      <c r="K37" s="4" t="s">
        <v>88</v>
      </c>
      <c r="L37" s="4" t="s">
        <v>22</v>
      </c>
      <c r="M37" s="5" t="s">
        <v>8</v>
      </c>
      <c r="N37" s="6" t="s">
        <v>21</v>
      </c>
      <c r="O37" s="4" t="s">
        <v>22</v>
      </c>
      <c r="P37" s="4" t="s">
        <v>153</v>
      </c>
      <c r="Q37" s="5" t="s">
        <v>8</v>
      </c>
      <c r="R37" s="252" t="s">
        <v>154</v>
      </c>
      <c r="S37" s="4" t="s">
        <v>8</v>
      </c>
      <c r="T37" s="4" t="s">
        <v>154</v>
      </c>
      <c r="U37" s="5" t="s">
        <v>8</v>
      </c>
    </row>
    <row r="38" spans="1:23" ht="20.25" customHeight="1">
      <c r="A38" s="488" t="s">
        <v>10</v>
      </c>
      <c r="B38" s="489"/>
      <c r="C38" s="54" t="str">
        <f>+IF($D$31="○",+'様式２の１ (測量)'!R2,"")</f>
        <v/>
      </c>
      <c r="D38" s="56" t="str">
        <f>+IF($D$31="○",+'様式２の１ (測量)'!R3,"")</f>
        <v/>
      </c>
      <c r="E38" s="54" t="str">
        <f>+IF($H$31="○",+'様式３ (地質)'!Z31,"")</f>
        <v/>
      </c>
      <c r="F38" s="55" t="str">
        <f>+IF($H$31="○",+'様式３ (地質)'!AA31,"")</f>
        <v/>
      </c>
      <c r="G38" s="55" t="str">
        <f>+IF($H$31="○",+'様式３ (地質)'!AB31,"")</f>
        <v/>
      </c>
      <c r="H38" s="56" t="str">
        <f>+IF($H$31="○",+'様式３ (地質)'!AD31,"")</f>
        <v/>
      </c>
      <c r="I38" s="250" t="str">
        <f>+IF($M$31="○",+'様式３の１ (設計)'!Z31,"")</f>
        <v/>
      </c>
      <c r="J38" s="55" t="str">
        <f>+IF($M$31="○",+'様式３の１ (設計)'!AA31,"")</f>
        <v/>
      </c>
      <c r="K38" s="55" t="str">
        <f>+IF($M$31="○",+'様式３の１ (設計)'!AB31,"")</f>
        <v/>
      </c>
      <c r="L38" s="55" t="str">
        <f>+IF($M$31="○",+'様式３の１ (設計)'!AC31,"")</f>
        <v/>
      </c>
      <c r="M38" s="56" t="str">
        <f>+IF($M$31="○",+'様式３の１ (設計)'!AD31,"")</f>
        <v/>
      </c>
      <c r="N38" s="54" t="str">
        <f>+IF($R$31="○",+'様式４ (現場技術)'!AB35,"")</f>
        <v/>
      </c>
      <c r="O38" s="55" t="str">
        <f>+IF($R$31="○",+'様式４ (現場技術)'!AC35,"")</f>
        <v/>
      </c>
      <c r="P38" s="55" t="str">
        <f>+IF($R$31="○",+'様式４ (現場技術)'!AD35,"")</f>
        <v/>
      </c>
      <c r="Q38" s="56" t="str">
        <f>+IF($R$31="○",+'様式４ (現場技術)'!AE35,"")</f>
        <v/>
      </c>
      <c r="R38" s="250" t="str">
        <f>+IF($R$31="○",+'様式４ (現場技術)'!AF35,"")</f>
        <v/>
      </c>
      <c r="S38" s="55" t="str">
        <f>+IF($R$31="○",+'様式４ (現場技術)'!AH35,"")</f>
        <v/>
      </c>
      <c r="T38" s="55" t="str">
        <f>+IF($R$31="○",+'様式４ (現場技術)'!AI35,"")</f>
        <v/>
      </c>
      <c r="U38" s="56" t="str">
        <f>+IF($R$31="○",+'様式４ (現場技術)'!AK35,"")</f>
        <v/>
      </c>
      <c r="V38" s="33" t="s">
        <v>140</v>
      </c>
      <c r="W38" s="1" t="s">
        <v>141</v>
      </c>
    </row>
    <row r="39" spans="1:23" ht="20.25" customHeight="1">
      <c r="A39" s="414"/>
      <c r="B39" s="392"/>
      <c r="C39" s="237" t="str">
        <f>+C38</f>
        <v/>
      </c>
      <c r="D39" s="236" t="str">
        <f>+D38</f>
        <v/>
      </c>
      <c r="E39" s="485">
        <f>SUM(E38:H38)</f>
        <v>0</v>
      </c>
      <c r="F39" s="477"/>
      <c r="G39" s="477"/>
      <c r="H39" s="486"/>
      <c r="I39" s="476">
        <f>SUM(I38:M38)</f>
        <v>0</v>
      </c>
      <c r="J39" s="477"/>
      <c r="K39" s="477"/>
      <c r="L39" s="477"/>
      <c r="M39" s="486"/>
      <c r="N39" s="485">
        <f>SUM(N38:Q38)</f>
        <v>0</v>
      </c>
      <c r="O39" s="477"/>
      <c r="P39" s="477"/>
      <c r="Q39" s="486"/>
      <c r="R39" s="476">
        <f>SUM(R38:S38)</f>
        <v>0</v>
      </c>
      <c r="S39" s="477"/>
      <c r="T39" s="477">
        <f>SUM(T38:U38)</f>
        <v>0</v>
      </c>
      <c r="U39" s="486"/>
      <c r="V39" s="33" t="s">
        <v>140</v>
      </c>
      <c r="W39" s="1" t="s">
        <v>141</v>
      </c>
    </row>
    <row r="40" spans="1:23" ht="36.75" customHeight="1">
      <c r="A40" s="500" t="s">
        <v>228</v>
      </c>
      <c r="B40" s="500"/>
      <c r="C40" s="500"/>
      <c r="D40" s="500"/>
      <c r="E40" s="500"/>
      <c r="F40" s="500"/>
      <c r="G40" s="500"/>
      <c r="H40" s="500"/>
      <c r="I40" s="500"/>
      <c r="J40" s="500"/>
      <c r="K40" s="500"/>
      <c r="L40" s="500"/>
      <c r="M40" s="500"/>
      <c r="N40" s="500"/>
      <c r="O40" s="500"/>
      <c r="P40" s="500"/>
      <c r="Q40" s="500"/>
      <c r="R40" s="500"/>
      <c r="S40" s="500"/>
      <c r="T40" s="500"/>
      <c r="U40" s="500"/>
      <c r="V40" s="33"/>
    </row>
    <row r="41" spans="1:23" ht="12.95" customHeight="1">
      <c r="A41" s="463"/>
      <c r="B41" s="463"/>
      <c r="C41" s="463"/>
      <c r="D41" s="79"/>
      <c r="E41" s="79"/>
      <c r="F41" s="79"/>
      <c r="G41" s="79"/>
      <c r="H41" s="79"/>
      <c r="I41" s="79"/>
      <c r="J41" s="79"/>
      <c r="K41" s="79"/>
      <c r="L41" s="79"/>
      <c r="M41" s="79"/>
      <c r="N41" s="79"/>
      <c r="O41" s="79"/>
      <c r="P41" s="79"/>
      <c r="Q41" s="79"/>
      <c r="R41" s="79"/>
      <c r="S41" s="79"/>
      <c r="T41" s="79"/>
      <c r="U41" s="79"/>
    </row>
    <row r="42" spans="1:23" ht="18" customHeight="1">
      <c r="A42" s="8" t="s">
        <v>230</v>
      </c>
      <c r="B42" s="2"/>
      <c r="C42" s="2"/>
      <c r="D42" s="2"/>
      <c r="E42" s="2"/>
      <c r="F42" s="2"/>
      <c r="G42" s="2"/>
      <c r="H42" s="2"/>
      <c r="I42" s="2"/>
      <c r="J42" s="2"/>
      <c r="K42" s="2"/>
      <c r="L42" s="2"/>
      <c r="M42" s="2"/>
      <c r="N42" s="2"/>
      <c r="O42" s="2"/>
      <c r="P42" s="2"/>
      <c r="Q42" s="2"/>
      <c r="R42" s="2"/>
      <c r="S42" s="2"/>
      <c r="T42" s="2"/>
    </row>
    <row r="43" spans="1:23" ht="18" customHeight="1">
      <c r="A43" s="381" t="s">
        <v>211</v>
      </c>
      <c r="B43" s="381"/>
      <c r="C43" s="381"/>
      <c r="D43" s="381"/>
      <c r="E43" s="381"/>
      <c r="F43" s="381"/>
      <c r="G43" s="382" t="s">
        <v>212</v>
      </c>
      <c r="H43" s="382"/>
      <c r="I43" s="381" t="s">
        <v>211</v>
      </c>
      <c r="J43" s="381"/>
      <c r="K43" s="381"/>
      <c r="L43" s="381"/>
      <c r="M43" s="381"/>
      <c r="N43" s="381"/>
      <c r="O43" s="382" t="s">
        <v>212</v>
      </c>
      <c r="P43" s="382"/>
      <c r="Q43" s="343"/>
      <c r="R43" s="343"/>
      <c r="S43" s="343"/>
      <c r="T43" s="343"/>
      <c r="U43" s="343"/>
    </row>
    <row r="44" spans="1:23" ht="20.25" customHeight="1">
      <c r="A44" s="379" t="s">
        <v>209</v>
      </c>
      <c r="B44" s="379"/>
      <c r="C44" s="384" t="s">
        <v>210</v>
      </c>
      <c r="D44" s="384"/>
      <c r="E44" s="384"/>
      <c r="F44" s="384"/>
      <c r="G44" s="504" t="str">
        <f>+IF($D$31="○",+'様式２の２ (測量)'!S2,"")</f>
        <v/>
      </c>
      <c r="H44" s="504" t="str">
        <f>+IF($D$31="○",+'様式２の１ (測量)'!W7,"")</f>
        <v/>
      </c>
      <c r="I44" s="379" t="s">
        <v>213</v>
      </c>
      <c r="J44" s="379"/>
      <c r="K44" s="384" t="s">
        <v>214</v>
      </c>
      <c r="L44" s="384"/>
      <c r="M44" s="384"/>
      <c r="N44" s="384"/>
      <c r="O44" s="504" t="str">
        <f>+IF($M$31="○",+'様式３の２ (設計)'!AE31,"")</f>
        <v/>
      </c>
      <c r="P44" s="504" t="str">
        <f>+IF($M$31="○",+'様式３の１ (設計)'!AG37,"")</f>
        <v/>
      </c>
      <c r="Q44" s="343"/>
      <c r="R44" s="343"/>
      <c r="S44" s="343"/>
      <c r="T44" s="343"/>
      <c r="U44" s="343"/>
      <c r="V44" s="33" t="s">
        <v>140</v>
      </c>
      <c r="W44" s="1" t="s">
        <v>141</v>
      </c>
    </row>
    <row r="45" spans="1:23" ht="20.25" customHeight="1">
      <c r="A45" s="380"/>
      <c r="B45" s="380"/>
      <c r="C45" s="383" t="s">
        <v>7</v>
      </c>
      <c r="D45" s="383"/>
      <c r="E45" s="383"/>
      <c r="F45" s="383"/>
      <c r="G45" s="503" t="str">
        <f>+IF($D$31="○",+'様式２の２ (測量)'!S3,"")</f>
        <v/>
      </c>
      <c r="H45" s="503" t="str">
        <f>+IF($D$31="○",+'様式２の１ (測量)'!W8,"")</f>
        <v/>
      </c>
      <c r="I45" s="380"/>
      <c r="J45" s="380"/>
      <c r="K45" s="383"/>
      <c r="L45" s="383"/>
      <c r="M45" s="383"/>
      <c r="N45" s="383"/>
      <c r="O45" s="503" t="str">
        <f>+IF($M$31="○",+'様式３の１ (設計)'!AF38,"")</f>
        <v/>
      </c>
      <c r="P45" s="503" t="str">
        <f>+IF($M$31="○",+'様式３の１ (設計)'!AG38,"")</f>
        <v/>
      </c>
      <c r="Q45" s="343"/>
      <c r="R45" s="343"/>
      <c r="S45" s="343"/>
      <c r="T45" s="343"/>
      <c r="U45" s="343"/>
      <c r="V45" s="33" t="s">
        <v>140</v>
      </c>
      <c r="W45" s="1" t="s">
        <v>141</v>
      </c>
    </row>
    <row r="46" spans="1:23" ht="57.75" customHeight="1">
      <c r="A46" s="499" t="s">
        <v>229</v>
      </c>
      <c r="B46" s="499"/>
      <c r="C46" s="499"/>
      <c r="D46" s="499"/>
      <c r="E46" s="499"/>
      <c r="F46" s="499"/>
      <c r="G46" s="499"/>
      <c r="H46" s="499"/>
      <c r="I46" s="499"/>
      <c r="J46" s="499"/>
      <c r="K46" s="499"/>
      <c r="L46" s="499"/>
      <c r="M46" s="499"/>
      <c r="N46" s="499"/>
      <c r="O46" s="499"/>
      <c r="P46" s="499"/>
      <c r="Q46" s="499"/>
      <c r="R46" s="499"/>
      <c r="S46" s="499"/>
      <c r="T46" s="499"/>
      <c r="U46" s="499"/>
    </row>
    <row r="47" spans="1:23" ht="20.25" customHeight="1">
      <c r="A47" s="345"/>
      <c r="B47" s="345"/>
      <c r="C47" s="344"/>
      <c r="D47" s="344"/>
      <c r="E47" s="346"/>
      <c r="F47" s="346"/>
      <c r="G47" s="346"/>
      <c r="H47" s="346"/>
      <c r="I47" s="346"/>
      <c r="J47" s="346"/>
      <c r="K47" s="346"/>
      <c r="L47" s="346"/>
      <c r="M47" s="346"/>
      <c r="N47" s="346"/>
      <c r="O47" s="346"/>
      <c r="P47" s="346"/>
      <c r="Q47" s="346"/>
      <c r="R47" s="346"/>
      <c r="S47" s="346"/>
      <c r="T47" s="346"/>
      <c r="U47" s="346"/>
      <c r="V47" s="33"/>
    </row>
  </sheetData>
  <protectedRanges>
    <protectedRange sqref="H6:I6" name="範囲4"/>
    <protectedRange sqref="D14:U27" name="範囲1"/>
    <protectedRange sqref="O9:S9" name="範囲2"/>
    <protectedRange sqref="D31:U31" name="範囲3"/>
  </protectedRanges>
  <mergeCells count="83">
    <mergeCell ref="A46:U46"/>
    <mergeCell ref="A40:U40"/>
    <mergeCell ref="R30:U30"/>
    <mergeCell ref="H30:L30"/>
    <mergeCell ref="M30:Q30"/>
    <mergeCell ref="H31:L31"/>
    <mergeCell ref="M31:Q31"/>
    <mergeCell ref="R31:U31"/>
    <mergeCell ref="T39:U39"/>
    <mergeCell ref="I44:J45"/>
    <mergeCell ref="K44:N45"/>
    <mergeCell ref="O43:P43"/>
    <mergeCell ref="I43:N43"/>
    <mergeCell ref="G45:H45"/>
    <mergeCell ref="G44:H44"/>
    <mergeCell ref="O44:P45"/>
    <mergeCell ref="A1:C1"/>
    <mergeCell ref="N39:Q39"/>
    <mergeCell ref="E39:H39"/>
    <mergeCell ref="I39:M39"/>
    <mergeCell ref="A34:B37"/>
    <mergeCell ref="A38:B39"/>
    <mergeCell ref="P21:R22"/>
    <mergeCell ref="O21:O22"/>
    <mergeCell ref="R36:S36"/>
    <mergeCell ref="A15:C16"/>
    <mergeCell ref="M17:O18"/>
    <mergeCell ref="A27:C27"/>
    <mergeCell ref="A23:C23"/>
    <mergeCell ref="D26:O26"/>
    <mergeCell ref="A24:C25"/>
    <mergeCell ref="E34:H34"/>
    <mergeCell ref="D21:F22"/>
    <mergeCell ref="G21:G22"/>
    <mergeCell ref="M21:N22"/>
    <mergeCell ref="D24:L25"/>
    <mergeCell ref="A41:C41"/>
    <mergeCell ref="I34:M34"/>
    <mergeCell ref="D30:G30"/>
    <mergeCell ref="D31:G31"/>
    <mergeCell ref="N34:U34"/>
    <mergeCell ref="R35:U35"/>
    <mergeCell ref="R39:S39"/>
    <mergeCell ref="N35:Q35"/>
    <mergeCell ref="T36:U36"/>
    <mergeCell ref="N36:Q36"/>
    <mergeCell ref="D1:Y1"/>
    <mergeCell ref="A21:C22"/>
    <mergeCell ref="P24:U25"/>
    <mergeCell ref="H21:L22"/>
    <mergeCell ref="B2:U2"/>
    <mergeCell ref="A19:C19"/>
    <mergeCell ref="D19:U19"/>
    <mergeCell ref="A20:C20"/>
    <mergeCell ref="D23:U23"/>
    <mergeCell ref="D17:L18"/>
    <mergeCell ref="H6:I6"/>
    <mergeCell ref="B7:S7"/>
    <mergeCell ref="A14:C14"/>
    <mergeCell ref="D14:U14"/>
    <mergeCell ref="B6:G6"/>
    <mergeCell ref="B5:S5"/>
    <mergeCell ref="D15:U16"/>
    <mergeCell ref="U21:U22"/>
    <mergeCell ref="C34:D36"/>
    <mergeCell ref="E35:H36"/>
    <mergeCell ref="I35:M36"/>
    <mergeCell ref="A30:C31"/>
    <mergeCell ref="A17:C18"/>
    <mergeCell ref="D20:U20"/>
    <mergeCell ref="R26:U27"/>
    <mergeCell ref="P17:Q18"/>
    <mergeCell ref="R17:U18"/>
    <mergeCell ref="M24:O25"/>
    <mergeCell ref="P26:Q27"/>
    <mergeCell ref="D27:O27"/>
    <mergeCell ref="A26:C26"/>
    <mergeCell ref="S21:T22"/>
    <mergeCell ref="A44:B45"/>
    <mergeCell ref="A43:F43"/>
    <mergeCell ref="G43:H43"/>
    <mergeCell ref="C45:F45"/>
    <mergeCell ref="C44:F44"/>
  </mergeCells>
  <phoneticPr fontId="2"/>
  <dataValidations count="3">
    <dataValidation type="list" allowBlank="1" showInputMessage="1" showErrorMessage="1" sqref="H31:U31">
      <formula1>$V$30:$V$31</formula1>
    </dataValidation>
    <dataValidation type="list" allowBlank="1" showInputMessage="1" showErrorMessage="1" sqref="D31:G31">
      <formula1>V30:V31</formula1>
    </dataValidation>
    <dataValidation type="list" allowBlank="1" showInputMessage="1" showErrorMessage="1" sqref="H6:I6">
      <formula1>$W$5:$W$7</formula1>
    </dataValidation>
  </dataValidations>
  <printOptions horizontalCentered="1"/>
  <pageMargins left="0.59055118110236227" right="0.59055118110236227" top="0.78740157480314965" bottom="0.39370078740157483" header="0.51181102362204722" footer="0.51181102362204722"/>
  <pageSetup paperSize="9" scale="8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Zeros="0" view="pageBreakPreview" zoomScaleNormal="100" zoomScaleSheetLayoutView="100" workbookViewId="0">
      <selection activeCell="P3" sqref="P3"/>
    </sheetView>
  </sheetViews>
  <sheetFormatPr defaultColWidth="8.625" defaultRowHeight="13.5"/>
  <cols>
    <col min="1" max="1" width="7.5" style="11" bestFit="1" customWidth="1"/>
    <col min="2" max="2" width="16.125" style="11" bestFit="1" customWidth="1"/>
    <col min="3" max="3" width="12.625" style="11" customWidth="1"/>
    <col min="4" max="5" width="11.625" style="11" bestFit="1" customWidth="1"/>
    <col min="6" max="6" width="5.625" style="11" customWidth="1"/>
    <col min="7" max="7" width="6.5" style="11" bestFit="1" customWidth="1"/>
    <col min="8" max="8" width="3.5" style="31" bestFit="1" customWidth="1"/>
    <col min="9" max="9" width="6.5" style="11" bestFit="1" customWidth="1"/>
    <col min="10" max="10" width="38.25" style="11" bestFit="1" customWidth="1"/>
    <col min="11" max="11" width="6.5" style="21" bestFit="1" customWidth="1"/>
    <col min="12" max="13" width="5.5" style="11" bestFit="1" customWidth="1"/>
    <col min="14" max="14" width="5.5" style="11" customWidth="1"/>
    <col min="15" max="15" width="16.125" style="11" bestFit="1" customWidth="1"/>
    <col min="16" max="16" width="11.625" style="11" bestFit="1" customWidth="1"/>
    <col min="17" max="17" width="13.875" style="11" bestFit="1" customWidth="1"/>
    <col min="18" max="18" width="2.5" style="11" bestFit="1" customWidth="1"/>
    <col min="19" max="19" width="3.5" style="11" bestFit="1" customWidth="1"/>
    <col min="20" max="16384" width="8.625" style="11"/>
  </cols>
  <sheetData>
    <row r="1" spans="1:19" ht="17.25">
      <c r="A1" s="179" t="s">
        <v>99</v>
      </c>
      <c r="B1" s="179"/>
      <c r="C1" s="188" t="s">
        <v>134</v>
      </c>
      <c r="O1" s="97" t="s">
        <v>58</v>
      </c>
      <c r="P1" s="97" t="s">
        <v>146</v>
      </c>
      <c r="Q1" s="505" t="s">
        <v>71</v>
      </c>
      <c r="R1" s="506"/>
      <c r="S1" s="506"/>
    </row>
    <row r="2" spans="1:19" ht="17.25">
      <c r="A2" s="164"/>
      <c r="B2" s="164"/>
      <c r="C2" s="188" t="s">
        <v>133</v>
      </c>
      <c r="O2" s="98"/>
      <c r="P2" s="99">
        <v>45383</v>
      </c>
      <c r="Q2" s="98" t="s">
        <v>4</v>
      </c>
      <c r="R2" s="100">
        <f>COUNTIF(B14:B23,"測量主任技師")</f>
        <v>0</v>
      </c>
      <c r="S2" s="101" t="s">
        <v>15</v>
      </c>
    </row>
    <row r="3" spans="1:19" ht="17.25">
      <c r="B3" s="94"/>
      <c r="C3" s="188" t="s">
        <v>173</v>
      </c>
      <c r="O3" s="98" t="s">
        <v>59</v>
      </c>
      <c r="P3" s="98"/>
      <c r="Q3" s="98" t="s">
        <v>7</v>
      </c>
      <c r="R3" s="100">
        <f>COUNTIF(B14:B23,"測量技師")</f>
        <v>0</v>
      </c>
      <c r="S3" s="101" t="s">
        <v>15</v>
      </c>
    </row>
    <row r="4" spans="1:19" ht="14.25">
      <c r="B4" s="95"/>
      <c r="O4" s="17"/>
      <c r="P4" s="17"/>
      <c r="Q4" s="17"/>
      <c r="R4" s="17"/>
      <c r="S4" s="17"/>
    </row>
    <row r="6" spans="1:19" ht="18.75">
      <c r="A6" s="518" t="s">
        <v>233</v>
      </c>
      <c r="B6" s="518"/>
      <c r="N6" s="10"/>
    </row>
    <row r="7" spans="1:19" ht="18.75">
      <c r="B7" s="507" t="s">
        <v>31</v>
      </c>
      <c r="C7" s="507"/>
      <c r="D7" s="507"/>
      <c r="E7" s="507"/>
      <c r="F7" s="507"/>
      <c r="G7" s="507"/>
      <c r="H7" s="507"/>
      <c r="I7" s="507"/>
      <c r="J7" s="507"/>
      <c r="K7" s="507"/>
      <c r="L7" s="507"/>
      <c r="M7" s="10"/>
      <c r="N7" s="10"/>
    </row>
    <row r="8" spans="1:19" ht="19.5" thickBot="1">
      <c r="B8" s="10"/>
      <c r="C8" s="10"/>
      <c r="D8" s="10"/>
      <c r="E8" s="10"/>
      <c r="F8" s="10"/>
      <c r="G8" s="10"/>
      <c r="H8" s="60"/>
      <c r="I8" s="10"/>
      <c r="J8" s="10"/>
      <c r="K8" s="10"/>
      <c r="L8" s="10"/>
      <c r="M8" s="10"/>
    </row>
    <row r="9" spans="1:19" ht="15.75" thickTop="1" thickBot="1">
      <c r="B9" s="12" t="s">
        <v>48</v>
      </c>
      <c r="C9" s="138" t="s">
        <v>3</v>
      </c>
      <c r="D9" s="23" t="s">
        <v>60</v>
      </c>
      <c r="E9" s="138">
        <f>+'様式１ (申請書)'!H6</f>
        <v>0</v>
      </c>
      <c r="F9" s="24"/>
      <c r="G9" s="24"/>
      <c r="H9" s="24"/>
      <c r="I9" s="24"/>
      <c r="J9" s="11" t="s">
        <v>100</v>
      </c>
    </row>
    <row r="10" spans="1:19" ht="15" thickTop="1">
      <c r="C10" s="13"/>
      <c r="N10" s="18"/>
      <c r="P10" s="96"/>
      <c r="R10" s="17"/>
      <c r="S10" s="17"/>
    </row>
    <row r="11" spans="1:19" ht="14.25">
      <c r="A11" s="519" t="s">
        <v>64</v>
      </c>
      <c r="B11" s="513" t="s">
        <v>51</v>
      </c>
      <c r="C11" s="508" t="s">
        <v>26</v>
      </c>
      <c r="D11" s="510" t="s">
        <v>58</v>
      </c>
      <c r="E11" s="511"/>
      <c r="F11" s="512"/>
      <c r="G11" s="510" t="s">
        <v>30</v>
      </c>
      <c r="H11" s="511"/>
      <c r="I11" s="511"/>
      <c r="J11" s="512"/>
      <c r="K11" s="515" t="s">
        <v>46</v>
      </c>
      <c r="L11" s="515"/>
      <c r="M11" s="515"/>
      <c r="N11" s="18"/>
    </row>
    <row r="12" spans="1:19" ht="15" thickBot="1">
      <c r="A12" s="520"/>
      <c r="B12" s="514"/>
      <c r="C12" s="509"/>
      <c r="D12" s="37" t="s">
        <v>29</v>
      </c>
      <c r="E12" s="38" t="s">
        <v>25</v>
      </c>
      <c r="F12" s="126" t="s">
        <v>62</v>
      </c>
      <c r="G12" s="516" t="s">
        <v>69</v>
      </c>
      <c r="H12" s="517"/>
      <c r="I12" s="517"/>
      <c r="J12" s="126" t="s">
        <v>70</v>
      </c>
      <c r="K12" s="215" t="s">
        <v>65</v>
      </c>
      <c r="L12" s="118" t="s">
        <v>66</v>
      </c>
      <c r="M12" s="216" t="s">
        <v>61</v>
      </c>
      <c r="N12" s="25"/>
    </row>
    <row r="13" spans="1:19" ht="31.5" customHeight="1" thickTop="1">
      <c r="A13" s="296" t="s">
        <v>67</v>
      </c>
      <c r="B13" s="296" t="str">
        <f t="shared" ref="B13:B23" si="0">IF(AND(D13="測量士",F13&lt;100,F13&gt;=8,M13&gt;=8),"測量主任技師",IF(AND(D13="測量士",8&gt;F13,F13&gt;=3,M13&gt;=3),"測量技師",IF(AND(D13="測量士",100&gt;F13,F13&gt;=8,8&gt;M13,M13&gt;=3),"測量技師",IF(OR(D13="測量士",3&gt;F13,2&gt;M13),"",))))</f>
        <v>測量主任技師</v>
      </c>
      <c r="C13" s="311" t="s">
        <v>53</v>
      </c>
      <c r="D13" s="312" t="s">
        <v>59</v>
      </c>
      <c r="E13" s="313">
        <v>32376</v>
      </c>
      <c r="F13" s="314">
        <f t="shared" ref="F13:F23" si="1">IF(E13="","",IF(+INT(($P$2-E13)/365.25)=113," ",+INT(($P$2-E13)/365.25)))</f>
        <v>35</v>
      </c>
      <c r="G13" s="303" t="s">
        <v>160</v>
      </c>
      <c r="H13" s="304" t="s">
        <v>139</v>
      </c>
      <c r="I13" s="305" t="s">
        <v>159</v>
      </c>
      <c r="J13" s="306" t="s">
        <v>158</v>
      </c>
      <c r="K13" s="312">
        <v>10</v>
      </c>
      <c r="L13" s="308">
        <v>10</v>
      </c>
      <c r="M13" s="315">
        <f>+K13+L13</f>
        <v>20</v>
      </c>
      <c r="N13" s="25"/>
    </row>
    <row r="14" spans="1:19" ht="31.5" customHeight="1">
      <c r="A14" s="22">
        <v>1</v>
      </c>
      <c r="B14" s="141" t="str">
        <f t="shared" si="0"/>
        <v/>
      </c>
      <c r="C14" s="194"/>
      <c r="D14" s="147"/>
      <c r="E14" s="211"/>
      <c r="F14" s="218" t="str">
        <f t="shared" si="1"/>
        <v/>
      </c>
      <c r="G14" s="171" t="s">
        <v>117</v>
      </c>
      <c r="H14" s="174" t="s">
        <v>118</v>
      </c>
      <c r="I14" s="175" t="s">
        <v>117</v>
      </c>
      <c r="J14" s="176" t="s">
        <v>119</v>
      </c>
      <c r="K14" s="190"/>
      <c r="L14" s="204"/>
      <c r="M14" s="203">
        <f t="shared" ref="M14:M23" si="2">+K14+L14</f>
        <v>0</v>
      </c>
      <c r="N14" s="25"/>
    </row>
    <row r="15" spans="1:19" ht="31.5" customHeight="1">
      <c r="A15" s="22">
        <v>2</v>
      </c>
      <c r="B15" s="141" t="str">
        <f t="shared" si="0"/>
        <v/>
      </c>
      <c r="C15" s="140"/>
      <c r="D15" s="205"/>
      <c r="E15" s="211"/>
      <c r="F15" s="218" t="str">
        <f t="shared" si="1"/>
        <v/>
      </c>
      <c r="G15" s="171"/>
      <c r="H15" s="174" t="s">
        <v>118</v>
      </c>
      <c r="I15" s="175"/>
      <c r="J15" s="176"/>
      <c r="K15" s="190"/>
      <c r="L15" s="204"/>
      <c r="M15" s="203">
        <f t="shared" si="2"/>
        <v>0</v>
      </c>
      <c r="N15" s="25"/>
    </row>
    <row r="16" spans="1:19" ht="31.5" customHeight="1">
      <c r="A16" s="22">
        <v>3</v>
      </c>
      <c r="B16" s="141" t="str">
        <f t="shared" si="0"/>
        <v/>
      </c>
      <c r="C16" s="140"/>
      <c r="D16" s="205"/>
      <c r="E16" s="211"/>
      <c r="F16" s="218" t="str">
        <f t="shared" si="1"/>
        <v/>
      </c>
      <c r="G16" s="171"/>
      <c r="H16" s="174" t="s">
        <v>118</v>
      </c>
      <c r="I16" s="175"/>
      <c r="J16" s="176"/>
      <c r="K16" s="190"/>
      <c r="L16" s="204"/>
      <c r="M16" s="203">
        <f t="shared" si="2"/>
        <v>0</v>
      </c>
      <c r="N16" s="25"/>
    </row>
    <row r="17" spans="1:14" ht="31.5" customHeight="1">
      <c r="A17" s="22">
        <v>4</v>
      </c>
      <c r="B17" s="141" t="str">
        <f t="shared" si="0"/>
        <v/>
      </c>
      <c r="C17" s="140"/>
      <c r="D17" s="190"/>
      <c r="E17" s="211"/>
      <c r="F17" s="218" t="str">
        <f t="shared" si="1"/>
        <v/>
      </c>
      <c r="G17" s="171"/>
      <c r="H17" s="174" t="s">
        <v>118</v>
      </c>
      <c r="I17" s="175"/>
      <c r="J17" s="176"/>
      <c r="K17" s="190"/>
      <c r="L17" s="204"/>
      <c r="M17" s="203">
        <f t="shared" si="2"/>
        <v>0</v>
      </c>
      <c r="N17" s="25"/>
    </row>
    <row r="18" spans="1:14" ht="31.5" customHeight="1">
      <c r="A18" s="22">
        <v>5</v>
      </c>
      <c r="B18" s="141" t="str">
        <f t="shared" si="0"/>
        <v/>
      </c>
      <c r="C18" s="140"/>
      <c r="D18" s="190"/>
      <c r="E18" s="192"/>
      <c r="F18" s="218" t="str">
        <f t="shared" si="1"/>
        <v/>
      </c>
      <c r="G18" s="171"/>
      <c r="H18" s="174" t="s">
        <v>118</v>
      </c>
      <c r="I18" s="175"/>
      <c r="J18" s="176"/>
      <c r="K18" s="190"/>
      <c r="L18" s="204"/>
      <c r="M18" s="203">
        <f t="shared" si="2"/>
        <v>0</v>
      </c>
      <c r="N18" s="25"/>
    </row>
    <row r="19" spans="1:14" ht="31.5" customHeight="1">
      <c r="A19" s="22">
        <v>6</v>
      </c>
      <c r="B19" s="141" t="str">
        <f t="shared" si="0"/>
        <v/>
      </c>
      <c r="C19" s="140"/>
      <c r="D19" s="190"/>
      <c r="E19" s="192"/>
      <c r="F19" s="218" t="str">
        <f t="shared" si="1"/>
        <v/>
      </c>
      <c r="G19" s="171"/>
      <c r="H19" s="174" t="s">
        <v>118</v>
      </c>
      <c r="I19" s="175"/>
      <c r="J19" s="176"/>
      <c r="K19" s="190"/>
      <c r="L19" s="204"/>
      <c r="M19" s="203">
        <f t="shared" si="2"/>
        <v>0</v>
      </c>
      <c r="N19" s="25"/>
    </row>
    <row r="20" spans="1:14" ht="31.5" customHeight="1">
      <c r="A20" s="22">
        <v>7</v>
      </c>
      <c r="B20" s="141" t="str">
        <f t="shared" si="0"/>
        <v/>
      </c>
      <c r="C20" s="140"/>
      <c r="D20" s="190"/>
      <c r="E20" s="192"/>
      <c r="F20" s="218" t="str">
        <f t="shared" si="1"/>
        <v/>
      </c>
      <c r="G20" s="171"/>
      <c r="H20" s="174" t="s">
        <v>118</v>
      </c>
      <c r="I20" s="175"/>
      <c r="J20" s="176"/>
      <c r="K20" s="191"/>
      <c r="L20" s="151"/>
      <c r="M20" s="203">
        <f t="shared" si="2"/>
        <v>0</v>
      </c>
      <c r="N20" s="25"/>
    </row>
    <row r="21" spans="1:14" ht="31.5" customHeight="1">
      <c r="A21" s="22">
        <v>8</v>
      </c>
      <c r="B21" s="141" t="str">
        <f t="shared" si="0"/>
        <v/>
      </c>
      <c r="C21" s="140"/>
      <c r="D21" s="191"/>
      <c r="E21" s="192"/>
      <c r="F21" s="218" t="str">
        <f t="shared" si="1"/>
        <v/>
      </c>
      <c r="G21" s="171"/>
      <c r="H21" s="174" t="s">
        <v>118</v>
      </c>
      <c r="I21" s="175"/>
      <c r="J21" s="176"/>
      <c r="K21" s="191"/>
      <c r="L21" s="151"/>
      <c r="M21" s="203">
        <f t="shared" si="2"/>
        <v>0</v>
      </c>
      <c r="N21" s="25"/>
    </row>
    <row r="22" spans="1:14" ht="31.5" customHeight="1">
      <c r="A22" s="22">
        <v>9</v>
      </c>
      <c r="B22" s="141" t="str">
        <f t="shared" si="0"/>
        <v/>
      </c>
      <c r="C22" s="140"/>
      <c r="D22" s="191"/>
      <c r="E22" s="192"/>
      <c r="F22" s="218" t="str">
        <f t="shared" si="1"/>
        <v/>
      </c>
      <c r="G22" s="171"/>
      <c r="H22" s="174" t="s">
        <v>118</v>
      </c>
      <c r="I22" s="175"/>
      <c r="J22" s="176"/>
      <c r="K22" s="191"/>
      <c r="L22" s="151"/>
      <c r="M22" s="203">
        <f t="shared" si="2"/>
        <v>0</v>
      </c>
      <c r="N22" s="25"/>
    </row>
    <row r="23" spans="1:14" s="31" customFormat="1" ht="35.25" customHeight="1">
      <c r="A23" s="22">
        <v>10</v>
      </c>
      <c r="B23" s="141" t="str">
        <f t="shared" si="0"/>
        <v/>
      </c>
      <c r="C23" s="140"/>
      <c r="D23" s="191"/>
      <c r="E23" s="192"/>
      <c r="F23" s="218" t="str">
        <f t="shared" si="1"/>
        <v/>
      </c>
      <c r="G23" s="171"/>
      <c r="H23" s="174" t="s">
        <v>118</v>
      </c>
      <c r="I23" s="175"/>
      <c r="J23" s="176"/>
      <c r="K23" s="191"/>
      <c r="L23" s="151"/>
      <c r="M23" s="203">
        <f t="shared" si="2"/>
        <v>0</v>
      </c>
      <c r="N23" s="30"/>
    </row>
    <row r="24" spans="1:14" s="31" customFormat="1" ht="14.25">
      <c r="A24" s="180" t="s">
        <v>122</v>
      </c>
      <c r="B24" s="114"/>
      <c r="C24" s="114"/>
      <c r="D24" s="24"/>
      <c r="E24" s="27"/>
      <c r="F24" s="28"/>
      <c r="G24" s="28"/>
      <c r="H24" s="28"/>
      <c r="I24" s="28"/>
      <c r="J24" s="29"/>
      <c r="K24" s="24"/>
      <c r="L24" s="24"/>
      <c r="M24" s="30"/>
      <c r="N24" s="30"/>
    </row>
    <row r="25" spans="1:14" s="31" customFormat="1" ht="14.25">
      <c r="A25" s="181" t="s">
        <v>168</v>
      </c>
      <c r="B25" s="115"/>
      <c r="C25" s="115"/>
      <c r="D25" s="24"/>
      <c r="E25" s="27"/>
      <c r="F25" s="28"/>
      <c r="G25" s="28"/>
      <c r="H25" s="28"/>
      <c r="I25" s="28"/>
      <c r="J25" s="29"/>
      <c r="K25" s="24"/>
      <c r="L25" s="24"/>
      <c r="M25" s="30"/>
    </row>
    <row r="26" spans="1:14" ht="14.25">
      <c r="B26" s="115"/>
      <c r="D26" s="31"/>
      <c r="E26" s="31"/>
      <c r="F26" s="31"/>
      <c r="G26" s="31"/>
      <c r="I26" s="31"/>
      <c r="J26" s="31"/>
      <c r="K26" s="32"/>
      <c r="L26" s="31"/>
      <c r="M26" s="31"/>
    </row>
    <row r="27" spans="1:14" ht="14.25">
      <c r="B27" s="116"/>
    </row>
    <row r="31" spans="1:14">
      <c r="C31" s="11" t="s">
        <v>72</v>
      </c>
      <c r="E31" s="31"/>
    </row>
  </sheetData>
  <protectedRanges>
    <protectedRange sqref="I14:L23" name="範囲3"/>
    <protectedRange sqref="G14:G23" name="範囲2"/>
    <protectedRange sqref="C14:E23" name="範囲1"/>
  </protectedRanges>
  <mergeCells count="10">
    <mergeCell ref="Q1:S1"/>
    <mergeCell ref="B7:L7"/>
    <mergeCell ref="C11:C12"/>
    <mergeCell ref="D11:F11"/>
    <mergeCell ref="B11:B12"/>
    <mergeCell ref="K11:M11"/>
    <mergeCell ref="G11:J11"/>
    <mergeCell ref="G12:I12"/>
    <mergeCell ref="A6:B6"/>
    <mergeCell ref="A11:A12"/>
  </mergeCells>
  <phoneticPr fontId="2"/>
  <dataValidations count="1">
    <dataValidation type="list" allowBlank="1" showInputMessage="1" showErrorMessage="1" sqref="D13:D25">
      <formula1>$O$2:$O$3</formula1>
    </dataValidation>
  </dataValidations>
  <printOptions horizontalCentered="1"/>
  <pageMargins left="0.39370078740157483" right="0.39370078740157483" top="0.59055118110236227" bottom="0.59055118110236227"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Zeros="0" view="pageBreakPreview" topLeftCell="A4" zoomScaleNormal="100" zoomScaleSheetLayoutView="100" workbookViewId="0">
      <selection activeCell="E14" sqref="E14"/>
    </sheetView>
  </sheetViews>
  <sheetFormatPr defaultColWidth="8.625" defaultRowHeight="13.5"/>
  <cols>
    <col min="1" max="1" width="7.5" style="11" bestFit="1" customWidth="1"/>
    <col min="2" max="2" width="16.125" style="11" bestFit="1" customWidth="1"/>
    <col min="3" max="3" width="12.625" style="11" customWidth="1"/>
    <col min="4" max="5" width="11.625" style="11" bestFit="1" customWidth="1"/>
    <col min="6" max="6" width="5.625" style="11" customWidth="1"/>
    <col min="7" max="7" width="6.5" style="11" bestFit="1" customWidth="1"/>
    <col min="8" max="8" width="3.5" style="31" bestFit="1" customWidth="1"/>
    <col min="9" max="9" width="6.5" style="11" bestFit="1" customWidth="1"/>
    <col min="10" max="10" width="38.25" style="11" bestFit="1" customWidth="1"/>
    <col min="11" max="11" width="6.5" style="21" bestFit="1" customWidth="1"/>
    <col min="12" max="12" width="5.5" style="11" bestFit="1" customWidth="1"/>
    <col min="13" max="13" width="5.5" style="11" customWidth="1"/>
    <col min="14" max="14" width="5.5" style="11" bestFit="1" customWidth="1"/>
    <col min="15" max="15" width="5.5" style="11" customWidth="1"/>
    <col min="16" max="16" width="16.125" style="11" bestFit="1" customWidth="1"/>
    <col min="17" max="17" width="11.625" style="11" bestFit="1" customWidth="1"/>
    <col min="18" max="18" width="13.875" style="11" bestFit="1" customWidth="1"/>
    <col min="19" max="19" width="2.5" style="11" bestFit="1" customWidth="1"/>
    <col min="20" max="20" width="3.5" style="11" bestFit="1" customWidth="1"/>
    <col min="21" max="16384" width="8.625" style="11"/>
  </cols>
  <sheetData>
    <row r="1" spans="1:20" ht="17.25">
      <c r="A1" s="179" t="s">
        <v>99</v>
      </c>
      <c r="B1" s="179"/>
      <c r="C1" s="188" t="s">
        <v>134</v>
      </c>
      <c r="P1" s="97" t="s">
        <v>58</v>
      </c>
      <c r="Q1" s="97" t="s">
        <v>146</v>
      </c>
      <c r="R1" s="505" t="s">
        <v>71</v>
      </c>
      <c r="S1" s="506"/>
      <c r="T1" s="506"/>
    </row>
    <row r="2" spans="1:20" ht="17.25">
      <c r="A2" s="164"/>
      <c r="B2" s="164"/>
      <c r="C2" s="188" t="s">
        <v>133</v>
      </c>
      <c r="P2" s="329"/>
      <c r="Q2" s="99">
        <v>45383</v>
      </c>
      <c r="R2" s="329" t="s">
        <v>4</v>
      </c>
      <c r="S2" s="100">
        <f>COUNTIF(B14:B23,"測量主任技師")</f>
        <v>0</v>
      </c>
      <c r="T2" s="101" t="s">
        <v>15</v>
      </c>
    </row>
    <row r="3" spans="1:20" ht="17.25">
      <c r="B3" s="94"/>
      <c r="C3" s="188" t="s">
        <v>173</v>
      </c>
      <c r="P3" s="329" t="s">
        <v>59</v>
      </c>
      <c r="Q3" s="329"/>
      <c r="R3" s="329" t="s">
        <v>7</v>
      </c>
      <c r="S3" s="100">
        <f>COUNTIF(B14:B23,"測量技師")</f>
        <v>0</v>
      </c>
      <c r="T3" s="101" t="s">
        <v>15</v>
      </c>
    </row>
    <row r="4" spans="1:20" ht="14.25">
      <c r="B4" s="95"/>
      <c r="P4" s="17"/>
      <c r="Q4" s="17"/>
      <c r="R4" s="17"/>
      <c r="S4" s="17"/>
      <c r="T4" s="17"/>
    </row>
    <row r="6" spans="1:20" ht="18.75">
      <c r="A6" s="518" t="s">
        <v>222</v>
      </c>
      <c r="B6" s="518"/>
      <c r="O6" s="330"/>
    </row>
    <row r="7" spans="1:20" ht="18.75">
      <c r="B7" s="507" t="s">
        <v>31</v>
      </c>
      <c r="C7" s="507"/>
      <c r="D7" s="507"/>
      <c r="E7" s="507"/>
      <c r="F7" s="507"/>
      <c r="G7" s="507"/>
      <c r="H7" s="507"/>
      <c r="I7" s="507"/>
      <c r="J7" s="507"/>
      <c r="K7" s="507"/>
      <c r="L7" s="507"/>
      <c r="M7" s="330"/>
      <c r="N7" s="330"/>
      <c r="O7" s="330"/>
    </row>
    <row r="8" spans="1:20" ht="19.5" thickBot="1">
      <c r="B8" s="330"/>
      <c r="C8" s="330"/>
      <c r="D8" s="330"/>
      <c r="E8" s="330"/>
      <c r="F8" s="330"/>
      <c r="G8" s="330"/>
      <c r="H8" s="60"/>
      <c r="I8" s="330"/>
      <c r="J8" s="330"/>
      <c r="K8" s="330"/>
      <c r="L8" s="330"/>
      <c r="M8" s="330"/>
      <c r="N8" s="378" t="s">
        <v>231</v>
      </c>
    </row>
    <row r="9" spans="1:20" ht="15.75" thickTop="1" thickBot="1">
      <c r="B9" s="12" t="s">
        <v>48</v>
      </c>
      <c r="C9" s="138" t="s">
        <v>3</v>
      </c>
      <c r="D9" s="23" t="s">
        <v>60</v>
      </c>
      <c r="E9" s="138">
        <f>+'様式１ (申請書)'!H6</f>
        <v>0</v>
      </c>
      <c r="F9" s="24"/>
      <c r="G9" s="24"/>
      <c r="H9" s="24"/>
      <c r="I9" s="24"/>
      <c r="J9" s="11" t="s">
        <v>90</v>
      </c>
    </row>
    <row r="10" spans="1:20" ht="15" thickTop="1">
      <c r="C10" s="13"/>
      <c r="O10" s="18"/>
      <c r="Q10" s="96"/>
      <c r="S10" s="17"/>
      <c r="T10" s="17"/>
    </row>
    <row r="11" spans="1:20" ht="14.25">
      <c r="A11" s="519" t="s">
        <v>64</v>
      </c>
      <c r="B11" s="513" t="s">
        <v>51</v>
      </c>
      <c r="C11" s="508" t="s">
        <v>26</v>
      </c>
      <c r="D11" s="510" t="s">
        <v>58</v>
      </c>
      <c r="E11" s="511"/>
      <c r="F11" s="512"/>
      <c r="G11" s="510" t="s">
        <v>30</v>
      </c>
      <c r="H11" s="511"/>
      <c r="I11" s="511"/>
      <c r="J11" s="512"/>
      <c r="K11" s="515" t="s">
        <v>46</v>
      </c>
      <c r="L11" s="515"/>
      <c r="M11" s="515"/>
      <c r="N11" s="515"/>
      <c r="O11" s="18"/>
    </row>
    <row r="12" spans="1:20" ht="15" thickBot="1">
      <c r="A12" s="520"/>
      <c r="B12" s="514"/>
      <c r="C12" s="509"/>
      <c r="D12" s="331" t="s">
        <v>29</v>
      </c>
      <c r="E12" s="332" t="s">
        <v>25</v>
      </c>
      <c r="F12" s="126" t="s">
        <v>62</v>
      </c>
      <c r="G12" s="516" t="s">
        <v>69</v>
      </c>
      <c r="H12" s="517"/>
      <c r="I12" s="517"/>
      <c r="J12" s="126" t="s">
        <v>70</v>
      </c>
      <c r="K12" s="215" t="s">
        <v>65</v>
      </c>
      <c r="L12" s="118" t="s">
        <v>66</v>
      </c>
      <c r="M12" s="347" t="s">
        <v>216</v>
      </c>
      <c r="N12" s="216" t="s">
        <v>61</v>
      </c>
      <c r="O12" s="25"/>
    </row>
    <row r="13" spans="1:20" ht="31.5" customHeight="1" thickTop="1">
      <c r="A13" s="296" t="s">
        <v>67</v>
      </c>
      <c r="B13" s="296" t="str">
        <f t="shared" ref="B13:B23" si="0">IF(AND(D13="測量士",F13&lt;100,F13&gt;=8,N13&gt;=8),"測量主任技師",IF(AND(D13="測量士",8&gt;F13,F13&gt;=3,N13&gt;=3),"測量技師",IF(AND(D13="測量士",100&gt;F13,F13&gt;=8,8&gt;N13,N13&gt;=3),"測量技師",IF(OR(D13="測量士",3&gt;F13,2&gt;N13),"",))))</f>
        <v>測量主任技師</v>
      </c>
      <c r="C13" s="311" t="s">
        <v>53</v>
      </c>
      <c r="D13" s="312" t="s">
        <v>59</v>
      </c>
      <c r="E13" s="313">
        <v>32376</v>
      </c>
      <c r="F13" s="314">
        <f t="shared" ref="F13:F23" si="1">IF(E13="","",IF(+INT(($Q$2-E13)/365.25)=113," ",+INT(($Q$2-E13)/365.25)))</f>
        <v>35</v>
      </c>
      <c r="G13" s="303" t="s">
        <v>221</v>
      </c>
      <c r="H13" s="304" t="s">
        <v>49</v>
      </c>
      <c r="I13" s="305" t="s">
        <v>220</v>
      </c>
      <c r="J13" s="306" t="s">
        <v>217</v>
      </c>
      <c r="K13" s="312">
        <v>1</v>
      </c>
      <c r="L13" s="308">
        <v>1</v>
      </c>
      <c r="M13" s="308">
        <v>28</v>
      </c>
      <c r="N13" s="315">
        <f>+K13+L13+M13</f>
        <v>30</v>
      </c>
      <c r="O13" s="25"/>
    </row>
    <row r="14" spans="1:20" ht="31.5" customHeight="1">
      <c r="A14" s="333">
        <v>1</v>
      </c>
      <c r="B14" s="141" t="str">
        <f t="shared" si="0"/>
        <v/>
      </c>
      <c r="C14" s="194"/>
      <c r="D14" s="147"/>
      <c r="E14" s="211"/>
      <c r="F14" s="218" t="str">
        <f t="shared" si="1"/>
        <v/>
      </c>
      <c r="G14" s="171" t="s">
        <v>52</v>
      </c>
      <c r="H14" s="174" t="s">
        <v>118</v>
      </c>
      <c r="I14" s="175" t="s">
        <v>52</v>
      </c>
      <c r="J14" s="176" t="s">
        <v>119</v>
      </c>
      <c r="K14" s="190"/>
      <c r="L14" s="204"/>
      <c r="M14" s="204"/>
      <c r="N14" s="203">
        <f t="shared" ref="N14:N23" si="2">+K14+L14+M14</f>
        <v>0</v>
      </c>
      <c r="O14" s="25"/>
    </row>
    <row r="15" spans="1:20" ht="31.5" customHeight="1">
      <c r="A15" s="333">
        <v>2</v>
      </c>
      <c r="B15" s="141" t="str">
        <f t="shared" si="0"/>
        <v/>
      </c>
      <c r="C15" s="140"/>
      <c r="D15" s="205"/>
      <c r="E15" s="192"/>
      <c r="F15" s="218" t="str">
        <f t="shared" si="1"/>
        <v/>
      </c>
      <c r="G15" s="171"/>
      <c r="H15" s="174" t="s">
        <v>118</v>
      </c>
      <c r="I15" s="175"/>
      <c r="J15" s="176"/>
      <c r="K15" s="190"/>
      <c r="L15" s="204"/>
      <c r="M15" s="204"/>
      <c r="N15" s="203">
        <f t="shared" si="2"/>
        <v>0</v>
      </c>
      <c r="O15" s="25"/>
    </row>
    <row r="16" spans="1:20" ht="31.5" customHeight="1">
      <c r="A16" s="333">
        <v>3</v>
      </c>
      <c r="B16" s="141" t="str">
        <f t="shared" si="0"/>
        <v/>
      </c>
      <c r="C16" s="140"/>
      <c r="D16" s="205"/>
      <c r="E16" s="192"/>
      <c r="F16" s="218" t="str">
        <f t="shared" si="1"/>
        <v/>
      </c>
      <c r="G16" s="171"/>
      <c r="H16" s="174" t="s">
        <v>118</v>
      </c>
      <c r="I16" s="175"/>
      <c r="J16" s="176"/>
      <c r="K16" s="190"/>
      <c r="L16" s="204"/>
      <c r="M16" s="204"/>
      <c r="N16" s="203">
        <f t="shared" si="2"/>
        <v>0</v>
      </c>
      <c r="O16" s="25"/>
    </row>
    <row r="17" spans="1:15" ht="31.5" customHeight="1">
      <c r="A17" s="333">
        <v>4</v>
      </c>
      <c r="B17" s="141" t="str">
        <f t="shared" si="0"/>
        <v/>
      </c>
      <c r="C17" s="140"/>
      <c r="D17" s="190"/>
      <c r="E17" s="192"/>
      <c r="F17" s="218" t="str">
        <f t="shared" si="1"/>
        <v/>
      </c>
      <c r="G17" s="171"/>
      <c r="H17" s="174" t="s">
        <v>118</v>
      </c>
      <c r="I17" s="175"/>
      <c r="J17" s="176"/>
      <c r="K17" s="190"/>
      <c r="L17" s="204"/>
      <c r="M17" s="204"/>
      <c r="N17" s="203">
        <f t="shared" si="2"/>
        <v>0</v>
      </c>
      <c r="O17" s="25"/>
    </row>
    <row r="18" spans="1:15" ht="31.5" customHeight="1">
      <c r="A18" s="333">
        <v>5</v>
      </c>
      <c r="B18" s="141" t="str">
        <f t="shared" si="0"/>
        <v/>
      </c>
      <c r="C18" s="140"/>
      <c r="D18" s="190"/>
      <c r="E18" s="192"/>
      <c r="F18" s="218" t="str">
        <f t="shared" si="1"/>
        <v/>
      </c>
      <c r="G18" s="171"/>
      <c r="H18" s="174" t="s">
        <v>118</v>
      </c>
      <c r="I18" s="175"/>
      <c r="J18" s="176"/>
      <c r="K18" s="190"/>
      <c r="L18" s="204"/>
      <c r="M18" s="204"/>
      <c r="N18" s="203">
        <f t="shared" si="2"/>
        <v>0</v>
      </c>
      <c r="O18" s="25"/>
    </row>
    <row r="19" spans="1:15" ht="31.5" customHeight="1">
      <c r="A19" s="333">
        <v>6</v>
      </c>
      <c r="B19" s="141" t="str">
        <f t="shared" si="0"/>
        <v/>
      </c>
      <c r="C19" s="140"/>
      <c r="D19" s="190"/>
      <c r="E19" s="192"/>
      <c r="F19" s="218" t="str">
        <f t="shared" si="1"/>
        <v/>
      </c>
      <c r="G19" s="171"/>
      <c r="H19" s="174" t="s">
        <v>118</v>
      </c>
      <c r="I19" s="175"/>
      <c r="J19" s="176"/>
      <c r="K19" s="190"/>
      <c r="L19" s="204"/>
      <c r="M19" s="204"/>
      <c r="N19" s="203">
        <f t="shared" si="2"/>
        <v>0</v>
      </c>
      <c r="O19" s="25"/>
    </row>
    <row r="20" spans="1:15" ht="31.5" customHeight="1">
      <c r="A20" s="333">
        <v>7</v>
      </c>
      <c r="B20" s="141" t="str">
        <f t="shared" si="0"/>
        <v/>
      </c>
      <c r="C20" s="140"/>
      <c r="D20" s="190"/>
      <c r="E20" s="192"/>
      <c r="F20" s="218" t="str">
        <f t="shared" si="1"/>
        <v/>
      </c>
      <c r="G20" s="171"/>
      <c r="H20" s="174" t="s">
        <v>118</v>
      </c>
      <c r="I20" s="175"/>
      <c r="J20" s="176"/>
      <c r="K20" s="191"/>
      <c r="L20" s="151"/>
      <c r="M20" s="151"/>
      <c r="N20" s="203">
        <f t="shared" si="2"/>
        <v>0</v>
      </c>
      <c r="O20" s="25"/>
    </row>
    <row r="21" spans="1:15" ht="31.5" customHeight="1">
      <c r="A21" s="333">
        <v>8</v>
      </c>
      <c r="B21" s="141" t="str">
        <f t="shared" si="0"/>
        <v/>
      </c>
      <c r="C21" s="140"/>
      <c r="D21" s="191"/>
      <c r="E21" s="192"/>
      <c r="F21" s="218" t="str">
        <f t="shared" si="1"/>
        <v/>
      </c>
      <c r="G21" s="171"/>
      <c r="H21" s="174" t="s">
        <v>118</v>
      </c>
      <c r="I21" s="175"/>
      <c r="J21" s="176"/>
      <c r="K21" s="191"/>
      <c r="L21" s="151"/>
      <c r="M21" s="151"/>
      <c r="N21" s="203">
        <f t="shared" si="2"/>
        <v>0</v>
      </c>
      <c r="O21" s="25"/>
    </row>
    <row r="22" spans="1:15" ht="31.5" customHeight="1">
      <c r="A22" s="333">
        <v>9</v>
      </c>
      <c r="B22" s="141" t="str">
        <f t="shared" si="0"/>
        <v/>
      </c>
      <c r="C22" s="140"/>
      <c r="D22" s="191"/>
      <c r="E22" s="192"/>
      <c r="F22" s="218" t="str">
        <f t="shared" si="1"/>
        <v/>
      </c>
      <c r="G22" s="171"/>
      <c r="H22" s="174" t="s">
        <v>118</v>
      </c>
      <c r="I22" s="175"/>
      <c r="J22" s="176"/>
      <c r="K22" s="191"/>
      <c r="L22" s="151"/>
      <c r="M22" s="151"/>
      <c r="N22" s="203">
        <f t="shared" si="2"/>
        <v>0</v>
      </c>
      <c r="O22" s="25"/>
    </row>
    <row r="23" spans="1:15" s="31" customFormat="1" ht="35.25" customHeight="1">
      <c r="A23" s="333">
        <v>10</v>
      </c>
      <c r="B23" s="141" t="str">
        <f t="shared" si="0"/>
        <v/>
      </c>
      <c r="C23" s="140"/>
      <c r="D23" s="191"/>
      <c r="E23" s="192"/>
      <c r="F23" s="218" t="str">
        <f t="shared" si="1"/>
        <v/>
      </c>
      <c r="G23" s="171"/>
      <c r="H23" s="174" t="s">
        <v>118</v>
      </c>
      <c r="I23" s="175"/>
      <c r="J23" s="176"/>
      <c r="K23" s="191"/>
      <c r="L23" s="151"/>
      <c r="M23" s="151"/>
      <c r="N23" s="203">
        <f t="shared" si="2"/>
        <v>0</v>
      </c>
      <c r="O23" s="30"/>
    </row>
    <row r="24" spans="1:15" s="31" customFormat="1" ht="14.25">
      <c r="A24" s="180" t="s">
        <v>122</v>
      </c>
      <c r="B24" s="114"/>
      <c r="C24" s="114"/>
      <c r="D24" s="24"/>
      <c r="E24" s="27"/>
      <c r="F24" s="28"/>
      <c r="G24" s="28"/>
      <c r="H24" s="28"/>
      <c r="I24" s="28"/>
      <c r="J24" s="29"/>
      <c r="K24" s="24"/>
      <c r="L24" s="24"/>
      <c r="M24" s="24"/>
      <c r="N24" s="30"/>
      <c r="O24" s="30"/>
    </row>
    <row r="25" spans="1:15" s="31" customFormat="1" ht="14.25">
      <c r="A25" s="181" t="s">
        <v>168</v>
      </c>
      <c r="B25" s="115"/>
      <c r="C25" s="115"/>
      <c r="D25" s="24"/>
      <c r="E25" s="27"/>
      <c r="F25" s="28"/>
      <c r="G25" s="28"/>
      <c r="H25" s="28"/>
      <c r="I25" s="28"/>
      <c r="J25" s="29"/>
      <c r="K25" s="24"/>
      <c r="L25" s="24"/>
      <c r="M25" s="24"/>
      <c r="N25" s="30"/>
    </row>
    <row r="26" spans="1:15" ht="14.25">
      <c r="A26" s="181" t="s">
        <v>223</v>
      </c>
      <c r="B26" s="115"/>
      <c r="D26" s="31"/>
      <c r="E26" s="31"/>
      <c r="F26" s="31"/>
      <c r="G26" s="31"/>
      <c r="I26" s="31"/>
      <c r="J26" s="31"/>
      <c r="K26" s="32"/>
      <c r="L26" s="31"/>
      <c r="M26" s="31"/>
      <c r="N26" s="31"/>
    </row>
    <row r="27" spans="1:15" ht="14.25">
      <c r="B27" s="116"/>
    </row>
    <row r="31" spans="1:15">
      <c r="C31" s="11" t="s">
        <v>52</v>
      </c>
      <c r="E31" s="31"/>
    </row>
  </sheetData>
  <protectedRanges>
    <protectedRange sqref="I14:M23" name="範囲3"/>
    <protectedRange sqref="G14:G23" name="範囲2"/>
    <protectedRange sqref="C14:E23" name="範囲1"/>
  </protectedRanges>
  <mergeCells count="10">
    <mergeCell ref="R1:T1"/>
    <mergeCell ref="A6:B6"/>
    <mergeCell ref="B7:L7"/>
    <mergeCell ref="A11:A12"/>
    <mergeCell ref="B11:B12"/>
    <mergeCell ref="C11:C12"/>
    <mergeCell ref="D11:F11"/>
    <mergeCell ref="G11:J11"/>
    <mergeCell ref="K11:N11"/>
    <mergeCell ref="G12:I12"/>
  </mergeCells>
  <phoneticPr fontId="2"/>
  <dataValidations count="1">
    <dataValidation type="list" allowBlank="1" showInputMessage="1" showErrorMessage="1" sqref="D13:D25">
      <formula1>$P$2:$P$3</formula1>
    </dataValidation>
  </dataValidations>
  <printOptions horizontalCentered="1"/>
  <pageMargins left="0.39370078740157483" right="0.39370078740157483" top="0.59055118110236227" bottom="0.59055118110236227"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9"/>
  <sheetViews>
    <sheetView showZeros="0" view="pageBreakPreview" topLeftCell="D10" zoomScaleNormal="100" zoomScaleSheetLayoutView="100" workbookViewId="0">
      <selection activeCell="AI7" sqref="AI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customWidth="1"/>
    <col min="7" max="7" width="11.625" style="11" bestFit="1" customWidth="1"/>
    <col min="8" max="8" width="5.625" style="1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5" width="5.5" style="11" bestFit="1" customWidth="1"/>
    <col min="16" max="16" width="5.5" style="17" customWidth="1"/>
    <col min="17" max="34" width="3" style="11" customWidth="1"/>
    <col min="35" max="35" width="11.625" style="11" bestFit="1" customWidth="1"/>
    <col min="36" max="37" width="9.5" style="11" bestFit="1" customWidth="1"/>
    <col min="38" max="38" width="24.875" style="11" customWidth="1"/>
    <col min="39" max="16384" width="8.625" style="11"/>
  </cols>
  <sheetData>
    <row r="1" spans="1:41" s="80" customFormat="1" ht="17.25">
      <c r="A1" s="521" t="s">
        <v>93</v>
      </c>
      <c r="B1" s="521"/>
      <c r="J1" s="85"/>
      <c r="L1" s="80" t="s">
        <v>72</v>
      </c>
      <c r="M1" s="86"/>
      <c r="P1" s="87"/>
      <c r="AI1" s="88" t="s">
        <v>63</v>
      </c>
      <c r="AJ1" s="88" t="s">
        <v>77</v>
      </c>
      <c r="AK1" s="88" t="s">
        <v>81</v>
      </c>
      <c r="AL1" s="89" t="s">
        <v>58</v>
      </c>
    </row>
    <row r="2" spans="1:41" s="80" customFormat="1" ht="17.25">
      <c r="A2" s="287"/>
      <c r="B2" s="188" t="s">
        <v>134</v>
      </c>
      <c r="J2" s="85"/>
      <c r="M2" s="86"/>
      <c r="P2" s="87"/>
      <c r="AI2" s="88"/>
      <c r="AJ2" s="88"/>
      <c r="AK2" s="88"/>
      <c r="AL2" s="89"/>
    </row>
    <row r="3" spans="1:41" s="80" customFormat="1" ht="17.25">
      <c r="A3" s="287"/>
      <c r="B3" s="188" t="s">
        <v>133</v>
      </c>
      <c r="J3" s="85"/>
      <c r="M3" s="86"/>
      <c r="P3" s="87"/>
      <c r="AI3" s="88"/>
      <c r="AJ3" s="88"/>
      <c r="AK3" s="88"/>
      <c r="AL3" s="89"/>
    </row>
    <row r="4" spans="1:41" s="80" customFormat="1" ht="17.25">
      <c r="A4" s="287"/>
      <c r="B4" s="188" t="s">
        <v>173</v>
      </c>
      <c r="J4" s="85"/>
      <c r="M4" s="86"/>
      <c r="P4" s="87"/>
      <c r="AI4" s="88"/>
      <c r="AJ4" s="88"/>
      <c r="AK4" s="88"/>
      <c r="AL4" s="89"/>
    </row>
    <row r="5" spans="1:41" s="80" customFormat="1" ht="26.25" customHeight="1">
      <c r="B5" s="436" t="s">
        <v>187</v>
      </c>
      <c r="C5" s="436"/>
      <c r="D5" s="436"/>
      <c r="E5" s="436"/>
      <c r="F5" s="436"/>
      <c r="G5" s="436"/>
      <c r="H5" s="436"/>
      <c r="I5" s="436"/>
      <c r="J5" s="436"/>
      <c r="K5" s="436"/>
      <c r="L5" s="436"/>
      <c r="M5" s="436"/>
      <c r="N5" s="436"/>
      <c r="O5" s="436"/>
      <c r="P5" s="87"/>
      <c r="AI5" s="90"/>
      <c r="AJ5" s="91"/>
      <c r="AK5" s="90" t="s">
        <v>89</v>
      </c>
      <c r="AL5" s="93" t="s">
        <v>189</v>
      </c>
    </row>
    <row r="6" spans="1:41" s="80" customFormat="1" ht="26.25">
      <c r="B6" s="436"/>
      <c r="C6" s="436"/>
      <c r="D6" s="436"/>
      <c r="E6" s="436"/>
      <c r="F6" s="436"/>
      <c r="G6" s="436"/>
      <c r="H6" s="436"/>
      <c r="I6" s="436"/>
      <c r="J6" s="436"/>
      <c r="K6" s="436"/>
      <c r="L6" s="436"/>
      <c r="M6" s="436"/>
      <c r="N6" s="436"/>
      <c r="O6" s="436"/>
      <c r="P6" s="87"/>
      <c r="AI6" s="92">
        <v>45383</v>
      </c>
      <c r="AJ6" s="90" t="s">
        <v>78</v>
      </c>
      <c r="AK6" s="90" t="s">
        <v>82</v>
      </c>
      <c r="AL6" s="93" t="s">
        <v>188</v>
      </c>
    </row>
    <row r="7" spans="1:41" s="80" customFormat="1" ht="26.25">
      <c r="B7" s="436"/>
      <c r="C7" s="436"/>
      <c r="D7" s="436"/>
      <c r="E7" s="436"/>
      <c r="F7" s="436"/>
      <c r="G7" s="436"/>
      <c r="H7" s="436"/>
      <c r="I7" s="436"/>
      <c r="J7" s="436"/>
      <c r="K7" s="436"/>
      <c r="L7" s="436"/>
      <c r="M7" s="436"/>
      <c r="N7" s="436"/>
      <c r="O7" s="436"/>
      <c r="P7" s="87"/>
      <c r="AI7" s="90"/>
      <c r="AJ7" s="90" t="s">
        <v>79</v>
      </c>
      <c r="AK7" s="90" t="s">
        <v>83</v>
      </c>
      <c r="AL7" s="93" t="s">
        <v>162</v>
      </c>
      <c r="AO7" s="251"/>
    </row>
    <row r="8" spans="1:41" s="80" customFormat="1" ht="14.25">
      <c r="B8" s="436"/>
      <c r="C8" s="436"/>
      <c r="D8" s="436"/>
      <c r="E8" s="436"/>
      <c r="F8" s="436"/>
      <c r="G8" s="436"/>
      <c r="H8" s="436"/>
      <c r="I8" s="436"/>
      <c r="J8" s="436"/>
      <c r="K8" s="436"/>
      <c r="L8" s="436"/>
      <c r="M8" s="436"/>
      <c r="N8" s="436"/>
      <c r="O8" s="436"/>
      <c r="P8" s="87"/>
      <c r="AI8" s="90"/>
      <c r="AJ8" s="90" t="s">
        <v>80</v>
      </c>
      <c r="AK8" s="90" t="s">
        <v>84</v>
      </c>
      <c r="AL8" s="93"/>
    </row>
    <row r="9" spans="1:41" s="80" customFormat="1" ht="14.25">
      <c r="B9" s="436"/>
      <c r="C9" s="436"/>
      <c r="D9" s="436"/>
      <c r="E9" s="436"/>
      <c r="F9" s="436"/>
      <c r="G9" s="436"/>
      <c r="H9" s="436"/>
      <c r="I9" s="436"/>
      <c r="J9" s="436"/>
      <c r="K9" s="436"/>
      <c r="L9" s="436"/>
      <c r="M9" s="436"/>
      <c r="N9" s="436"/>
      <c r="O9" s="436"/>
      <c r="P9" s="87"/>
    </row>
    <row r="10" spans="1:41" s="80" customFormat="1" ht="15" thickBot="1">
      <c r="B10" s="436"/>
      <c r="C10" s="436"/>
      <c r="D10" s="436"/>
      <c r="E10" s="436"/>
      <c r="F10" s="436"/>
      <c r="G10" s="436"/>
      <c r="H10" s="436"/>
      <c r="I10" s="436"/>
      <c r="J10" s="436"/>
      <c r="K10" s="436"/>
      <c r="L10" s="436"/>
      <c r="M10" s="436"/>
      <c r="N10" s="436"/>
      <c r="O10" s="436"/>
      <c r="P10" s="87"/>
      <c r="AI10" s="80" t="s">
        <v>202</v>
      </c>
    </row>
    <row r="11" spans="1:41" s="80" customFormat="1" ht="15" thickBot="1">
      <c r="B11" s="436"/>
      <c r="C11" s="436"/>
      <c r="D11" s="436"/>
      <c r="E11" s="436"/>
      <c r="F11" s="436"/>
      <c r="G11" s="436"/>
      <c r="H11" s="436"/>
      <c r="I11" s="436"/>
      <c r="J11" s="436"/>
      <c r="K11" s="436"/>
      <c r="L11" s="436"/>
      <c r="M11" s="436"/>
      <c r="N11" s="436"/>
      <c r="O11" s="436"/>
      <c r="P11" s="87"/>
      <c r="Q11" s="522" t="s">
        <v>198</v>
      </c>
      <c r="R11" s="523"/>
      <c r="S11" s="523"/>
      <c r="T11" s="523"/>
      <c r="U11" s="523"/>
      <c r="V11" s="523"/>
      <c r="W11" s="523"/>
      <c r="X11" s="524"/>
      <c r="Z11" s="522" t="s">
        <v>198</v>
      </c>
      <c r="AA11" s="523"/>
      <c r="AB11" s="523"/>
      <c r="AC11" s="523"/>
      <c r="AD11" s="523"/>
      <c r="AE11" s="523"/>
      <c r="AF11" s="523"/>
      <c r="AG11" s="524"/>
    </row>
    <row r="12" spans="1:41" ht="14.25" thickBot="1">
      <c r="B12" s="11" t="s">
        <v>52</v>
      </c>
      <c r="G12" s="11" t="s">
        <v>72</v>
      </c>
      <c r="Q12" s="522" t="s">
        <v>102</v>
      </c>
      <c r="R12" s="523"/>
      <c r="S12" s="523"/>
      <c r="T12" s="523"/>
      <c r="U12" s="523"/>
      <c r="V12" s="523"/>
      <c r="W12" s="523"/>
      <c r="X12" s="524"/>
      <c r="Y12" s="288"/>
      <c r="Z12" s="522" t="s">
        <v>103</v>
      </c>
      <c r="AA12" s="523"/>
      <c r="AB12" s="523"/>
      <c r="AC12" s="523"/>
      <c r="AD12" s="523"/>
      <c r="AE12" s="523"/>
      <c r="AF12" s="523"/>
      <c r="AG12" s="524"/>
      <c r="AH12" s="288"/>
    </row>
    <row r="13" spans="1:41" ht="15" thickBot="1">
      <c r="A13" s="518" t="s">
        <v>32</v>
      </c>
      <c r="B13" s="518"/>
      <c r="C13" s="59"/>
      <c r="D13" s="7"/>
      <c r="Q13" s="537" t="s">
        <v>200</v>
      </c>
      <c r="R13" s="538"/>
      <c r="S13" s="538"/>
      <c r="T13" s="539"/>
      <c r="U13" s="540"/>
      <c r="V13" s="537"/>
      <c r="W13" s="538"/>
      <c r="X13" s="540"/>
      <c r="Y13" s="83"/>
      <c r="Z13" s="537" t="s">
        <v>201</v>
      </c>
      <c r="AA13" s="538"/>
      <c r="AB13" s="538"/>
      <c r="AC13" s="539"/>
      <c r="AD13" s="539"/>
      <c r="AE13" s="537"/>
      <c r="AF13" s="538"/>
      <c r="AG13" s="540"/>
      <c r="AH13" s="83"/>
    </row>
    <row r="14" spans="1:41" ht="18.75" customHeight="1">
      <c r="C14" s="507" t="s">
        <v>31</v>
      </c>
      <c r="D14" s="507"/>
      <c r="E14" s="507"/>
      <c r="F14" s="507"/>
      <c r="G14" s="507"/>
      <c r="H14" s="507"/>
      <c r="I14" s="507"/>
      <c r="J14" s="507"/>
      <c r="K14" s="507"/>
      <c r="L14" s="507"/>
      <c r="M14" s="507"/>
      <c r="N14" s="507"/>
      <c r="O14" s="283"/>
      <c r="P14" s="34"/>
      <c r="Q14" s="525" t="s">
        <v>85</v>
      </c>
      <c r="R14" s="528" t="s">
        <v>197</v>
      </c>
      <c r="S14" s="531" t="s">
        <v>87</v>
      </c>
      <c r="T14" s="534"/>
      <c r="U14" s="554" t="s">
        <v>8</v>
      </c>
      <c r="V14" s="525"/>
      <c r="W14" s="528"/>
      <c r="X14" s="541"/>
      <c r="Y14" s="84"/>
      <c r="Z14" s="525" t="s">
        <v>85</v>
      </c>
      <c r="AA14" s="528" t="s">
        <v>197</v>
      </c>
      <c r="AB14" s="528" t="s">
        <v>87</v>
      </c>
      <c r="AC14" s="554"/>
      <c r="AD14" s="554" t="s">
        <v>8</v>
      </c>
      <c r="AE14" s="525"/>
      <c r="AF14" s="528"/>
      <c r="AG14" s="541"/>
      <c r="AH14" s="84"/>
    </row>
    <row r="15" spans="1:41" ht="19.5" thickBot="1">
      <c r="C15" s="283"/>
      <c r="D15" s="283"/>
      <c r="E15" s="283"/>
      <c r="F15" s="283"/>
      <c r="G15" s="283"/>
      <c r="H15" s="283"/>
      <c r="I15" s="283"/>
      <c r="J15" s="60"/>
      <c r="K15" s="283"/>
      <c r="L15" s="283"/>
      <c r="M15" s="283"/>
      <c r="N15" s="283"/>
      <c r="O15" s="283"/>
      <c r="P15" s="34"/>
      <c r="Q15" s="526"/>
      <c r="R15" s="529"/>
      <c r="S15" s="532"/>
      <c r="T15" s="535"/>
      <c r="U15" s="555"/>
      <c r="V15" s="526"/>
      <c r="W15" s="529"/>
      <c r="X15" s="542"/>
      <c r="Y15" s="84"/>
      <c r="Z15" s="526"/>
      <c r="AA15" s="529"/>
      <c r="AB15" s="529"/>
      <c r="AC15" s="555"/>
      <c r="AD15" s="555"/>
      <c r="AE15" s="526"/>
      <c r="AF15" s="529"/>
      <c r="AG15" s="542"/>
      <c r="AH15" s="84"/>
    </row>
    <row r="16" spans="1:41" ht="18.75" customHeight="1" thickTop="1" thickBot="1">
      <c r="A16" s="544" t="s">
        <v>48</v>
      </c>
      <c r="B16" s="545"/>
      <c r="C16" s="546" t="s">
        <v>186</v>
      </c>
      <c r="D16" s="547"/>
      <c r="E16" s="544" t="s">
        <v>60</v>
      </c>
      <c r="F16" s="545"/>
      <c r="G16" s="138">
        <f>+'様式１ (申請書)'!H6</f>
        <v>0</v>
      </c>
      <c r="H16" s="24"/>
      <c r="I16" s="24"/>
      <c r="J16" s="24"/>
      <c r="K16" s="24"/>
      <c r="Q16" s="526"/>
      <c r="R16" s="529"/>
      <c r="S16" s="532"/>
      <c r="T16" s="535"/>
      <c r="U16" s="555"/>
      <c r="V16" s="526"/>
      <c r="W16" s="529"/>
      <c r="X16" s="542"/>
      <c r="Y16" s="84"/>
      <c r="Z16" s="526"/>
      <c r="AA16" s="529"/>
      <c r="AB16" s="529"/>
      <c r="AC16" s="555"/>
      <c r="AD16" s="555"/>
      <c r="AE16" s="526"/>
      <c r="AF16" s="529"/>
      <c r="AG16" s="542"/>
      <c r="AH16" s="84"/>
    </row>
    <row r="17" spans="1:38" ht="14.25" thickTop="1">
      <c r="E17" s="13"/>
      <c r="M17" s="50"/>
      <c r="N17" s="51"/>
      <c r="O17" s="51"/>
      <c r="Q17" s="526"/>
      <c r="R17" s="529"/>
      <c r="S17" s="532"/>
      <c r="T17" s="535"/>
      <c r="U17" s="555"/>
      <c r="V17" s="526"/>
      <c r="W17" s="529"/>
      <c r="X17" s="542"/>
      <c r="Y17" s="84"/>
      <c r="Z17" s="526"/>
      <c r="AA17" s="529"/>
      <c r="AB17" s="529"/>
      <c r="AC17" s="555"/>
      <c r="AD17" s="555"/>
      <c r="AE17" s="526"/>
      <c r="AF17" s="529"/>
      <c r="AG17" s="542"/>
      <c r="AH17" s="84"/>
    </row>
    <row r="18" spans="1:38" ht="14.25">
      <c r="A18" s="519" t="s">
        <v>64</v>
      </c>
      <c r="B18" s="548" t="s">
        <v>51</v>
      </c>
      <c r="C18" s="550" t="s">
        <v>27</v>
      </c>
      <c r="D18" s="551"/>
      <c r="E18" s="508" t="s">
        <v>26</v>
      </c>
      <c r="F18" s="510" t="s">
        <v>28</v>
      </c>
      <c r="G18" s="511"/>
      <c r="H18" s="512"/>
      <c r="I18" s="510" t="s">
        <v>30</v>
      </c>
      <c r="J18" s="511"/>
      <c r="K18" s="511"/>
      <c r="L18" s="512"/>
      <c r="M18" s="510" t="s">
        <v>46</v>
      </c>
      <c r="N18" s="511"/>
      <c r="O18" s="512"/>
      <c r="P18" s="39"/>
      <c r="Q18" s="526"/>
      <c r="R18" s="529"/>
      <c r="S18" s="532"/>
      <c r="T18" s="535"/>
      <c r="U18" s="555"/>
      <c r="V18" s="526"/>
      <c r="W18" s="529"/>
      <c r="X18" s="542"/>
      <c r="Y18" s="84"/>
      <c r="Z18" s="526"/>
      <c r="AA18" s="529"/>
      <c r="AB18" s="529"/>
      <c r="AC18" s="555"/>
      <c r="AD18" s="555"/>
      <c r="AE18" s="526"/>
      <c r="AF18" s="529"/>
      <c r="AG18" s="542"/>
      <c r="AH18" s="84"/>
      <c r="AL18" s="17" t="s">
        <v>52</v>
      </c>
    </row>
    <row r="19" spans="1:38" ht="15" thickBot="1">
      <c r="A19" s="520"/>
      <c r="B19" s="549"/>
      <c r="C19" s="57" t="s">
        <v>23</v>
      </c>
      <c r="D19" s="58" t="s">
        <v>24</v>
      </c>
      <c r="E19" s="509"/>
      <c r="F19" s="284" t="s">
        <v>29</v>
      </c>
      <c r="G19" s="285" t="s">
        <v>25</v>
      </c>
      <c r="H19" s="126" t="s">
        <v>62</v>
      </c>
      <c r="I19" s="516" t="s">
        <v>69</v>
      </c>
      <c r="J19" s="517"/>
      <c r="K19" s="517"/>
      <c r="L19" s="126" t="s">
        <v>70</v>
      </c>
      <c r="M19" s="284" t="s">
        <v>65</v>
      </c>
      <c r="N19" s="285" t="s">
        <v>66</v>
      </c>
      <c r="O19" s="126" t="s">
        <v>61</v>
      </c>
      <c r="P19" s="39"/>
      <c r="Q19" s="527"/>
      <c r="R19" s="530"/>
      <c r="S19" s="533"/>
      <c r="T19" s="536"/>
      <c r="U19" s="556"/>
      <c r="V19" s="527"/>
      <c r="W19" s="530"/>
      <c r="X19" s="543"/>
      <c r="Y19" s="84"/>
      <c r="Z19" s="527"/>
      <c r="AA19" s="530"/>
      <c r="AB19" s="530"/>
      <c r="AC19" s="556"/>
      <c r="AD19" s="556"/>
      <c r="AE19" s="527"/>
      <c r="AF19" s="530"/>
      <c r="AG19" s="543"/>
      <c r="AH19" s="84"/>
    </row>
    <row r="20" spans="1:38" ht="42" customHeight="1" thickTop="1" thickBot="1">
      <c r="A20" s="295" t="s">
        <v>67</v>
      </c>
      <c r="B20" s="310" t="s">
        <v>200</v>
      </c>
      <c r="C20" s="297" t="s">
        <v>78</v>
      </c>
      <c r="D20" s="298" t="s">
        <v>82</v>
      </c>
      <c r="E20" s="299" t="s">
        <v>53</v>
      </c>
      <c r="F20" s="300" t="s">
        <v>203</v>
      </c>
      <c r="G20" s="301">
        <v>36617</v>
      </c>
      <c r="H20" s="326">
        <f>IF(G20="","",IF(+INT(($AI$6-G20)/365.25)=113," ",+INT(($AI$6-G20)/365.25)))</f>
        <v>24</v>
      </c>
      <c r="I20" s="303" t="s">
        <v>160</v>
      </c>
      <c r="J20" s="304" t="s">
        <v>49</v>
      </c>
      <c r="K20" s="305" t="s">
        <v>159</v>
      </c>
      <c r="L20" s="306" t="s">
        <v>158</v>
      </c>
      <c r="M20" s="307">
        <v>10</v>
      </c>
      <c r="N20" s="308">
        <v>10</v>
      </c>
      <c r="O20" s="309">
        <f>+M20+N20</f>
        <v>20</v>
      </c>
      <c r="P20" s="40"/>
      <c r="Q20" s="129"/>
      <c r="R20" s="130"/>
      <c r="S20" s="130"/>
      <c r="T20" s="281"/>
      <c r="U20" s="131"/>
      <c r="V20" s="129"/>
      <c r="W20" s="130"/>
      <c r="X20" s="131"/>
      <c r="Y20" s="288"/>
      <c r="Z20" s="103"/>
      <c r="AA20" s="104"/>
      <c r="AB20" s="104"/>
      <c r="AC20" s="106"/>
      <c r="AD20" s="106"/>
      <c r="AE20" s="103"/>
      <c r="AF20" s="104"/>
      <c r="AG20" s="105"/>
      <c r="AH20" s="288"/>
    </row>
    <row r="21" spans="1:38" ht="42" customHeight="1">
      <c r="A21" s="291">
        <v>1</v>
      </c>
      <c r="B21" s="294"/>
      <c r="C21" s="153"/>
      <c r="D21" s="154"/>
      <c r="E21" s="195"/>
      <c r="F21" s="145"/>
      <c r="G21" s="146"/>
      <c r="H21" s="327" t="str">
        <f t="shared" ref="H21:H30" si="0">IF(G21="","",IF(+INT(($AI$6-G21)/365.25)=113," ",+INT(($AI$6-G21)/365.25)))</f>
        <v/>
      </c>
      <c r="I21" s="170"/>
      <c r="J21" s="177" t="s">
        <v>68</v>
      </c>
      <c r="K21" s="172"/>
      <c r="L21" s="168"/>
      <c r="M21" s="147"/>
      <c r="N21" s="196"/>
      <c r="O21" s="152">
        <f>+M21+N21</f>
        <v>0</v>
      </c>
      <c r="P21" s="40"/>
      <c r="Q21" s="42" t="str">
        <f>IF($F21=$AL$5,"○","")</f>
        <v/>
      </c>
      <c r="R21" s="292" t="str">
        <f>IF($F21=$AL$6,"○","")</f>
        <v/>
      </c>
      <c r="S21" s="292" t="str">
        <f>IF($F21=$AL$7,"○","")</f>
        <v/>
      </c>
      <c r="T21" s="290"/>
      <c r="U21" s="102" t="str">
        <f>IF(AND($F21="",$M21&gt;=0,$C21=$AJ$6,$O21&gt;=18),"○",IF(AND($F21="",$M21&gt;=0,$C21=$AJ$7,$O21&gt;=23),"○",IF(AND($F21="",$M21&gt;=0,$C21=$AJ$8,$O21&gt;=28),"○","")))</f>
        <v/>
      </c>
      <c r="V21" s="42"/>
      <c r="W21" s="292"/>
      <c r="X21" s="102"/>
      <c r="Y21" s="288"/>
      <c r="Z21" s="45" t="str">
        <f>+Q21</f>
        <v/>
      </c>
      <c r="AA21" s="46" t="str">
        <f>+R21</f>
        <v/>
      </c>
      <c r="AB21" s="46" t="str">
        <f>+S21</f>
        <v/>
      </c>
      <c r="AC21" s="110"/>
      <c r="AD21" s="110" t="str">
        <f t="shared" ref="AD21:AD26" si="1">+U21</f>
        <v/>
      </c>
      <c r="AE21" s="45"/>
      <c r="AF21" s="46"/>
      <c r="AG21" s="47"/>
      <c r="AH21" s="288"/>
    </row>
    <row r="22" spans="1:38" ht="42" customHeight="1">
      <c r="A22" s="291">
        <v>2</v>
      </c>
      <c r="B22" s="294"/>
      <c r="C22" s="153"/>
      <c r="D22" s="154"/>
      <c r="E22" s="140"/>
      <c r="F22" s="156"/>
      <c r="G22" s="146"/>
      <c r="H22" s="327" t="str">
        <f t="shared" si="0"/>
        <v/>
      </c>
      <c r="I22" s="170"/>
      <c r="J22" s="177" t="s">
        <v>68</v>
      </c>
      <c r="K22" s="172"/>
      <c r="L22" s="168"/>
      <c r="M22" s="157"/>
      <c r="N22" s="196"/>
      <c r="O22" s="152">
        <f t="shared" ref="O22:O30" si="2">+M22+N22</f>
        <v>0</v>
      </c>
      <c r="P22" s="40"/>
      <c r="Q22" s="42" t="str">
        <f t="shared" ref="Q22:Q30" si="3">IF($F22=$AL$5,"○","")</f>
        <v/>
      </c>
      <c r="R22" s="292" t="str">
        <f t="shared" ref="R22:R30" si="4">IF($F22=$AL$6,"○","")</f>
        <v/>
      </c>
      <c r="S22" s="292" t="str">
        <f t="shared" ref="S22:S30" si="5">IF($F22=$AL$7,"○","")</f>
        <v/>
      </c>
      <c r="T22" s="290"/>
      <c r="U22" s="102" t="str">
        <f t="shared" ref="U22:U29" si="6">IF(AND($F22="",$M22&gt;=0,$C22=$AJ$6,$O22&gt;=18),"○",IF(AND($F22="",$M22&gt;=0,$C22=$AJ$7,$O22&gt;=23),"○",IF(AND($F22="",$M22&gt;=0,$C22=$AJ$8,$O22&gt;=28),"○","")))</f>
        <v/>
      </c>
      <c r="V22" s="42"/>
      <c r="W22" s="292"/>
      <c r="X22" s="102"/>
      <c r="Y22" s="288"/>
      <c r="Z22" s="41" t="str">
        <f t="shared" ref="Z22:AD30" si="7">+Q22</f>
        <v/>
      </c>
      <c r="AA22" s="286" t="str">
        <f t="shared" si="7"/>
        <v/>
      </c>
      <c r="AB22" s="286" t="str">
        <f>+S22</f>
        <v/>
      </c>
      <c r="AC22" s="111"/>
      <c r="AD22" s="111" t="str">
        <f t="shared" si="1"/>
        <v/>
      </c>
      <c r="AE22" s="41"/>
      <c r="AF22" s="286"/>
      <c r="AG22" s="35"/>
      <c r="AH22" s="288"/>
    </row>
    <row r="23" spans="1:38" ht="42" customHeight="1">
      <c r="A23" s="291">
        <v>3</v>
      </c>
      <c r="B23" s="294"/>
      <c r="C23" s="153"/>
      <c r="D23" s="154"/>
      <c r="E23" s="155"/>
      <c r="F23" s="156"/>
      <c r="G23" s="146"/>
      <c r="H23" s="327" t="str">
        <f t="shared" si="0"/>
        <v/>
      </c>
      <c r="I23" s="170"/>
      <c r="J23" s="177" t="s">
        <v>68</v>
      </c>
      <c r="K23" s="172"/>
      <c r="L23" s="168"/>
      <c r="M23" s="157"/>
      <c r="N23" s="151"/>
      <c r="O23" s="152">
        <f t="shared" si="2"/>
        <v>0</v>
      </c>
      <c r="P23" s="25"/>
      <c r="Q23" s="42" t="str">
        <f t="shared" si="3"/>
        <v/>
      </c>
      <c r="R23" s="292" t="str">
        <f t="shared" si="4"/>
        <v/>
      </c>
      <c r="S23" s="292" t="str">
        <f t="shared" si="5"/>
        <v/>
      </c>
      <c r="T23" s="290"/>
      <c r="U23" s="102" t="str">
        <f t="shared" si="6"/>
        <v/>
      </c>
      <c r="V23" s="42"/>
      <c r="W23" s="292"/>
      <c r="X23" s="102"/>
      <c r="Y23" s="288"/>
      <c r="Z23" s="41" t="str">
        <f t="shared" si="7"/>
        <v/>
      </c>
      <c r="AA23" s="286" t="str">
        <f t="shared" si="7"/>
        <v/>
      </c>
      <c r="AB23" s="286" t="str">
        <f>+S23</f>
        <v/>
      </c>
      <c r="AC23" s="111"/>
      <c r="AD23" s="111" t="str">
        <f t="shared" si="1"/>
        <v/>
      </c>
      <c r="AE23" s="41"/>
      <c r="AF23" s="286"/>
      <c r="AG23" s="35"/>
      <c r="AH23" s="288"/>
    </row>
    <row r="24" spans="1:38" ht="42" customHeight="1">
      <c r="A24" s="291">
        <v>4</v>
      </c>
      <c r="B24" s="294"/>
      <c r="C24" s="153"/>
      <c r="D24" s="154"/>
      <c r="E24" s="155"/>
      <c r="F24" s="156"/>
      <c r="G24" s="146"/>
      <c r="H24" s="327" t="str">
        <f t="shared" si="0"/>
        <v/>
      </c>
      <c r="I24" s="170"/>
      <c r="J24" s="177" t="s">
        <v>68</v>
      </c>
      <c r="K24" s="172"/>
      <c r="L24" s="168"/>
      <c r="M24" s="147"/>
      <c r="N24" s="151"/>
      <c r="O24" s="152">
        <f t="shared" si="2"/>
        <v>0</v>
      </c>
      <c r="P24" s="25"/>
      <c r="Q24" s="42" t="str">
        <f t="shared" si="3"/>
        <v/>
      </c>
      <c r="R24" s="292" t="str">
        <f t="shared" si="4"/>
        <v/>
      </c>
      <c r="S24" s="292" t="str">
        <f t="shared" si="5"/>
        <v/>
      </c>
      <c r="T24" s="290"/>
      <c r="U24" s="102" t="str">
        <f t="shared" si="6"/>
        <v/>
      </c>
      <c r="V24" s="42"/>
      <c r="W24" s="292"/>
      <c r="X24" s="102"/>
      <c r="Y24" s="288"/>
      <c r="Z24" s="41" t="str">
        <f t="shared" si="7"/>
        <v/>
      </c>
      <c r="AA24" s="286" t="str">
        <f t="shared" si="7"/>
        <v/>
      </c>
      <c r="AB24" s="286" t="str">
        <f>+S24</f>
        <v/>
      </c>
      <c r="AC24" s="111"/>
      <c r="AD24" s="111" t="str">
        <f t="shared" si="1"/>
        <v/>
      </c>
      <c r="AE24" s="41"/>
      <c r="AF24" s="286"/>
      <c r="AG24" s="35"/>
      <c r="AH24" s="288"/>
    </row>
    <row r="25" spans="1:38" ht="42" customHeight="1">
      <c r="A25" s="291">
        <v>5</v>
      </c>
      <c r="B25" s="294"/>
      <c r="C25" s="153"/>
      <c r="D25" s="154"/>
      <c r="E25" s="155"/>
      <c r="F25" s="156"/>
      <c r="G25" s="146"/>
      <c r="H25" s="327" t="str">
        <f t="shared" si="0"/>
        <v/>
      </c>
      <c r="I25" s="170"/>
      <c r="J25" s="177" t="s">
        <v>68</v>
      </c>
      <c r="K25" s="172"/>
      <c r="L25" s="168"/>
      <c r="M25" s="147"/>
      <c r="N25" s="151"/>
      <c r="O25" s="152">
        <f t="shared" si="2"/>
        <v>0</v>
      </c>
      <c r="P25" s="25"/>
      <c r="Q25" s="42" t="str">
        <f t="shared" si="3"/>
        <v/>
      </c>
      <c r="R25" s="292" t="str">
        <f t="shared" si="4"/>
        <v/>
      </c>
      <c r="S25" s="292" t="str">
        <f t="shared" si="5"/>
        <v/>
      </c>
      <c r="T25" s="290"/>
      <c r="U25" s="102" t="str">
        <f t="shared" si="6"/>
        <v/>
      </c>
      <c r="V25" s="42"/>
      <c r="W25" s="292"/>
      <c r="X25" s="102"/>
      <c r="Y25" s="288"/>
      <c r="Z25" s="41" t="str">
        <f t="shared" si="7"/>
        <v/>
      </c>
      <c r="AA25" s="286" t="str">
        <f t="shared" si="7"/>
        <v/>
      </c>
      <c r="AB25" s="286" t="str">
        <f>+S25</f>
        <v/>
      </c>
      <c r="AC25" s="111"/>
      <c r="AD25" s="111" t="str">
        <f t="shared" si="1"/>
        <v/>
      </c>
      <c r="AE25" s="41"/>
      <c r="AF25" s="286"/>
      <c r="AG25" s="35"/>
      <c r="AH25" s="288"/>
    </row>
    <row r="26" spans="1:38" ht="42" customHeight="1">
      <c r="A26" s="291">
        <v>6</v>
      </c>
      <c r="B26" s="294"/>
      <c r="C26" s="153"/>
      <c r="D26" s="154"/>
      <c r="E26" s="155"/>
      <c r="F26" s="156"/>
      <c r="G26" s="146"/>
      <c r="H26" s="327" t="str">
        <f t="shared" si="0"/>
        <v/>
      </c>
      <c r="I26" s="170"/>
      <c r="J26" s="177" t="s">
        <v>68</v>
      </c>
      <c r="K26" s="172"/>
      <c r="L26" s="168"/>
      <c r="M26" s="147"/>
      <c r="N26" s="151"/>
      <c r="O26" s="152">
        <f t="shared" si="2"/>
        <v>0</v>
      </c>
      <c r="P26" s="25"/>
      <c r="Q26" s="42" t="str">
        <f t="shared" si="3"/>
        <v/>
      </c>
      <c r="R26" s="292" t="str">
        <f t="shared" si="4"/>
        <v/>
      </c>
      <c r="S26" s="292" t="str">
        <f t="shared" si="5"/>
        <v/>
      </c>
      <c r="T26" s="290"/>
      <c r="U26" s="102" t="str">
        <f t="shared" si="6"/>
        <v/>
      </c>
      <c r="V26" s="42"/>
      <c r="W26" s="292"/>
      <c r="X26" s="102"/>
      <c r="Y26" s="288"/>
      <c r="Z26" s="41" t="str">
        <f t="shared" si="7"/>
        <v/>
      </c>
      <c r="AA26" s="286" t="str">
        <f t="shared" si="7"/>
        <v/>
      </c>
      <c r="AB26" s="286" t="str">
        <f>+S26</f>
        <v/>
      </c>
      <c r="AC26" s="111"/>
      <c r="AD26" s="111" t="str">
        <f t="shared" si="1"/>
        <v/>
      </c>
      <c r="AE26" s="41"/>
      <c r="AF26" s="286"/>
      <c r="AG26" s="35"/>
      <c r="AH26" s="288"/>
    </row>
    <row r="27" spans="1:38" ht="42" customHeight="1">
      <c r="A27" s="291">
        <v>7</v>
      </c>
      <c r="B27" s="294"/>
      <c r="C27" s="153"/>
      <c r="D27" s="154"/>
      <c r="E27" s="155"/>
      <c r="F27" s="156"/>
      <c r="G27" s="146"/>
      <c r="H27" s="327" t="str">
        <f t="shared" si="0"/>
        <v/>
      </c>
      <c r="I27" s="170"/>
      <c r="J27" s="177" t="s">
        <v>68</v>
      </c>
      <c r="K27" s="172"/>
      <c r="L27" s="168"/>
      <c r="M27" s="147"/>
      <c r="N27" s="151"/>
      <c r="O27" s="152">
        <f t="shared" si="2"/>
        <v>0</v>
      </c>
      <c r="P27" s="25"/>
      <c r="Q27" s="42" t="str">
        <f t="shared" si="3"/>
        <v/>
      </c>
      <c r="R27" s="292" t="str">
        <f t="shared" si="4"/>
        <v/>
      </c>
      <c r="S27" s="292" t="str">
        <f t="shared" si="5"/>
        <v/>
      </c>
      <c r="T27" s="290"/>
      <c r="U27" s="102" t="str">
        <f t="shared" si="6"/>
        <v/>
      </c>
      <c r="V27" s="42"/>
      <c r="W27" s="292"/>
      <c r="X27" s="102"/>
      <c r="Y27" s="288"/>
      <c r="Z27" s="41" t="str">
        <f t="shared" si="7"/>
        <v/>
      </c>
      <c r="AA27" s="286" t="str">
        <f t="shared" si="7"/>
        <v/>
      </c>
      <c r="AB27" s="286" t="str">
        <f t="shared" si="7"/>
        <v/>
      </c>
      <c r="AC27" s="111"/>
      <c r="AD27" s="111" t="str">
        <f t="shared" si="7"/>
        <v/>
      </c>
      <c r="AE27" s="41"/>
      <c r="AF27" s="286"/>
      <c r="AG27" s="35"/>
      <c r="AH27" s="288"/>
    </row>
    <row r="28" spans="1:38" ht="42" customHeight="1">
      <c r="A28" s="291">
        <v>8</v>
      </c>
      <c r="B28" s="294"/>
      <c r="C28" s="142"/>
      <c r="D28" s="143"/>
      <c r="E28" s="144"/>
      <c r="F28" s="145"/>
      <c r="G28" s="146"/>
      <c r="H28" s="327" t="str">
        <f t="shared" si="0"/>
        <v/>
      </c>
      <c r="I28" s="170"/>
      <c r="J28" s="177" t="s">
        <v>68</v>
      </c>
      <c r="K28" s="172"/>
      <c r="L28" s="168"/>
      <c r="M28" s="147"/>
      <c r="N28" s="151"/>
      <c r="O28" s="152">
        <f t="shared" si="2"/>
        <v>0</v>
      </c>
      <c r="P28" s="25"/>
      <c r="Q28" s="42" t="str">
        <f t="shared" si="3"/>
        <v/>
      </c>
      <c r="R28" s="292" t="str">
        <f t="shared" si="4"/>
        <v/>
      </c>
      <c r="S28" s="292" t="str">
        <f t="shared" si="5"/>
        <v/>
      </c>
      <c r="T28" s="290"/>
      <c r="U28" s="102" t="str">
        <f t="shared" si="6"/>
        <v/>
      </c>
      <c r="V28" s="42"/>
      <c r="W28" s="292"/>
      <c r="X28" s="102"/>
      <c r="Y28" s="288"/>
      <c r="Z28" s="41" t="str">
        <f t="shared" si="7"/>
        <v/>
      </c>
      <c r="AA28" s="286" t="str">
        <f t="shared" si="7"/>
        <v/>
      </c>
      <c r="AB28" s="286" t="str">
        <f t="shared" si="7"/>
        <v/>
      </c>
      <c r="AC28" s="111"/>
      <c r="AD28" s="111" t="str">
        <f t="shared" si="7"/>
        <v/>
      </c>
      <c r="AE28" s="41"/>
      <c r="AF28" s="286"/>
      <c r="AG28" s="35"/>
      <c r="AH28" s="288"/>
    </row>
    <row r="29" spans="1:38" ht="42" customHeight="1">
      <c r="A29" s="291">
        <v>9</v>
      </c>
      <c r="B29" s="294"/>
      <c r="C29" s="142"/>
      <c r="D29" s="143"/>
      <c r="E29" s="144"/>
      <c r="F29" s="145"/>
      <c r="G29" s="146"/>
      <c r="H29" s="327" t="str">
        <f t="shared" si="0"/>
        <v/>
      </c>
      <c r="I29" s="170"/>
      <c r="J29" s="177" t="s">
        <v>68</v>
      </c>
      <c r="K29" s="172"/>
      <c r="L29" s="168"/>
      <c r="M29" s="147"/>
      <c r="N29" s="151"/>
      <c r="O29" s="152">
        <f t="shared" si="2"/>
        <v>0</v>
      </c>
      <c r="P29" s="25"/>
      <c r="Q29" s="42" t="str">
        <f t="shared" si="3"/>
        <v/>
      </c>
      <c r="R29" s="292" t="str">
        <f t="shared" si="4"/>
        <v/>
      </c>
      <c r="S29" s="292" t="str">
        <f t="shared" si="5"/>
        <v/>
      </c>
      <c r="T29" s="290"/>
      <c r="U29" s="102" t="str">
        <f t="shared" si="6"/>
        <v/>
      </c>
      <c r="V29" s="42"/>
      <c r="W29" s="292"/>
      <c r="X29" s="102"/>
      <c r="Y29" s="288"/>
      <c r="Z29" s="41" t="str">
        <f t="shared" si="7"/>
        <v/>
      </c>
      <c r="AA29" s="286" t="str">
        <f t="shared" si="7"/>
        <v/>
      </c>
      <c r="AB29" s="286" t="str">
        <f t="shared" si="7"/>
        <v/>
      </c>
      <c r="AC29" s="111"/>
      <c r="AD29" s="111" t="str">
        <f t="shared" si="7"/>
        <v/>
      </c>
      <c r="AE29" s="41"/>
      <c r="AF29" s="286"/>
      <c r="AG29" s="35"/>
      <c r="AH29" s="288"/>
    </row>
    <row r="30" spans="1:38" ht="42" customHeight="1" thickBot="1">
      <c r="A30" s="286">
        <v>10</v>
      </c>
      <c r="B30" s="294"/>
      <c r="C30" s="147"/>
      <c r="D30" s="148"/>
      <c r="E30" s="139"/>
      <c r="F30" s="149"/>
      <c r="G30" s="146"/>
      <c r="H30" s="327" t="str">
        <f t="shared" si="0"/>
        <v/>
      </c>
      <c r="I30" s="171"/>
      <c r="J30" s="177" t="s">
        <v>68</v>
      </c>
      <c r="K30" s="173"/>
      <c r="L30" s="169"/>
      <c r="M30" s="147"/>
      <c r="N30" s="151"/>
      <c r="O30" s="152">
        <f t="shared" si="2"/>
        <v>0</v>
      </c>
      <c r="P30" s="25"/>
      <c r="Q30" s="109" t="str">
        <f t="shared" si="3"/>
        <v/>
      </c>
      <c r="R30" s="107" t="str">
        <f t="shared" si="4"/>
        <v/>
      </c>
      <c r="S30" s="107" t="str">
        <f t="shared" si="5"/>
        <v/>
      </c>
      <c r="T30" s="282"/>
      <c r="U30" s="108" t="str">
        <f>IF(AND($F30="",$M30&gt;=0,$C30=$AJ$6,$O30&gt;=18),"○",IF(AND($F30="",$M30&gt;=0,$C30=$AJ$7,$O30&gt;=23),"○",IF(AND($F30="",$M30&gt;=0,$C30=$AJ$8,$O30&gt;=28),"○","")))</f>
        <v/>
      </c>
      <c r="V30" s="109"/>
      <c r="W30" s="107"/>
      <c r="X30" s="108"/>
      <c r="Y30" s="288"/>
      <c r="Z30" s="119" t="str">
        <f>+Q30</f>
        <v/>
      </c>
      <c r="AA30" s="291" t="str">
        <f t="shared" si="7"/>
        <v/>
      </c>
      <c r="AB30" s="291" t="str">
        <f>+S30</f>
        <v/>
      </c>
      <c r="AC30" s="289"/>
      <c r="AD30" s="289" t="str">
        <f>+U30</f>
        <v/>
      </c>
      <c r="AE30" s="119"/>
      <c r="AF30" s="291"/>
      <c r="AG30" s="120"/>
      <c r="AH30" s="288"/>
    </row>
    <row r="31" spans="1:38" ht="15" customHeight="1" thickBot="1">
      <c r="A31" s="80"/>
      <c r="B31" s="552" t="s">
        <v>184</v>
      </c>
      <c r="C31" s="552"/>
      <c r="D31" s="552"/>
      <c r="E31" s="552"/>
      <c r="F31" s="552"/>
      <c r="G31" s="552"/>
      <c r="H31" s="552"/>
      <c r="I31" s="552"/>
      <c r="J31" s="552"/>
      <c r="K31" s="552"/>
      <c r="L31" s="552"/>
      <c r="M31" s="552"/>
      <c r="N31" s="552"/>
      <c r="O31" s="552"/>
      <c r="Z31" s="121">
        <f>COUNTIF(Z21:Z30,"○")</f>
        <v>0</v>
      </c>
      <c r="AA31" s="122">
        <f>COUNTIF(AA21:AA30,"○")</f>
        <v>0</v>
      </c>
      <c r="AB31" s="122">
        <f>COUNTIF(AB21:AB30,"○")</f>
        <v>0</v>
      </c>
      <c r="AC31" s="124"/>
      <c r="AD31" s="124">
        <f>COUNTIF(AD21:AD30,"○")</f>
        <v>0</v>
      </c>
      <c r="AE31" s="121"/>
      <c r="AF31" s="122"/>
      <c r="AG31" s="123"/>
    </row>
    <row r="32" spans="1:38" ht="15" thickBot="1">
      <c r="A32" s="80"/>
      <c r="B32" s="552" t="s">
        <v>123</v>
      </c>
      <c r="C32" s="552"/>
      <c r="D32" s="552"/>
      <c r="E32" s="552"/>
      <c r="F32" s="552"/>
      <c r="G32" s="552"/>
      <c r="H32" s="552"/>
      <c r="I32" s="552"/>
      <c r="J32" s="552"/>
      <c r="K32" s="552"/>
      <c r="L32" s="552"/>
      <c r="M32" s="552"/>
      <c r="N32" s="552"/>
      <c r="O32" s="552"/>
      <c r="Z32" s="522">
        <f>SUM(Z31:AD31)</f>
        <v>0</v>
      </c>
      <c r="AA32" s="523"/>
      <c r="AB32" s="523"/>
      <c r="AC32" s="523"/>
      <c r="AD32" s="524"/>
      <c r="AE32" s="522">
        <f>SUM(AE31:AG31)</f>
        <v>0</v>
      </c>
      <c r="AF32" s="523"/>
      <c r="AG32" s="524"/>
    </row>
    <row r="33" spans="1:16" ht="14.25">
      <c r="A33" s="80"/>
      <c r="B33" s="552" t="s">
        <v>176</v>
      </c>
      <c r="C33" s="552"/>
      <c r="D33" s="552"/>
      <c r="E33" s="552"/>
      <c r="F33" s="552"/>
      <c r="G33" s="552"/>
      <c r="H33" s="552"/>
      <c r="I33" s="552"/>
      <c r="J33" s="552"/>
      <c r="K33" s="552"/>
      <c r="L33" s="552"/>
      <c r="M33" s="552"/>
      <c r="N33" s="552"/>
      <c r="O33" s="552"/>
    </row>
    <row r="34" spans="1:16" ht="14.25" customHeight="1">
      <c r="A34" s="80"/>
      <c r="B34" s="183" t="s">
        <v>177</v>
      </c>
      <c r="C34" s="184"/>
      <c r="D34" s="184"/>
      <c r="E34" s="184"/>
      <c r="F34" s="184"/>
      <c r="G34" s="184"/>
      <c r="H34" s="184"/>
      <c r="I34" s="184"/>
      <c r="J34" s="184"/>
      <c r="K34" s="184"/>
      <c r="L34" s="184"/>
      <c r="M34" s="184"/>
      <c r="N34" s="184"/>
      <c r="O34" s="184"/>
      <c r="P34" s="11"/>
    </row>
    <row r="35" spans="1:16" ht="14.25" customHeight="1">
      <c r="A35" s="80"/>
      <c r="B35" s="183" t="s">
        <v>169</v>
      </c>
      <c r="C35" s="184"/>
      <c r="D35" s="184"/>
      <c r="E35" s="184"/>
      <c r="F35" s="184"/>
      <c r="G35" s="184"/>
      <c r="H35" s="184"/>
      <c r="I35" s="184"/>
      <c r="J35" s="184"/>
      <c r="K35" s="184"/>
      <c r="L35" s="184"/>
      <c r="M35" s="184"/>
      <c r="N35" s="184"/>
      <c r="O35" s="184"/>
      <c r="P35" s="11"/>
    </row>
    <row r="36" spans="1:16" ht="18" customHeight="1">
      <c r="A36" s="80"/>
      <c r="B36" s="553" t="s">
        <v>185</v>
      </c>
      <c r="C36" s="552"/>
      <c r="D36" s="552"/>
      <c r="E36" s="552"/>
      <c r="F36" s="552"/>
      <c r="G36" s="552"/>
      <c r="H36" s="552"/>
      <c r="I36" s="552"/>
      <c r="J36" s="552"/>
      <c r="K36" s="552"/>
      <c r="L36" s="552"/>
      <c r="M36" s="552"/>
      <c r="N36" s="552"/>
      <c r="O36" s="552"/>
      <c r="P36" s="11"/>
    </row>
    <row r="37" spans="1:16" ht="14.25" customHeight="1">
      <c r="B37" s="17"/>
      <c r="J37" s="11"/>
      <c r="M37" s="11"/>
      <c r="P37" s="11"/>
    </row>
    <row r="38" spans="1:16" ht="14.25" customHeight="1">
      <c r="B38" s="17"/>
      <c r="J38" s="11"/>
      <c r="M38" s="11"/>
      <c r="P38" s="11"/>
    </row>
    <row r="39" spans="1:16" ht="14.25" customHeight="1">
      <c r="B39" s="17"/>
      <c r="J39" s="11"/>
      <c r="M39" s="11"/>
      <c r="P39" s="11"/>
    </row>
  </sheetData>
  <protectedRanges>
    <protectedRange sqref="B20:B30" name="範囲4"/>
    <protectedRange sqref="K21:N30" name="範囲3"/>
    <protectedRange sqref="C21:G30" name="範囲1"/>
    <protectedRange sqref="I21:I30" name="範囲2"/>
  </protectedRanges>
  <mergeCells count="45">
    <mergeCell ref="AE32:AG32"/>
    <mergeCell ref="B33:O33"/>
    <mergeCell ref="B36:O36"/>
    <mergeCell ref="I18:L18"/>
    <mergeCell ref="M18:O18"/>
    <mergeCell ref="I19:K19"/>
    <mergeCell ref="B31:O31"/>
    <mergeCell ref="B32:O32"/>
    <mergeCell ref="Z32:AD32"/>
    <mergeCell ref="AB14:AB19"/>
    <mergeCell ref="AC14:AC19"/>
    <mergeCell ref="AD14:AD19"/>
    <mergeCell ref="AE14:AE19"/>
    <mergeCell ref="AF14:AF19"/>
    <mergeCell ref="AG14:AG19"/>
    <mergeCell ref="U14:U19"/>
    <mergeCell ref="A16:B16"/>
    <mergeCell ref="C16:D16"/>
    <mergeCell ref="E16:F16"/>
    <mergeCell ref="A18:A19"/>
    <mergeCell ref="B18:B19"/>
    <mergeCell ref="C18:D18"/>
    <mergeCell ref="E18:E19"/>
    <mergeCell ref="F18:H18"/>
    <mergeCell ref="V14:V19"/>
    <mergeCell ref="W14:W19"/>
    <mergeCell ref="X14:X19"/>
    <mergeCell ref="Z14:Z19"/>
    <mergeCell ref="AA14:AA19"/>
    <mergeCell ref="A13:B13"/>
    <mergeCell ref="Q13:U13"/>
    <mergeCell ref="V13:X13"/>
    <mergeCell ref="Z13:AD13"/>
    <mergeCell ref="AE13:AG13"/>
    <mergeCell ref="C14:N14"/>
    <mergeCell ref="Q14:Q19"/>
    <mergeCell ref="R14:R19"/>
    <mergeCell ref="S14:S19"/>
    <mergeCell ref="T14:T19"/>
    <mergeCell ref="A1:B1"/>
    <mergeCell ref="B5:O11"/>
    <mergeCell ref="Q11:X11"/>
    <mergeCell ref="Z11:AG11"/>
    <mergeCell ref="Q12:X12"/>
    <mergeCell ref="Z12:AG12"/>
  </mergeCells>
  <phoneticPr fontId="2"/>
  <dataValidations count="4">
    <dataValidation type="list" allowBlank="1" showInputMessage="1" showErrorMessage="1" sqref="B21:B30">
      <formula1>$AI$9:$AI$10</formula1>
    </dataValidation>
    <dataValidation type="list" allowBlank="1" showInputMessage="1" showErrorMessage="1" sqref="F20:F30">
      <formula1>$AL$5:$AL$8</formula1>
    </dataValidation>
    <dataValidation type="list" allowBlank="1" showInputMessage="1" showErrorMessage="1" sqref="D20:D30">
      <formula1>$AK$5:$AK$8</formula1>
    </dataValidation>
    <dataValidation type="list" allowBlank="1" showInputMessage="1" showErrorMessage="1" sqref="C20:C30">
      <formula1>$AJ$5:$AJ$8</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9"/>
  <sheetViews>
    <sheetView showZeros="0" view="pageBreakPreview" topLeftCell="A10" zoomScaleNormal="100" zoomScaleSheetLayoutView="100" workbookViewId="0">
      <selection activeCell="AI7" sqref="AI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customWidth="1"/>
    <col min="7" max="7" width="11.625" style="11" bestFit="1" customWidth="1"/>
    <col min="8" max="8" width="5.625" style="1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5" width="5.5" style="11" bestFit="1" customWidth="1"/>
    <col min="16" max="16" width="5.5" style="17" customWidth="1"/>
    <col min="17" max="34" width="3" style="11" customWidth="1"/>
    <col min="35" max="35" width="11.625" style="11" bestFit="1" customWidth="1"/>
    <col min="36" max="37" width="9.5" style="11" bestFit="1" customWidth="1"/>
    <col min="38" max="38" width="24.875" style="11" customWidth="1"/>
    <col min="39" max="16384" width="8.625" style="11"/>
  </cols>
  <sheetData>
    <row r="1" spans="1:41" s="80" customFormat="1" ht="17.25">
      <c r="A1" s="521" t="s">
        <v>93</v>
      </c>
      <c r="B1" s="521"/>
      <c r="J1" s="85"/>
      <c r="L1" s="80" t="s">
        <v>137</v>
      </c>
      <c r="M1" s="86"/>
      <c r="P1" s="87"/>
      <c r="AI1" s="88" t="s">
        <v>63</v>
      </c>
      <c r="AJ1" s="88" t="s">
        <v>77</v>
      </c>
      <c r="AK1" s="88" t="s">
        <v>81</v>
      </c>
      <c r="AL1" s="89" t="s">
        <v>58</v>
      </c>
    </row>
    <row r="2" spans="1:41" s="80" customFormat="1" ht="17.25">
      <c r="A2" s="165"/>
      <c r="B2" s="188" t="s">
        <v>134</v>
      </c>
      <c r="J2" s="85"/>
      <c r="M2" s="86"/>
      <c r="P2" s="87"/>
      <c r="AI2" s="88"/>
      <c r="AJ2" s="88"/>
      <c r="AK2" s="88"/>
      <c r="AL2" s="89"/>
    </row>
    <row r="3" spans="1:41" s="80" customFormat="1" ht="17.25">
      <c r="A3" s="165"/>
      <c r="B3" s="188" t="s">
        <v>133</v>
      </c>
      <c r="J3" s="85"/>
      <c r="M3" s="86"/>
      <c r="P3" s="87"/>
      <c r="AI3" s="88"/>
      <c r="AJ3" s="88"/>
      <c r="AK3" s="88"/>
      <c r="AL3" s="89"/>
    </row>
    <row r="4" spans="1:41" s="80" customFormat="1" ht="17.25">
      <c r="A4" s="165"/>
      <c r="B4" s="188" t="s">
        <v>173</v>
      </c>
      <c r="J4" s="85"/>
      <c r="M4" s="86"/>
      <c r="P4" s="87"/>
      <c r="AI4" s="88"/>
      <c r="AJ4" s="88"/>
      <c r="AK4" s="88"/>
      <c r="AL4" s="89"/>
    </row>
    <row r="5" spans="1:41" s="80" customFormat="1" ht="26.25" customHeight="1">
      <c r="B5" s="436" t="s">
        <v>187</v>
      </c>
      <c r="C5" s="436"/>
      <c r="D5" s="436"/>
      <c r="E5" s="436"/>
      <c r="F5" s="436"/>
      <c r="G5" s="436"/>
      <c r="H5" s="436"/>
      <c r="I5" s="436"/>
      <c r="J5" s="436"/>
      <c r="K5" s="436"/>
      <c r="L5" s="436"/>
      <c r="M5" s="436"/>
      <c r="N5" s="436"/>
      <c r="O5" s="436"/>
      <c r="P5" s="87"/>
      <c r="AI5" s="90"/>
      <c r="AJ5" s="91"/>
      <c r="AK5" s="90" t="s">
        <v>101</v>
      </c>
      <c r="AL5" s="93" t="s">
        <v>189</v>
      </c>
    </row>
    <row r="6" spans="1:41" s="80" customFormat="1" ht="26.25">
      <c r="B6" s="436"/>
      <c r="C6" s="436"/>
      <c r="D6" s="436"/>
      <c r="E6" s="436"/>
      <c r="F6" s="436"/>
      <c r="G6" s="436"/>
      <c r="H6" s="436"/>
      <c r="I6" s="436"/>
      <c r="J6" s="436"/>
      <c r="K6" s="436"/>
      <c r="L6" s="436"/>
      <c r="M6" s="436"/>
      <c r="N6" s="436"/>
      <c r="O6" s="436"/>
      <c r="P6" s="87"/>
      <c r="AI6" s="92">
        <v>45383</v>
      </c>
      <c r="AJ6" s="90" t="s">
        <v>78</v>
      </c>
      <c r="AK6" s="90" t="s">
        <v>82</v>
      </c>
      <c r="AL6" s="93" t="s">
        <v>188</v>
      </c>
    </row>
    <row r="7" spans="1:41" s="80" customFormat="1" ht="26.25">
      <c r="B7" s="436"/>
      <c r="C7" s="436"/>
      <c r="D7" s="436"/>
      <c r="E7" s="436"/>
      <c r="F7" s="436"/>
      <c r="G7" s="436"/>
      <c r="H7" s="436"/>
      <c r="I7" s="436"/>
      <c r="J7" s="436"/>
      <c r="K7" s="436"/>
      <c r="L7" s="436"/>
      <c r="M7" s="436"/>
      <c r="N7" s="436"/>
      <c r="O7" s="436"/>
      <c r="P7" s="87"/>
      <c r="AI7" s="90"/>
      <c r="AJ7" s="90" t="s">
        <v>79</v>
      </c>
      <c r="AK7" s="90" t="s">
        <v>83</v>
      </c>
      <c r="AL7" s="93" t="s">
        <v>162</v>
      </c>
      <c r="AO7" s="251"/>
    </row>
    <row r="8" spans="1:41" s="80" customFormat="1" ht="14.25" customHeight="1">
      <c r="B8" s="436"/>
      <c r="C8" s="436"/>
      <c r="D8" s="436"/>
      <c r="E8" s="436"/>
      <c r="F8" s="436"/>
      <c r="G8" s="436"/>
      <c r="H8" s="436"/>
      <c r="I8" s="436"/>
      <c r="J8" s="436"/>
      <c r="K8" s="436"/>
      <c r="L8" s="436"/>
      <c r="M8" s="436"/>
      <c r="N8" s="436"/>
      <c r="O8" s="436"/>
      <c r="P8" s="87"/>
      <c r="AI8" s="90"/>
      <c r="AJ8" s="90" t="s">
        <v>80</v>
      </c>
      <c r="AK8" s="90" t="s">
        <v>84</v>
      </c>
      <c r="AL8" s="93" t="s">
        <v>161</v>
      </c>
    </row>
    <row r="9" spans="1:41" s="80" customFormat="1" ht="14.25">
      <c r="B9" s="436"/>
      <c r="C9" s="436"/>
      <c r="D9" s="436"/>
      <c r="E9" s="436"/>
      <c r="F9" s="436"/>
      <c r="G9" s="436"/>
      <c r="H9" s="436"/>
      <c r="I9" s="436"/>
      <c r="J9" s="436"/>
      <c r="K9" s="436"/>
      <c r="L9" s="436"/>
      <c r="M9" s="436"/>
      <c r="N9" s="436"/>
      <c r="O9" s="436"/>
      <c r="P9" s="87"/>
    </row>
    <row r="10" spans="1:41" s="80" customFormat="1" ht="15" thickBot="1">
      <c r="B10" s="436"/>
      <c r="C10" s="436"/>
      <c r="D10" s="436"/>
      <c r="E10" s="436"/>
      <c r="F10" s="436"/>
      <c r="G10" s="436"/>
      <c r="H10" s="436"/>
      <c r="I10" s="436"/>
      <c r="J10" s="436"/>
      <c r="K10" s="436"/>
      <c r="L10" s="436"/>
      <c r="M10" s="436"/>
      <c r="N10" s="436"/>
      <c r="O10" s="436"/>
      <c r="P10" s="87"/>
      <c r="AI10" s="80" t="s">
        <v>199</v>
      </c>
    </row>
    <row r="11" spans="1:41" s="80" customFormat="1" ht="15" thickBot="1">
      <c r="B11" s="436"/>
      <c r="C11" s="436"/>
      <c r="D11" s="436"/>
      <c r="E11" s="436"/>
      <c r="F11" s="436"/>
      <c r="G11" s="436"/>
      <c r="H11" s="436"/>
      <c r="I11" s="436"/>
      <c r="J11" s="436"/>
      <c r="K11" s="436"/>
      <c r="L11" s="436"/>
      <c r="M11" s="436"/>
      <c r="N11" s="436"/>
      <c r="O11" s="436"/>
      <c r="P11" s="87"/>
      <c r="Q11" s="522" t="s">
        <v>198</v>
      </c>
      <c r="R11" s="523"/>
      <c r="S11" s="523"/>
      <c r="T11" s="523"/>
      <c r="U11" s="523"/>
      <c r="V11" s="523"/>
      <c r="W11" s="523"/>
      <c r="X11" s="524"/>
      <c r="Z11" s="522" t="s">
        <v>198</v>
      </c>
      <c r="AA11" s="523"/>
      <c r="AB11" s="523"/>
      <c r="AC11" s="523"/>
      <c r="AD11" s="523"/>
      <c r="AE11" s="523"/>
      <c r="AF11" s="523"/>
      <c r="AG11" s="524"/>
    </row>
    <row r="12" spans="1:41" ht="14.25" thickBot="1">
      <c r="B12" s="11" t="s">
        <v>52</v>
      </c>
      <c r="G12" s="11" t="s">
        <v>137</v>
      </c>
      <c r="Q12" s="522" t="s">
        <v>102</v>
      </c>
      <c r="R12" s="523"/>
      <c r="S12" s="523"/>
      <c r="T12" s="523"/>
      <c r="U12" s="523"/>
      <c r="V12" s="523"/>
      <c r="W12" s="523"/>
      <c r="X12" s="524"/>
      <c r="Y12" s="82"/>
      <c r="Z12" s="522" t="s">
        <v>103</v>
      </c>
      <c r="AA12" s="523"/>
      <c r="AB12" s="523"/>
      <c r="AC12" s="523"/>
      <c r="AD12" s="523"/>
      <c r="AE12" s="523"/>
      <c r="AF12" s="523"/>
      <c r="AG12" s="524"/>
      <c r="AH12" s="82"/>
    </row>
    <row r="13" spans="1:41" ht="15" thickBot="1">
      <c r="A13" s="518" t="s">
        <v>234</v>
      </c>
      <c r="B13" s="518"/>
      <c r="C13" s="59"/>
      <c r="D13" s="7"/>
      <c r="Q13" s="537" t="s">
        <v>0</v>
      </c>
      <c r="R13" s="538"/>
      <c r="S13" s="538"/>
      <c r="T13" s="539"/>
      <c r="U13" s="540"/>
      <c r="V13" s="537"/>
      <c r="W13" s="538"/>
      <c r="X13" s="540"/>
      <c r="Y13" s="83"/>
      <c r="Z13" s="537" t="s">
        <v>0</v>
      </c>
      <c r="AA13" s="538"/>
      <c r="AB13" s="538"/>
      <c r="AC13" s="539"/>
      <c r="AD13" s="539"/>
      <c r="AE13" s="537"/>
      <c r="AF13" s="538"/>
      <c r="AG13" s="540"/>
      <c r="AH13" s="83"/>
    </row>
    <row r="14" spans="1:41" ht="18.75" customHeight="1">
      <c r="C14" s="507" t="s">
        <v>31</v>
      </c>
      <c r="D14" s="507"/>
      <c r="E14" s="507"/>
      <c r="F14" s="507"/>
      <c r="G14" s="507"/>
      <c r="H14" s="507"/>
      <c r="I14" s="507"/>
      <c r="J14" s="507"/>
      <c r="K14" s="507"/>
      <c r="L14" s="507"/>
      <c r="M14" s="507"/>
      <c r="N14" s="507"/>
      <c r="O14" s="10"/>
      <c r="P14" s="34"/>
      <c r="Q14" s="525" t="s">
        <v>85</v>
      </c>
      <c r="R14" s="528" t="s">
        <v>197</v>
      </c>
      <c r="S14" s="531" t="s">
        <v>87</v>
      </c>
      <c r="T14" s="534" t="s">
        <v>86</v>
      </c>
      <c r="U14" s="554" t="s">
        <v>8</v>
      </c>
      <c r="V14" s="525"/>
      <c r="W14" s="528"/>
      <c r="X14" s="541"/>
      <c r="Y14" s="84"/>
      <c r="Z14" s="525" t="s">
        <v>85</v>
      </c>
      <c r="AA14" s="528" t="s">
        <v>197</v>
      </c>
      <c r="AB14" s="528" t="s">
        <v>87</v>
      </c>
      <c r="AC14" s="554" t="s">
        <v>86</v>
      </c>
      <c r="AD14" s="554" t="s">
        <v>8</v>
      </c>
      <c r="AE14" s="525"/>
      <c r="AF14" s="528"/>
      <c r="AG14" s="541"/>
      <c r="AH14" s="84"/>
    </row>
    <row r="15" spans="1:41" ht="19.5" thickBot="1">
      <c r="C15" s="10"/>
      <c r="D15" s="10"/>
      <c r="E15" s="10"/>
      <c r="F15" s="10"/>
      <c r="G15" s="10"/>
      <c r="H15" s="10"/>
      <c r="I15" s="10"/>
      <c r="J15" s="60"/>
      <c r="K15" s="10"/>
      <c r="L15" s="10"/>
      <c r="M15" s="10"/>
      <c r="N15" s="10"/>
      <c r="O15" s="10"/>
      <c r="P15" s="34"/>
      <c r="Q15" s="526"/>
      <c r="R15" s="529"/>
      <c r="S15" s="532"/>
      <c r="T15" s="535"/>
      <c r="U15" s="555"/>
      <c r="V15" s="526"/>
      <c r="W15" s="529"/>
      <c r="X15" s="542"/>
      <c r="Y15" s="84"/>
      <c r="Z15" s="526"/>
      <c r="AA15" s="529"/>
      <c r="AB15" s="529"/>
      <c r="AC15" s="555"/>
      <c r="AD15" s="555"/>
      <c r="AE15" s="526"/>
      <c r="AF15" s="529"/>
      <c r="AG15" s="542"/>
      <c r="AH15" s="84"/>
    </row>
    <row r="16" spans="1:41" ht="18.75" customHeight="1" thickTop="1" thickBot="1">
      <c r="A16" s="544" t="s">
        <v>48</v>
      </c>
      <c r="B16" s="545"/>
      <c r="C16" s="546" t="s">
        <v>183</v>
      </c>
      <c r="D16" s="547"/>
      <c r="E16" s="544" t="s">
        <v>60</v>
      </c>
      <c r="F16" s="545"/>
      <c r="G16" s="138">
        <f>+'様式１ (申請書)'!H6</f>
        <v>0</v>
      </c>
      <c r="H16" s="24"/>
      <c r="I16" s="24"/>
      <c r="J16" s="24"/>
      <c r="K16" s="24"/>
      <c r="Q16" s="526"/>
      <c r="R16" s="529"/>
      <c r="S16" s="532"/>
      <c r="T16" s="535"/>
      <c r="U16" s="555"/>
      <c r="V16" s="526"/>
      <c r="W16" s="529"/>
      <c r="X16" s="542"/>
      <c r="Y16" s="84"/>
      <c r="Z16" s="526"/>
      <c r="AA16" s="529"/>
      <c r="AB16" s="529"/>
      <c r="AC16" s="555"/>
      <c r="AD16" s="555"/>
      <c r="AE16" s="526"/>
      <c r="AF16" s="529"/>
      <c r="AG16" s="542"/>
      <c r="AH16" s="84"/>
    </row>
    <row r="17" spans="1:38" ht="14.25" thickTop="1">
      <c r="E17" s="13"/>
      <c r="M17" s="50"/>
      <c r="N17" s="51"/>
      <c r="O17" s="51"/>
      <c r="Q17" s="526"/>
      <c r="R17" s="529"/>
      <c r="S17" s="532"/>
      <c r="T17" s="535"/>
      <c r="U17" s="555"/>
      <c r="V17" s="526"/>
      <c r="W17" s="529"/>
      <c r="X17" s="542"/>
      <c r="Y17" s="84"/>
      <c r="Z17" s="526"/>
      <c r="AA17" s="529"/>
      <c r="AB17" s="529"/>
      <c r="AC17" s="555"/>
      <c r="AD17" s="555"/>
      <c r="AE17" s="526"/>
      <c r="AF17" s="529"/>
      <c r="AG17" s="542"/>
      <c r="AH17" s="84"/>
    </row>
    <row r="18" spans="1:38" ht="14.25">
      <c r="A18" s="519" t="s">
        <v>64</v>
      </c>
      <c r="B18" s="548" t="s">
        <v>51</v>
      </c>
      <c r="C18" s="550" t="s">
        <v>27</v>
      </c>
      <c r="D18" s="551"/>
      <c r="E18" s="508" t="s">
        <v>26</v>
      </c>
      <c r="F18" s="510" t="s">
        <v>28</v>
      </c>
      <c r="G18" s="511"/>
      <c r="H18" s="512"/>
      <c r="I18" s="510" t="s">
        <v>30</v>
      </c>
      <c r="J18" s="511"/>
      <c r="K18" s="511"/>
      <c r="L18" s="512"/>
      <c r="M18" s="510" t="s">
        <v>46</v>
      </c>
      <c r="N18" s="511"/>
      <c r="O18" s="512"/>
      <c r="P18" s="39"/>
      <c r="Q18" s="526"/>
      <c r="R18" s="529"/>
      <c r="S18" s="532"/>
      <c r="T18" s="535"/>
      <c r="U18" s="555"/>
      <c r="V18" s="526"/>
      <c r="W18" s="529"/>
      <c r="X18" s="542"/>
      <c r="Y18" s="84"/>
      <c r="Z18" s="526"/>
      <c r="AA18" s="529"/>
      <c r="AB18" s="529"/>
      <c r="AC18" s="555"/>
      <c r="AD18" s="555"/>
      <c r="AE18" s="526"/>
      <c r="AF18" s="529"/>
      <c r="AG18" s="542"/>
      <c r="AH18" s="84"/>
      <c r="AL18" s="17" t="s">
        <v>52</v>
      </c>
    </row>
    <row r="19" spans="1:38" ht="15" thickBot="1">
      <c r="A19" s="520"/>
      <c r="B19" s="549"/>
      <c r="C19" s="57" t="s">
        <v>23</v>
      </c>
      <c r="D19" s="58" t="s">
        <v>24</v>
      </c>
      <c r="E19" s="509"/>
      <c r="F19" s="37" t="s">
        <v>29</v>
      </c>
      <c r="G19" s="38" t="s">
        <v>25</v>
      </c>
      <c r="H19" s="126" t="s">
        <v>62</v>
      </c>
      <c r="I19" s="516" t="s">
        <v>69</v>
      </c>
      <c r="J19" s="517"/>
      <c r="K19" s="517"/>
      <c r="L19" s="126" t="s">
        <v>70</v>
      </c>
      <c r="M19" s="37" t="s">
        <v>65</v>
      </c>
      <c r="N19" s="38" t="s">
        <v>66</v>
      </c>
      <c r="O19" s="126" t="s">
        <v>61</v>
      </c>
      <c r="P19" s="39"/>
      <c r="Q19" s="527"/>
      <c r="R19" s="530"/>
      <c r="S19" s="533"/>
      <c r="T19" s="536"/>
      <c r="U19" s="556"/>
      <c r="V19" s="527"/>
      <c r="W19" s="530"/>
      <c r="X19" s="543"/>
      <c r="Y19" s="84"/>
      <c r="Z19" s="527"/>
      <c r="AA19" s="530"/>
      <c r="AB19" s="530"/>
      <c r="AC19" s="556"/>
      <c r="AD19" s="556"/>
      <c r="AE19" s="527"/>
      <c r="AF19" s="530"/>
      <c r="AG19" s="543"/>
      <c r="AH19" s="84"/>
    </row>
    <row r="20" spans="1:38" ht="42" customHeight="1" thickTop="1" thickBot="1">
      <c r="A20" s="295" t="s">
        <v>67</v>
      </c>
      <c r="B20" s="296" t="s">
        <v>0</v>
      </c>
      <c r="C20" s="297" t="s">
        <v>80</v>
      </c>
      <c r="D20" s="298" t="s">
        <v>82</v>
      </c>
      <c r="E20" s="299" t="s">
        <v>53</v>
      </c>
      <c r="F20" s="300" t="s">
        <v>203</v>
      </c>
      <c r="G20" s="301">
        <v>39539</v>
      </c>
      <c r="H20" s="302">
        <f t="shared" ref="H20:H30" si="0">IF(G20="","",IF(+INT(($AI$6-G20)/365.25)=113," ",+INT(($AI$6-G20)/365.25)))</f>
        <v>16</v>
      </c>
      <c r="I20" s="303" t="s">
        <v>160</v>
      </c>
      <c r="J20" s="304" t="s">
        <v>49</v>
      </c>
      <c r="K20" s="305" t="s">
        <v>159</v>
      </c>
      <c r="L20" s="306" t="s">
        <v>158</v>
      </c>
      <c r="M20" s="307">
        <v>18</v>
      </c>
      <c r="N20" s="308">
        <v>10</v>
      </c>
      <c r="O20" s="309">
        <f>+M20+N20</f>
        <v>28</v>
      </c>
      <c r="P20" s="40"/>
      <c r="Q20" s="129"/>
      <c r="R20" s="130"/>
      <c r="S20" s="130"/>
      <c r="T20" s="281"/>
      <c r="U20" s="131"/>
      <c r="V20" s="129"/>
      <c r="W20" s="130"/>
      <c r="X20" s="131"/>
      <c r="Y20" s="82"/>
      <c r="Z20" s="103"/>
      <c r="AA20" s="104"/>
      <c r="AB20" s="104"/>
      <c r="AC20" s="106"/>
      <c r="AD20" s="106"/>
      <c r="AE20" s="103"/>
      <c r="AF20" s="104"/>
      <c r="AG20" s="105"/>
      <c r="AH20" s="82"/>
    </row>
    <row r="21" spans="1:38" ht="42" customHeight="1">
      <c r="A21" s="14">
        <v>1</v>
      </c>
      <c r="B21" s="293"/>
      <c r="C21" s="153"/>
      <c r="D21" s="154"/>
      <c r="E21" s="195"/>
      <c r="F21" s="145"/>
      <c r="G21" s="146"/>
      <c r="H21" s="150" t="str">
        <f t="shared" si="0"/>
        <v/>
      </c>
      <c r="I21" s="170"/>
      <c r="J21" s="177" t="s">
        <v>68</v>
      </c>
      <c r="K21" s="172"/>
      <c r="L21" s="168"/>
      <c r="M21" s="147"/>
      <c r="N21" s="196"/>
      <c r="O21" s="152">
        <f t="shared" ref="O21:O30" si="1">+M21+N21</f>
        <v>0</v>
      </c>
      <c r="P21" s="40"/>
      <c r="Q21" s="42" t="str">
        <f t="shared" ref="Q21:Q30" si="2">IF($F21=$AL$5,"○","")</f>
        <v/>
      </c>
      <c r="R21" s="256" t="str">
        <f t="shared" ref="R21:R30" si="3">IF($F21=$AL$6,"○","")</f>
        <v/>
      </c>
      <c r="S21" s="256" t="str">
        <f t="shared" ref="S21:S30" si="4">IF($F21=$AL$7,"○","")</f>
        <v/>
      </c>
      <c r="T21" s="255" t="str">
        <f t="shared" ref="T21:T30" si="5">IF($F21=$AL$8,"○","")</f>
        <v/>
      </c>
      <c r="U21" s="102" t="str">
        <f t="shared" ref="U21:U30" si="6">IF(AND($F21="",$M21&gt;=0,$C21=$AJ$6,$O21&gt;=18),"○",IF(AND($F21="",$M21&gt;=0,$C21=$AJ$7,$O21&gt;=23),"○",IF(AND($F21="",$M21&gt;=0,$C21=$AJ$8,$O21&gt;=28),"○","")))</f>
        <v/>
      </c>
      <c r="V21" s="42"/>
      <c r="W21" s="15"/>
      <c r="X21" s="102"/>
      <c r="Y21" s="82"/>
      <c r="Z21" s="45" t="str">
        <f>+Q21</f>
        <v/>
      </c>
      <c r="AA21" s="46" t="str">
        <f>+R21</f>
        <v/>
      </c>
      <c r="AB21" s="46" t="str">
        <f>+S21</f>
        <v/>
      </c>
      <c r="AC21" s="110" t="str">
        <f>+T21</f>
        <v/>
      </c>
      <c r="AD21" s="110" t="str">
        <f>+U21</f>
        <v/>
      </c>
      <c r="AE21" s="45"/>
      <c r="AF21" s="46"/>
      <c r="AG21" s="47"/>
      <c r="AH21" s="82"/>
    </row>
    <row r="22" spans="1:38" ht="42" customHeight="1">
      <c r="A22" s="14">
        <v>2</v>
      </c>
      <c r="B22" s="293"/>
      <c r="C22" s="153"/>
      <c r="D22" s="154"/>
      <c r="E22" s="140"/>
      <c r="F22" s="156"/>
      <c r="G22" s="146"/>
      <c r="H22" s="150" t="str">
        <f t="shared" si="0"/>
        <v/>
      </c>
      <c r="I22" s="170"/>
      <c r="J22" s="177" t="s">
        <v>68</v>
      </c>
      <c r="K22" s="172"/>
      <c r="L22" s="168"/>
      <c r="M22" s="157"/>
      <c r="N22" s="196"/>
      <c r="O22" s="152">
        <f t="shared" si="1"/>
        <v>0</v>
      </c>
      <c r="P22" s="40"/>
      <c r="Q22" s="42" t="str">
        <f t="shared" si="2"/>
        <v/>
      </c>
      <c r="R22" s="292" t="str">
        <f t="shared" si="3"/>
        <v/>
      </c>
      <c r="S22" s="292" t="str">
        <f t="shared" si="4"/>
        <v/>
      </c>
      <c r="T22" s="290" t="str">
        <f t="shared" si="5"/>
        <v/>
      </c>
      <c r="U22" s="102" t="str">
        <f t="shared" si="6"/>
        <v/>
      </c>
      <c r="V22" s="42"/>
      <c r="W22" s="15"/>
      <c r="X22" s="102"/>
      <c r="Y22" s="82"/>
      <c r="Z22" s="41" t="str">
        <f t="shared" ref="Z22:Z29" si="7">+Q22</f>
        <v/>
      </c>
      <c r="AA22" s="286" t="str">
        <f t="shared" ref="AA22:AA30" si="8">+R22</f>
        <v/>
      </c>
      <c r="AB22" s="286" t="str">
        <f t="shared" ref="AB22:AB29" si="9">+S22</f>
        <v/>
      </c>
      <c r="AC22" s="111" t="str">
        <f t="shared" ref="AC22:AC29" si="10">+T22</f>
        <v/>
      </c>
      <c r="AD22" s="111" t="str">
        <f t="shared" ref="AD22:AD29" si="11">+U22</f>
        <v/>
      </c>
      <c r="AE22" s="41"/>
      <c r="AF22" s="22"/>
      <c r="AG22" s="35"/>
      <c r="AH22" s="82"/>
    </row>
    <row r="23" spans="1:38" ht="42" customHeight="1">
      <c r="A23" s="14">
        <v>3</v>
      </c>
      <c r="B23" s="293"/>
      <c r="C23" s="153"/>
      <c r="D23" s="154"/>
      <c r="E23" s="155"/>
      <c r="F23" s="156"/>
      <c r="G23" s="146"/>
      <c r="H23" s="150" t="str">
        <f t="shared" si="0"/>
        <v/>
      </c>
      <c r="I23" s="170"/>
      <c r="J23" s="177" t="s">
        <v>68</v>
      </c>
      <c r="K23" s="172"/>
      <c r="L23" s="168"/>
      <c r="M23" s="157"/>
      <c r="N23" s="151"/>
      <c r="O23" s="152">
        <f t="shared" si="1"/>
        <v>0</v>
      </c>
      <c r="P23" s="25"/>
      <c r="Q23" s="42" t="str">
        <f t="shared" si="2"/>
        <v/>
      </c>
      <c r="R23" s="292" t="str">
        <f t="shared" si="3"/>
        <v/>
      </c>
      <c r="S23" s="292" t="str">
        <f t="shared" si="4"/>
        <v/>
      </c>
      <c r="T23" s="290" t="str">
        <f t="shared" si="5"/>
        <v/>
      </c>
      <c r="U23" s="102" t="str">
        <f t="shared" si="6"/>
        <v/>
      </c>
      <c r="V23" s="42"/>
      <c r="W23" s="15"/>
      <c r="X23" s="102"/>
      <c r="Y23" s="82"/>
      <c r="Z23" s="41" t="str">
        <f t="shared" si="7"/>
        <v/>
      </c>
      <c r="AA23" s="286" t="str">
        <f t="shared" si="8"/>
        <v/>
      </c>
      <c r="AB23" s="286" t="str">
        <f t="shared" si="9"/>
        <v/>
      </c>
      <c r="AC23" s="111" t="str">
        <f t="shared" si="10"/>
        <v/>
      </c>
      <c r="AD23" s="111" t="str">
        <f t="shared" si="11"/>
        <v/>
      </c>
      <c r="AE23" s="41"/>
      <c r="AF23" s="22"/>
      <c r="AG23" s="35"/>
      <c r="AH23" s="82"/>
    </row>
    <row r="24" spans="1:38" ht="42" customHeight="1">
      <c r="A24" s="14">
        <v>4</v>
      </c>
      <c r="B24" s="293"/>
      <c r="C24" s="153"/>
      <c r="D24" s="154"/>
      <c r="E24" s="155"/>
      <c r="F24" s="156"/>
      <c r="G24" s="146"/>
      <c r="H24" s="150" t="str">
        <f t="shared" si="0"/>
        <v/>
      </c>
      <c r="I24" s="170"/>
      <c r="J24" s="177" t="s">
        <v>68</v>
      </c>
      <c r="K24" s="172"/>
      <c r="L24" s="168"/>
      <c r="M24" s="147"/>
      <c r="N24" s="151"/>
      <c r="O24" s="152">
        <f t="shared" si="1"/>
        <v>0</v>
      </c>
      <c r="P24" s="25"/>
      <c r="Q24" s="42" t="str">
        <f t="shared" si="2"/>
        <v/>
      </c>
      <c r="R24" s="292" t="str">
        <f t="shared" si="3"/>
        <v/>
      </c>
      <c r="S24" s="292" t="str">
        <f t="shared" si="4"/>
        <v/>
      </c>
      <c r="T24" s="290" t="str">
        <f t="shared" si="5"/>
        <v/>
      </c>
      <c r="U24" s="102" t="str">
        <f t="shared" si="6"/>
        <v/>
      </c>
      <c r="V24" s="42"/>
      <c r="W24" s="15"/>
      <c r="X24" s="102"/>
      <c r="Y24" s="82"/>
      <c r="Z24" s="41" t="str">
        <f t="shared" si="7"/>
        <v/>
      </c>
      <c r="AA24" s="286" t="str">
        <f t="shared" si="8"/>
        <v/>
      </c>
      <c r="AB24" s="286" t="str">
        <f t="shared" si="9"/>
        <v/>
      </c>
      <c r="AC24" s="111" t="str">
        <f t="shared" si="10"/>
        <v/>
      </c>
      <c r="AD24" s="111" t="str">
        <f t="shared" si="11"/>
        <v/>
      </c>
      <c r="AE24" s="41"/>
      <c r="AF24" s="22"/>
      <c r="AG24" s="35"/>
      <c r="AH24" s="82"/>
    </row>
    <row r="25" spans="1:38" ht="42" customHeight="1">
      <c r="A25" s="14">
        <v>5</v>
      </c>
      <c r="B25" s="293"/>
      <c r="C25" s="153"/>
      <c r="D25" s="154"/>
      <c r="E25" s="155"/>
      <c r="F25" s="156"/>
      <c r="G25" s="146"/>
      <c r="H25" s="150" t="str">
        <f t="shared" si="0"/>
        <v/>
      </c>
      <c r="I25" s="170"/>
      <c r="J25" s="177" t="s">
        <v>68</v>
      </c>
      <c r="K25" s="172"/>
      <c r="L25" s="168"/>
      <c r="M25" s="147"/>
      <c r="N25" s="151"/>
      <c r="O25" s="152">
        <f t="shared" si="1"/>
        <v>0</v>
      </c>
      <c r="P25" s="25"/>
      <c r="Q25" s="42" t="str">
        <f t="shared" si="2"/>
        <v/>
      </c>
      <c r="R25" s="292" t="str">
        <f t="shared" si="3"/>
        <v/>
      </c>
      <c r="S25" s="292" t="str">
        <f t="shared" si="4"/>
        <v/>
      </c>
      <c r="T25" s="290" t="str">
        <f t="shared" si="5"/>
        <v/>
      </c>
      <c r="U25" s="102" t="str">
        <f t="shared" si="6"/>
        <v/>
      </c>
      <c r="V25" s="42"/>
      <c r="W25" s="15"/>
      <c r="X25" s="102"/>
      <c r="Y25" s="82"/>
      <c r="Z25" s="41" t="str">
        <f t="shared" si="7"/>
        <v/>
      </c>
      <c r="AA25" s="286" t="str">
        <f t="shared" si="8"/>
        <v/>
      </c>
      <c r="AB25" s="286" t="str">
        <f t="shared" si="9"/>
        <v/>
      </c>
      <c r="AC25" s="111" t="str">
        <f t="shared" si="10"/>
        <v/>
      </c>
      <c r="AD25" s="111" t="str">
        <f t="shared" si="11"/>
        <v/>
      </c>
      <c r="AE25" s="41"/>
      <c r="AF25" s="22"/>
      <c r="AG25" s="35"/>
      <c r="AH25" s="82"/>
    </row>
    <row r="26" spans="1:38" ht="42" customHeight="1">
      <c r="A26" s="14">
        <v>6</v>
      </c>
      <c r="B26" s="293"/>
      <c r="C26" s="153"/>
      <c r="D26" s="154"/>
      <c r="E26" s="155"/>
      <c r="F26" s="156"/>
      <c r="G26" s="146"/>
      <c r="H26" s="150" t="str">
        <f t="shared" si="0"/>
        <v/>
      </c>
      <c r="I26" s="170"/>
      <c r="J26" s="177" t="s">
        <v>68</v>
      </c>
      <c r="K26" s="172"/>
      <c r="L26" s="168"/>
      <c r="M26" s="147"/>
      <c r="N26" s="151"/>
      <c r="O26" s="152">
        <f t="shared" si="1"/>
        <v>0</v>
      </c>
      <c r="P26" s="25"/>
      <c r="Q26" s="42" t="str">
        <f t="shared" si="2"/>
        <v/>
      </c>
      <c r="R26" s="292" t="str">
        <f t="shared" si="3"/>
        <v/>
      </c>
      <c r="S26" s="292" t="str">
        <f t="shared" si="4"/>
        <v/>
      </c>
      <c r="T26" s="290" t="str">
        <f t="shared" si="5"/>
        <v/>
      </c>
      <c r="U26" s="102" t="str">
        <f t="shared" si="6"/>
        <v/>
      </c>
      <c r="V26" s="42"/>
      <c r="W26" s="15"/>
      <c r="X26" s="102"/>
      <c r="Y26" s="82"/>
      <c r="Z26" s="41" t="str">
        <f t="shared" si="7"/>
        <v/>
      </c>
      <c r="AA26" s="286" t="str">
        <f t="shared" si="8"/>
        <v/>
      </c>
      <c r="AB26" s="286" t="str">
        <f t="shared" si="9"/>
        <v/>
      </c>
      <c r="AC26" s="111" t="str">
        <f t="shared" si="10"/>
        <v/>
      </c>
      <c r="AD26" s="111" t="str">
        <f t="shared" si="11"/>
        <v/>
      </c>
      <c r="AE26" s="41"/>
      <c r="AF26" s="22"/>
      <c r="AG26" s="35"/>
      <c r="AH26" s="82"/>
    </row>
    <row r="27" spans="1:38" ht="42" customHeight="1">
      <c r="A27" s="14">
        <v>7</v>
      </c>
      <c r="B27" s="293"/>
      <c r="C27" s="153"/>
      <c r="D27" s="154"/>
      <c r="E27" s="155"/>
      <c r="F27" s="156"/>
      <c r="G27" s="146"/>
      <c r="H27" s="150" t="str">
        <f t="shared" si="0"/>
        <v/>
      </c>
      <c r="I27" s="170"/>
      <c r="J27" s="177" t="s">
        <v>68</v>
      </c>
      <c r="K27" s="172"/>
      <c r="L27" s="168"/>
      <c r="M27" s="147"/>
      <c r="N27" s="151"/>
      <c r="O27" s="152">
        <f t="shared" si="1"/>
        <v>0</v>
      </c>
      <c r="P27" s="25"/>
      <c r="Q27" s="42" t="str">
        <f t="shared" si="2"/>
        <v/>
      </c>
      <c r="R27" s="292" t="str">
        <f t="shared" si="3"/>
        <v/>
      </c>
      <c r="S27" s="292" t="str">
        <f t="shared" si="4"/>
        <v/>
      </c>
      <c r="T27" s="290" t="str">
        <f t="shared" si="5"/>
        <v/>
      </c>
      <c r="U27" s="102" t="str">
        <f t="shared" si="6"/>
        <v/>
      </c>
      <c r="V27" s="42"/>
      <c r="W27" s="15"/>
      <c r="X27" s="102"/>
      <c r="Y27" s="82"/>
      <c r="Z27" s="41" t="str">
        <f t="shared" si="7"/>
        <v/>
      </c>
      <c r="AA27" s="286" t="str">
        <f t="shared" si="8"/>
        <v/>
      </c>
      <c r="AB27" s="286" t="str">
        <f t="shared" si="9"/>
        <v/>
      </c>
      <c r="AC27" s="111" t="str">
        <f t="shared" si="10"/>
        <v/>
      </c>
      <c r="AD27" s="111" t="str">
        <f t="shared" si="11"/>
        <v/>
      </c>
      <c r="AE27" s="41"/>
      <c r="AF27" s="22"/>
      <c r="AG27" s="35"/>
      <c r="AH27" s="82"/>
    </row>
    <row r="28" spans="1:38" ht="42" customHeight="1">
      <c r="A28" s="14">
        <v>8</v>
      </c>
      <c r="B28" s="293"/>
      <c r="C28" s="142"/>
      <c r="D28" s="143"/>
      <c r="E28" s="144"/>
      <c r="F28" s="145"/>
      <c r="G28" s="146"/>
      <c r="H28" s="150" t="str">
        <f t="shared" si="0"/>
        <v/>
      </c>
      <c r="I28" s="170"/>
      <c r="J28" s="177" t="s">
        <v>68</v>
      </c>
      <c r="K28" s="172"/>
      <c r="L28" s="168"/>
      <c r="M28" s="147"/>
      <c r="N28" s="151"/>
      <c r="O28" s="152">
        <f t="shared" si="1"/>
        <v>0</v>
      </c>
      <c r="P28" s="25"/>
      <c r="Q28" s="42" t="str">
        <f t="shared" si="2"/>
        <v/>
      </c>
      <c r="R28" s="292" t="str">
        <f t="shared" si="3"/>
        <v/>
      </c>
      <c r="S28" s="292" t="str">
        <f t="shared" si="4"/>
        <v/>
      </c>
      <c r="T28" s="290" t="str">
        <f t="shared" si="5"/>
        <v/>
      </c>
      <c r="U28" s="102" t="str">
        <f t="shared" si="6"/>
        <v/>
      </c>
      <c r="V28" s="42"/>
      <c r="W28" s="15"/>
      <c r="X28" s="102"/>
      <c r="Y28" s="82"/>
      <c r="Z28" s="41" t="str">
        <f t="shared" si="7"/>
        <v/>
      </c>
      <c r="AA28" s="286" t="str">
        <f t="shared" si="8"/>
        <v/>
      </c>
      <c r="AB28" s="286" t="str">
        <f t="shared" si="9"/>
        <v/>
      </c>
      <c r="AC28" s="111" t="str">
        <f t="shared" si="10"/>
        <v/>
      </c>
      <c r="AD28" s="111" t="str">
        <f t="shared" si="11"/>
        <v/>
      </c>
      <c r="AE28" s="41"/>
      <c r="AF28" s="22"/>
      <c r="AG28" s="35"/>
      <c r="AH28" s="82"/>
    </row>
    <row r="29" spans="1:38" ht="42" customHeight="1">
      <c r="A29" s="14">
        <v>9</v>
      </c>
      <c r="B29" s="293"/>
      <c r="C29" s="142"/>
      <c r="D29" s="143"/>
      <c r="E29" s="144"/>
      <c r="F29" s="145"/>
      <c r="G29" s="146"/>
      <c r="H29" s="150" t="str">
        <f t="shared" si="0"/>
        <v/>
      </c>
      <c r="I29" s="170"/>
      <c r="J29" s="177" t="s">
        <v>68</v>
      </c>
      <c r="K29" s="172"/>
      <c r="L29" s="168"/>
      <c r="M29" s="147"/>
      <c r="N29" s="151"/>
      <c r="O29" s="152">
        <f t="shared" si="1"/>
        <v>0</v>
      </c>
      <c r="P29" s="25"/>
      <c r="Q29" s="42" t="str">
        <f t="shared" si="2"/>
        <v/>
      </c>
      <c r="R29" s="292" t="str">
        <f t="shared" si="3"/>
        <v/>
      </c>
      <c r="S29" s="292" t="str">
        <f t="shared" si="4"/>
        <v/>
      </c>
      <c r="T29" s="290" t="str">
        <f t="shared" si="5"/>
        <v/>
      </c>
      <c r="U29" s="102" t="str">
        <f t="shared" si="6"/>
        <v/>
      </c>
      <c r="V29" s="42"/>
      <c r="W29" s="15"/>
      <c r="X29" s="102"/>
      <c r="Y29" s="82"/>
      <c r="Z29" s="41" t="str">
        <f t="shared" si="7"/>
        <v/>
      </c>
      <c r="AA29" s="286" t="str">
        <f t="shared" si="8"/>
        <v/>
      </c>
      <c r="AB29" s="286" t="str">
        <f t="shared" si="9"/>
        <v/>
      </c>
      <c r="AC29" s="111" t="str">
        <f t="shared" si="10"/>
        <v/>
      </c>
      <c r="AD29" s="111" t="str">
        <f t="shared" si="11"/>
        <v/>
      </c>
      <c r="AE29" s="41"/>
      <c r="AF29" s="22"/>
      <c r="AG29" s="35"/>
      <c r="AH29" s="82"/>
    </row>
    <row r="30" spans="1:38" ht="42" customHeight="1" thickBot="1">
      <c r="A30" s="22">
        <v>10</v>
      </c>
      <c r="B30" s="293"/>
      <c r="C30" s="147"/>
      <c r="D30" s="148"/>
      <c r="E30" s="139"/>
      <c r="F30" s="149"/>
      <c r="G30" s="146"/>
      <c r="H30" s="249" t="str">
        <f t="shared" si="0"/>
        <v/>
      </c>
      <c r="I30" s="171"/>
      <c r="J30" s="177" t="s">
        <v>68</v>
      </c>
      <c r="K30" s="173"/>
      <c r="L30" s="169"/>
      <c r="M30" s="147"/>
      <c r="N30" s="151"/>
      <c r="O30" s="152">
        <f t="shared" si="1"/>
        <v>0</v>
      </c>
      <c r="P30" s="25"/>
      <c r="Q30" s="109" t="str">
        <f t="shared" si="2"/>
        <v/>
      </c>
      <c r="R30" s="107" t="str">
        <f t="shared" si="3"/>
        <v/>
      </c>
      <c r="S30" s="107" t="str">
        <f t="shared" si="4"/>
        <v/>
      </c>
      <c r="T30" s="282" t="str">
        <f t="shared" si="5"/>
        <v/>
      </c>
      <c r="U30" s="108" t="str">
        <f t="shared" si="6"/>
        <v/>
      </c>
      <c r="V30" s="109"/>
      <c r="W30" s="107"/>
      <c r="X30" s="108"/>
      <c r="Y30" s="82"/>
      <c r="Z30" s="119" t="str">
        <f>+Q30</f>
        <v/>
      </c>
      <c r="AA30" s="291" t="str">
        <f t="shared" si="8"/>
        <v/>
      </c>
      <c r="AB30" s="291" t="str">
        <f>+S30</f>
        <v/>
      </c>
      <c r="AC30" s="289" t="str">
        <f>+T30</f>
        <v/>
      </c>
      <c r="AD30" s="289" t="str">
        <f>+U30</f>
        <v/>
      </c>
      <c r="AE30" s="119"/>
      <c r="AF30" s="14"/>
      <c r="AG30" s="120"/>
      <c r="AH30" s="82"/>
    </row>
    <row r="31" spans="1:38" ht="15" customHeight="1" thickBot="1">
      <c r="A31" s="80"/>
      <c r="B31" s="552" t="s">
        <v>184</v>
      </c>
      <c r="C31" s="552"/>
      <c r="D31" s="552"/>
      <c r="E31" s="552"/>
      <c r="F31" s="552"/>
      <c r="G31" s="552"/>
      <c r="H31" s="552"/>
      <c r="I31" s="552"/>
      <c r="J31" s="552"/>
      <c r="K31" s="552"/>
      <c r="L31" s="552"/>
      <c r="M31" s="552"/>
      <c r="N31" s="552"/>
      <c r="O31" s="552"/>
      <c r="Z31" s="121">
        <f>COUNTIF(Z21:Z30,"○")</f>
        <v>0</v>
      </c>
      <c r="AA31" s="122">
        <f>COUNTIF(AA21:AA30,"○")</f>
        <v>0</v>
      </c>
      <c r="AB31" s="122">
        <f>COUNTIF(AB21:AB30,"○")</f>
        <v>0</v>
      </c>
      <c r="AC31" s="124">
        <f>COUNTIF(AC21:AC30,"○")</f>
        <v>0</v>
      </c>
      <c r="AD31" s="124">
        <f>COUNTIF(AD21:AD30,"○")</f>
        <v>0</v>
      </c>
      <c r="AE31" s="121"/>
      <c r="AF31" s="122"/>
      <c r="AG31" s="123"/>
    </row>
    <row r="32" spans="1:38" ht="15" thickBot="1">
      <c r="A32" s="80"/>
      <c r="B32" s="552" t="s">
        <v>123</v>
      </c>
      <c r="C32" s="552"/>
      <c r="D32" s="552"/>
      <c r="E32" s="552"/>
      <c r="F32" s="552"/>
      <c r="G32" s="552"/>
      <c r="H32" s="552"/>
      <c r="I32" s="552"/>
      <c r="J32" s="552"/>
      <c r="K32" s="552"/>
      <c r="L32" s="552"/>
      <c r="M32" s="552"/>
      <c r="N32" s="552"/>
      <c r="O32" s="552"/>
      <c r="Z32" s="522">
        <f>SUM(Z31:AD31)</f>
        <v>0</v>
      </c>
      <c r="AA32" s="523"/>
      <c r="AB32" s="523"/>
      <c r="AC32" s="523"/>
      <c r="AD32" s="524"/>
      <c r="AE32" s="522">
        <f>SUM(AE31:AG31)</f>
        <v>0</v>
      </c>
      <c r="AF32" s="523"/>
      <c r="AG32" s="524"/>
    </row>
    <row r="33" spans="1:16" ht="14.25">
      <c r="A33" s="80"/>
      <c r="B33" s="552" t="s">
        <v>176</v>
      </c>
      <c r="C33" s="552"/>
      <c r="D33" s="552"/>
      <c r="E33" s="552"/>
      <c r="F33" s="552"/>
      <c r="G33" s="552"/>
      <c r="H33" s="552"/>
      <c r="I33" s="552"/>
      <c r="J33" s="552"/>
      <c r="K33" s="552"/>
      <c r="L33" s="552"/>
      <c r="M33" s="552"/>
      <c r="N33" s="552"/>
      <c r="O33" s="552"/>
    </row>
    <row r="34" spans="1:16" ht="14.25" customHeight="1">
      <c r="A34" s="80"/>
      <c r="B34" s="183" t="s">
        <v>177</v>
      </c>
      <c r="C34" s="184"/>
      <c r="D34" s="184"/>
      <c r="E34" s="184"/>
      <c r="F34" s="184"/>
      <c r="G34" s="184"/>
      <c r="H34" s="184"/>
      <c r="I34" s="184"/>
      <c r="J34" s="184"/>
      <c r="K34" s="184"/>
      <c r="L34" s="184"/>
      <c r="M34" s="184"/>
      <c r="N34" s="184"/>
      <c r="O34" s="184"/>
      <c r="P34" s="11"/>
    </row>
    <row r="35" spans="1:16" ht="14.25" customHeight="1">
      <c r="A35" s="80"/>
      <c r="B35" s="183" t="s">
        <v>169</v>
      </c>
      <c r="C35" s="184"/>
      <c r="D35" s="184"/>
      <c r="E35" s="184"/>
      <c r="F35" s="184"/>
      <c r="G35" s="184"/>
      <c r="H35" s="184"/>
      <c r="I35" s="184"/>
      <c r="J35" s="184"/>
      <c r="K35" s="184"/>
      <c r="L35" s="184"/>
      <c r="M35" s="184"/>
      <c r="N35" s="184"/>
      <c r="O35" s="184"/>
      <c r="P35" s="11"/>
    </row>
    <row r="36" spans="1:16" ht="18" customHeight="1">
      <c r="A36" s="80"/>
      <c r="B36" s="553" t="s">
        <v>185</v>
      </c>
      <c r="C36" s="552"/>
      <c r="D36" s="552"/>
      <c r="E36" s="552"/>
      <c r="F36" s="552"/>
      <c r="G36" s="552"/>
      <c r="H36" s="552"/>
      <c r="I36" s="552"/>
      <c r="J36" s="552"/>
      <c r="K36" s="552"/>
      <c r="L36" s="552"/>
      <c r="M36" s="552"/>
      <c r="N36" s="552"/>
      <c r="O36" s="552"/>
      <c r="P36" s="11"/>
    </row>
    <row r="37" spans="1:16" ht="14.25" customHeight="1">
      <c r="B37" s="17"/>
      <c r="J37" s="11"/>
      <c r="M37" s="11"/>
      <c r="P37" s="11"/>
    </row>
    <row r="38" spans="1:16" ht="14.25" customHeight="1">
      <c r="B38" s="17"/>
      <c r="J38" s="11"/>
      <c r="M38" s="11"/>
      <c r="P38" s="11"/>
    </row>
    <row r="39" spans="1:16" ht="14.25" customHeight="1">
      <c r="B39" s="17"/>
      <c r="J39" s="11"/>
      <c r="M39" s="11"/>
      <c r="P39" s="11"/>
    </row>
  </sheetData>
  <protectedRanges>
    <protectedRange sqref="B20:B30" name="範囲4"/>
    <protectedRange sqref="K21:N30" name="範囲3"/>
    <protectedRange sqref="C21:G30" name="範囲1"/>
    <protectedRange sqref="I21:I30" name="範囲2"/>
  </protectedRanges>
  <mergeCells count="45">
    <mergeCell ref="Q11:X11"/>
    <mergeCell ref="Q12:X12"/>
    <mergeCell ref="R14:R19"/>
    <mergeCell ref="Q14:Q19"/>
    <mergeCell ref="Q13:U13"/>
    <mergeCell ref="V13:X13"/>
    <mergeCell ref="X14:X19"/>
    <mergeCell ref="S14:S19"/>
    <mergeCell ref="T14:T19"/>
    <mergeCell ref="Z11:AG11"/>
    <mergeCell ref="Z12:AG12"/>
    <mergeCell ref="Z13:AD13"/>
    <mergeCell ref="AE13:AG13"/>
    <mergeCell ref="AD14:AD19"/>
    <mergeCell ref="AG14:AG19"/>
    <mergeCell ref="AC14:AC19"/>
    <mergeCell ref="A1:B1"/>
    <mergeCell ref="E16:F16"/>
    <mergeCell ref="B5:O11"/>
    <mergeCell ref="A16:B16"/>
    <mergeCell ref="A13:B13"/>
    <mergeCell ref="C16:D16"/>
    <mergeCell ref="A18:A19"/>
    <mergeCell ref="M18:O18"/>
    <mergeCell ref="I19:K19"/>
    <mergeCell ref="B36:O36"/>
    <mergeCell ref="Z32:AD32"/>
    <mergeCell ref="B32:O32"/>
    <mergeCell ref="B33:O33"/>
    <mergeCell ref="I18:L18"/>
    <mergeCell ref="B31:O31"/>
    <mergeCell ref="AE32:AG32"/>
    <mergeCell ref="B18:B19"/>
    <mergeCell ref="C14:N14"/>
    <mergeCell ref="E18:E19"/>
    <mergeCell ref="F18:H18"/>
    <mergeCell ref="C18:D18"/>
    <mergeCell ref="W14:W19"/>
    <mergeCell ref="AB14:AB19"/>
    <mergeCell ref="AE14:AE19"/>
    <mergeCell ref="AF14:AF19"/>
    <mergeCell ref="U14:U19"/>
    <mergeCell ref="V14:V19"/>
    <mergeCell ref="Z14:Z19"/>
    <mergeCell ref="AA14:AA19"/>
  </mergeCells>
  <phoneticPr fontId="2"/>
  <dataValidations count="4">
    <dataValidation type="list" allowBlank="1" showInputMessage="1" showErrorMessage="1" sqref="C20:C30">
      <formula1>$AJ$5:$AJ$8</formula1>
    </dataValidation>
    <dataValidation type="list" allowBlank="1" showInputMessage="1" showErrorMessage="1" sqref="D20:D30">
      <formula1>$AK$5:$AK$8</formula1>
    </dataValidation>
    <dataValidation type="list" allowBlank="1" showInputMessage="1" showErrorMessage="1" sqref="F20:F30">
      <formula1>$AL$5:$AL$8</formula1>
    </dataValidation>
    <dataValidation type="list" allowBlank="1" showInputMessage="1" showErrorMessage="1" sqref="B21:B30">
      <formula1>$AI$9:$AI$10</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
  <sheetViews>
    <sheetView showZeros="0" view="pageBreakPreview" topLeftCell="A13" zoomScaleNormal="100" zoomScaleSheetLayoutView="100" workbookViewId="0">
      <selection activeCell="AJ7" sqref="AJ7"/>
    </sheetView>
  </sheetViews>
  <sheetFormatPr defaultColWidth="8.625" defaultRowHeight="13.5"/>
  <cols>
    <col min="1" max="1" width="7.375" style="11" customWidth="1"/>
    <col min="2" max="2" width="13.875" style="11" bestFit="1" customWidth="1"/>
    <col min="3" max="3" width="11.625" style="11" bestFit="1" customWidth="1"/>
    <col min="4" max="4" width="9.5" style="11" bestFit="1" customWidth="1"/>
    <col min="5" max="5" width="12.625" style="11" customWidth="1"/>
    <col min="6" max="6" width="10.875" style="11" hidden="1" customWidth="1"/>
    <col min="7" max="7" width="11.625" style="11" hidden="1" customWidth="1"/>
    <col min="8" max="8" width="5.625" style="11" hidden="1" customWidth="1"/>
    <col min="9" max="9" width="5.25" style="11" bestFit="1" customWidth="1"/>
    <col min="10" max="10" width="3.5" style="31" bestFit="1" customWidth="1"/>
    <col min="11" max="11" width="5.25" style="11" bestFit="1" customWidth="1"/>
    <col min="12" max="12" width="39.875" style="11" customWidth="1"/>
    <col min="13" max="13" width="5.5" style="21" bestFit="1" customWidth="1"/>
    <col min="14" max="14" width="5.5" style="11" bestFit="1" customWidth="1"/>
    <col min="15" max="15" width="5.5" style="11" customWidth="1"/>
    <col min="16" max="16" width="5.5" style="11" bestFit="1" customWidth="1"/>
    <col min="17" max="17" width="5.5" style="17" customWidth="1"/>
    <col min="18" max="35" width="3" style="11" customWidth="1"/>
    <col min="36" max="36" width="11.625" style="11" bestFit="1" customWidth="1"/>
    <col min="37" max="38" width="9.5" style="11" bestFit="1" customWidth="1"/>
    <col min="39" max="39" width="24.875" style="11" customWidth="1"/>
    <col min="40" max="16384" width="8.625" style="11"/>
  </cols>
  <sheetData>
    <row r="1" spans="1:42" s="80" customFormat="1" ht="17.25">
      <c r="A1" s="521" t="s">
        <v>93</v>
      </c>
      <c r="B1" s="521"/>
      <c r="J1" s="85"/>
      <c r="L1" s="80" t="s">
        <v>52</v>
      </c>
      <c r="M1" s="86"/>
      <c r="Q1" s="87"/>
      <c r="AJ1" s="88" t="s">
        <v>63</v>
      </c>
      <c r="AK1" s="88" t="s">
        <v>77</v>
      </c>
      <c r="AL1" s="88" t="s">
        <v>81</v>
      </c>
      <c r="AM1" s="89" t="s">
        <v>58</v>
      </c>
    </row>
    <row r="2" spans="1:42" s="80" customFormat="1" ht="17.25">
      <c r="A2" s="338"/>
      <c r="B2" s="188" t="s">
        <v>134</v>
      </c>
      <c r="J2" s="85"/>
      <c r="M2" s="86"/>
      <c r="Q2" s="87"/>
      <c r="AJ2" s="88"/>
      <c r="AK2" s="88"/>
      <c r="AL2" s="88"/>
      <c r="AM2" s="360"/>
    </row>
    <row r="3" spans="1:42" s="80" customFormat="1" ht="17.25">
      <c r="A3" s="338"/>
      <c r="B3" s="188" t="s">
        <v>133</v>
      </c>
      <c r="J3" s="85"/>
      <c r="M3" s="86"/>
      <c r="Q3" s="87"/>
      <c r="AJ3" s="88"/>
      <c r="AK3" s="88"/>
      <c r="AL3" s="88"/>
      <c r="AM3" s="360"/>
    </row>
    <row r="4" spans="1:42" s="80" customFormat="1" ht="17.25">
      <c r="A4" s="338"/>
      <c r="B4" s="188" t="s">
        <v>173</v>
      </c>
      <c r="J4" s="85"/>
      <c r="M4" s="86"/>
      <c r="Q4" s="87"/>
      <c r="AJ4" s="88"/>
      <c r="AK4" s="88"/>
      <c r="AL4" s="88"/>
      <c r="AM4" s="360"/>
    </row>
    <row r="5" spans="1:42" s="80" customFormat="1" ht="26.25" customHeight="1">
      <c r="B5" s="557" t="s">
        <v>227</v>
      </c>
      <c r="C5" s="557"/>
      <c r="D5" s="557"/>
      <c r="E5" s="557"/>
      <c r="F5" s="557"/>
      <c r="G5" s="557"/>
      <c r="H5" s="557"/>
      <c r="I5" s="557"/>
      <c r="J5" s="557"/>
      <c r="K5" s="557"/>
      <c r="L5" s="557"/>
      <c r="M5" s="557"/>
      <c r="N5" s="557"/>
      <c r="O5" s="557"/>
      <c r="P5" s="557"/>
      <c r="Q5" s="87"/>
      <c r="AJ5" s="90"/>
      <c r="AK5" s="91"/>
      <c r="AL5" s="90" t="s">
        <v>89</v>
      </c>
      <c r="AM5" s="361" t="s">
        <v>189</v>
      </c>
    </row>
    <row r="6" spans="1:42" s="80" customFormat="1" ht="26.25">
      <c r="B6" s="557"/>
      <c r="C6" s="557"/>
      <c r="D6" s="557"/>
      <c r="E6" s="557"/>
      <c r="F6" s="557"/>
      <c r="G6" s="557"/>
      <c r="H6" s="557"/>
      <c r="I6" s="557"/>
      <c r="J6" s="557"/>
      <c r="K6" s="557"/>
      <c r="L6" s="557"/>
      <c r="M6" s="557"/>
      <c r="N6" s="557"/>
      <c r="O6" s="557"/>
      <c r="P6" s="557"/>
      <c r="Q6" s="87"/>
      <c r="AJ6" s="92">
        <v>45383</v>
      </c>
      <c r="AK6" s="90" t="s">
        <v>78</v>
      </c>
      <c r="AL6" s="90" t="s">
        <v>82</v>
      </c>
      <c r="AM6" s="361" t="s">
        <v>188</v>
      </c>
    </row>
    <row r="7" spans="1:42" s="80" customFormat="1" ht="26.25">
      <c r="B7" s="557"/>
      <c r="C7" s="557"/>
      <c r="D7" s="557"/>
      <c r="E7" s="557"/>
      <c r="F7" s="557"/>
      <c r="G7" s="557"/>
      <c r="H7" s="557"/>
      <c r="I7" s="557"/>
      <c r="J7" s="557"/>
      <c r="K7" s="557"/>
      <c r="L7" s="557"/>
      <c r="M7" s="557"/>
      <c r="N7" s="557"/>
      <c r="O7" s="557"/>
      <c r="P7" s="557"/>
      <c r="Q7" s="87"/>
      <c r="AJ7" s="90"/>
      <c r="AK7" s="90" t="s">
        <v>79</v>
      </c>
      <c r="AL7" s="90" t="s">
        <v>83</v>
      </c>
      <c r="AM7" s="361" t="s">
        <v>162</v>
      </c>
      <c r="AP7" s="251"/>
    </row>
    <row r="8" spans="1:42" s="80" customFormat="1" ht="14.25" customHeight="1">
      <c r="B8" s="557"/>
      <c r="C8" s="557"/>
      <c r="D8" s="557"/>
      <c r="E8" s="557"/>
      <c r="F8" s="557"/>
      <c r="G8" s="557"/>
      <c r="H8" s="557"/>
      <c r="I8" s="557"/>
      <c r="J8" s="557"/>
      <c r="K8" s="557"/>
      <c r="L8" s="557"/>
      <c r="M8" s="557"/>
      <c r="N8" s="557"/>
      <c r="O8" s="557"/>
      <c r="P8" s="557"/>
      <c r="Q8" s="87"/>
      <c r="AJ8" s="90"/>
      <c r="AK8" s="90" t="s">
        <v>80</v>
      </c>
      <c r="AL8" s="90" t="s">
        <v>84</v>
      </c>
      <c r="AM8" s="361" t="s">
        <v>161</v>
      </c>
    </row>
    <row r="9" spans="1:42" s="80" customFormat="1" ht="14.25">
      <c r="B9" s="557"/>
      <c r="C9" s="557"/>
      <c r="D9" s="557"/>
      <c r="E9" s="557"/>
      <c r="F9" s="557"/>
      <c r="G9" s="557"/>
      <c r="H9" s="557"/>
      <c r="I9" s="557"/>
      <c r="J9" s="557"/>
      <c r="K9" s="557"/>
      <c r="L9" s="557"/>
      <c r="M9" s="557"/>
      <c r="N9" s="557"/>
      <c r="O9" s="557"/>
      <c r="P9" s="557"/>
      <c r="Q9" s="87"/>
    </row>
    <row r="10" spans="1:42" s="80" customFormat="1" ht="15" thickBot="1">
      <c r="B10" s="557"/>
      <c r="C10" s="557"/>
      <c r="D10" s="557"/>
      <c r="E10" s="557"/>
      <c r="F10" s="557"/>
      <c r="G10" s="557"/>
      <c r="H10" s="557"/>
      <c r="I10" s="557"/>
      <c r="J10" s="557"/>
      <c r="K10" s="557"/>
      <c r="L10" s="557"/>
      <c r="M10" s="557"/>
      <c r="N10" s="557"/>
      <c r="O10" s="557"/>
      <c r="P10" s="557"/>
      <c r="Q10" s="87"/>
      <c r="AJ10" s="80" t="s">
        <v>0</v>
      </c>
    </row>
    <row r="11" spans="1:42" s="80" customFormat="1" ht="15" thickBot="1">
      <c r="B11" s="557"/>
      <c r="C11" s="557"/>
      <c r="D11" s="557"/>
      <c r="E11" s="557"/>
      <c r="F11" s="557"/>
      <c r="G11" s="557"/>
      <c r="H11" s="557"/>
      <c r="I11" s="557"/>
      <c r="J11" s="557"/>
      <c r="K11" s="557"/>
      <c r="L11" s="557"/>
      <c r="M11" s="557"/>
      <c r="N11" s="557"/>
      <c r="O11" s="557"/>
      <c r="P11" s="557"/>
      <c r="Q11" s="87"/>
      <c r="R11" s="522" t="s">
        <v>198</v>
      </c>
      <c r="S11" s="523"/>
      <c r="T11" s="523"/>
      <c r="U11" s="523"/>
      <c r="V11" s="523"/>
      <c r="W11" s="523"/>
      <c r="X11" s="523"/>
      <c r="Y11" s="524"/>
      <c r="AA11" s="522" t="s">
        <v>198</v>
      </c>
      <c r="AB11" s="523"/>
      <c r="AC11" s="523"/>
      <c r="AD11" s="523"/>
      <c r="AE11" s="523"/>
      <c r="AF11" s="523"/>
      <c r="AG11" s="523"/>
      <c r="AH11" s="524"/>
    </row>
    <row r="12" spans="1:42" ht="14.25" thickBot="1">
      <c r="B12" s="11" t="s">
        <v>52</v>
      </c>
      <c r="G12" s="11" t="s">
        <v>52</v>
      </c>
      <c r="R12" s="522" t="s">
        <v>102</v>
      </c>
      <c r="S12" s="523"/>
      <c r="T12" s="523"/>
      <c r="U12" s="523"/>
      <c r="V12" s="523"/>
      <c r="W12" s="523"/>
      <c r="X12" s="523"/>
      <c r="Y12" s="524"/>
      <c r="Z12" s="339"/>
      <c r="AA12" s="522" t="s">
        <v>103</v>
      </c>
      <c r="AB12" s="523"/>
      <c r="AC12" s="523"/>
      <c r="AD12" s="523"/>
      <c r="AE12" s="523"/>
      <c r="AF12" s="523"/>
      <c r="AG12" s="523"/>
      <c r="AH12" s="524"/>
      <c r="AI12" s="339"/>
    </row>
    <row r="13" spans="1:42" ht="15" thickBot="1">
      <c r="A13" s="518" t="s">
        <v>218</v>
      </c>
      <c r="B13" s="518"/>
      <c r="C13" s="59"/>
      <c r="D13" s="7"/>
      <c r="R13" s="537" t="s">
        <v>0</v>
      </c>
      <c r="S13" s="538"/>
      <c r="T13" s="538"/>
      <c r="U13" s="539"/>
      <c r="V13" s="540"/>
      <c r="W13" s="537"/>
      <c r="X13" s="538"/>
      <c r="Y13" s="540"/>
      <c r="Z13" s="83"/>
      <c r="AA13" s="537" t="s">
        <v>0</v>
      </c>
      <c r="AB13" s="538"/>
      <c r="AC13" s="538"/>
      <c r="AD13" s="539"/>
      <c r="AE13" s="539"/>
      <c r="AF13" s="537"/>
      <c r="AG13" s="538"/>
      <c r="AH13" s="540"/>
      <c r="AI13" s="83"/>
    </row>
    <row r="14" spans="1:42" ht="18.75" customHeight="1">
      <c r="C14" s="507" t="s">
        <v>31</v>
      </c>
      <c r="D14" s="507"/>
      <c r="E14" s="507"/>
      <c r="F14" s="507"/>
      <c r="G14" s="507"/>
      <c r="H14" s="507"/>
      <c r="I14" s="507"/>
      <c r="J14" s="507"/>
      <c r="K14" s="507"/>
      <c r="L14" s="507"/>
      <c r="M14" s="507"/>
      <c r="N14" s="507"/>
      <c r="O14" s="334"/>
      <c r="P14" s="334"/>
      <c r="Q14" s="34"/>
      <c r="R14" s="561" t="s">
        <v>85</v>
      </c>
      <c r="S14" s="558" t="s">
        <v>197</v>
      </c>
      <c r="T14" s="564" t="s">
        <v>87</v>
      </c>
      <c r="U14" s="564" t="s">
        <v>86</v>
      </c>
      <c r="V14" s="554" t="s">
        <v>8</v>
      </c>
      <c r="W14" s="525"/>
      <c r="X14" s="528"/>
      <c r="Y14" s="541"/>
      <c r="Z14" s="84"/>
      <c r="AA14" s="561" t="s">
        <v>85</v>
      </c>
      <c r="AB14" s="558" t="s">
        <v>197</v>
      </c>
      <c r="AC14" s="558" t="s">
        <v>87</v>
      </c>
      <c r="AD14" s="558" t="s">
        <v>86</v>
      </c>
      <c r="AE14" s="554" t="s">
        <v>8</v>
      </c>
      <c r="AF14" s="525"/>
      <c r="AG14" s="528"/>
      <c r="AH14" s="541"/>
      <c r="AI14" s="84"/>
    </row>
    <row r="15" spans="1:42" ht="19.5" thickBot="1">
      <c r="C15" s="334"/>
      <c r="D15" s="334"/>
      <c r="E15" s="334"/>
      <c r="F15" s="334"/>
      <c r="G15" s="334"/>
      <c r="H15" s="334"/>
      <c r="I15" s="334"/>
      <c r="J15" s="60"/>
      <c r="K15" s="334"/>
      <c r="L15" s="334"/>
      <c r="M15" s="334"/>
      <c r="N15" s="334"/>
      <c r="O15" s="334"/>
      <c r="P15" s="378" t="s">
        <v>231</v>
      </c>
      <c r="Q15" s="34"/>
      <c r="R15" s="562"/>
      <c r="S15" s="559"/>
      <c r="T15" s="565"/>
      <c r="U15" s="565"/>
      <c r="V15" s="555"/>
      <c r="W15" s="526"/>
      <c r="X15" s="529"/>
      <c r="Y15" s="542"/>
      <c r="Z15" s="84"/>
      <c r="AA15" s="562"/>
      <c r="AB15" s="559"/>
      <c r="AC15" s="559"/>
      <c r="AD15" s="559"/>
      <c r="AE15" s="555"/>
      <c r="AF15" s="526"/>
      <c r="AG15" s="529"/>
      <c r="AH15" s="542"/>
      <c r="AI15" s="84"/>
    </row>
    <row r="16" spans="1:42" ht="18.75" customHeight="1" thickTop="1" thickBot="1">
      <c r="A16" s="544" t="s">
        <v>48</v>
      </c>
      <c r="B16" s="545"/>
      <c r="C16" s="546" t="s">
        <v>183</v>
      </c>
      <c r="D16" s="547"/>
      <c r="E16" s="544" t="s">
        <v>60</v>
      </c>
      <c r="F16" s="545"/>
      <c r="G16" s="138">
        <f>+'様式１ (申請書)'!H6</f>
        <v>0</v>
      </c>
      <c r="H16" s="24"/>
      <c r="I16" s="546">
        <f>+'様式１ (申請書)'!H6</f>
        <v>0</v>
      </c>
      <c r="J16" s="547"/>
      <c r="K16" s="24"/>
      <c r="R16" s="562"/>
      <c r="S16" s="559"/>
      <c r="T16" s="565"/>
      <c r="U16" s="565"/>
      <c r="V16" s="555"/>
      <c r="W16" s="526"/>
      <c r="X16" s="529"/>
      <c r="Y16" s="542"/>
      <c r="Z16" s="84"/>
      <c r="AA16" s="562"/>
      <c r="AB16" s="559"/>
      <c r="AC16" s="559"/>
      <c r="AD16" s="559"/>
      <c r="AE16" s="555"/>
      <c r="AF16" s="526"/>
      <c r="AG16" s="529"/>
      <c r="AH16" s="542"/>
      <c r="AI16" s="84"/>
    </row>
    <row r="17" spans="1:39" ht="14.25" thickTop="1">
      <c r="E17" s="13"/>
      <c r="M17" s="50"/>
      <c r="N17" s="51"/>
      <c r="O17" s="51"/>
      <c r="P17" s="51"/>
      <c r="R17" s="562"/>
      <c r="S17" s="559"/>
      <c r="T17" s="565"/>
      <c r="U17" s="565"/>
      <c r="V17" s="555"/>
      <c r="W17" s="526"/>
      <c r="X17" s="529"/>
      <c r="Y17" s="542"/>
      <c r="Z17" s="84"/>
      <c r="AA17" s="562"/>
      <c r="AB17" s="559"/>
      <c r="AC17" s="559"/>
      <c r="AD17" s="559"/>
      <c r="AE17" s="555"/>
      <c r="AF17" s="526"/>
      <c r="AG17" s="529"/>
      <c r="AH17" s="542"/>
      <c r="AI17" s="84"/>
    </row>
    <row r="18" spans="1:39" ht="14.25">
      <c r="A18" s="519" t="s">
        <v>64</v>
      </c>
      <c r="B18" s="548" t="s">
        <v>51</v>
      </c>
      <c r="C18" s="550" t="s">
        <v>27</v>
      </c>
      <c r="D18" s="551"/>
      <c r="E18" s="508" t="s">
        <v>26</v>
      </c>
      <c r="F18" s="510" t="s">
        <v>28</v>
      </c>
      <c r="G18" s="511"/>
      <c r="H18" s="512"/>
      <c r="I18" s="510" t="s">
        <v>30</v>
      </c>
      <c r="J18" s="511"/>
      <c r="K18" s="511"/>
      <c r="L18" s="512"/>
      <c r="M18" s="510" t="s">
        <v>46</v>
      </c>
      <c r="N18" s="511"/>
      <c r="O18" s="567"/>
      <c r="P18" s="512"/>
      <c r="Q18" s="39"/>
      <c r="R18" s="562"/>
      <c r="S18" s="559"/>
      <c r="T18" s="565"/>
      <c r="U18" s="565"/>
      <c r="V18" s="555"/>
      <c r="W18" s="526"/>
      <c r="X18" s="529"/>
      <c r="Y18" s="542"/>
      <c r="Z18" s="84"/>
      <c r="AA18" s="562"/>
      <c r="AB18" s="559"/>
      <c r="AC18" s="559"/>
      <c r="AD18" s="559"/>
      <c r="AE18" s="555"/>
      <c r="AF18" s="526"/>
      <c r="AG18" s="529"/>
      <c r="AH18" s="542"/>
      <c r="AI18" s="84"/>
      <c r="AM18" s="17" t="s">
        <v>52</v>
      </c>
    </row>
    <row r="19" spans="1:39" ht="15" thickBot="1">
      <c r="A19" s="520"/>
      <c r="B19" s="549"/>
      <c r="C19" s="57" t="s">
        <v>23</v>
      </c>
      <c r="D19" s="58" t="s">
        <v>24</v>
      </c>
      <c r="E19" s="509"/>
      <c r="F19" s="335" t="s">
        <v>29</v>
      </c>
      <c r="G19" s="336" t="s">
        <v>25</v>
      </c>
      <c r="H19" s="126" t="s">
        <v>62</v>
      </c>
      <c r="I19" s="516" t="s">
        <v>69</v>
      </c>
      <c r="J19" s="517"/>
      <c r="K19" s="517"/>
      <c r="L19" s="126" t="s">
        <v>70</v>
      </c>
      <c r="M19" s="335" t="s">
        <v>65</v>
      </c>
      <c r="N19" s="336" t="s">
        <v>66</v>
      </c>
      <c r="O19" s="359" t="s">
        <v>215</v>
      </c>
      <c r="P19" s="126" t="s">
        <v>61</v>
      </c>
      <c r="Q19" s="39"/>
      <c r="R19" s="563"/>
      <c r="S19" s="560"/>
      <c r="T19" s="566"/>
      <c r="U19" s="566"/>
      <c r="V19" s="556"/>
      <c r="W19" s="527"/>
      <c r="X19" s="530"/>
      <c r="Y19" s="543"/>
      <c r="Z19" s="84"/>
      <c r="AA19" s="563"/>
      <c r="AB19" s="560"/>
      <c r="AC19" s="560"/>
      <c r="AD19" s="560"/>
      <c r="AE19" s="556"/>
      <c r="AF19" s="527"/>
      <c r="AG19" s="530"/>
      <c r="AH19" s="543"/>
      <c r="AI19" s="84"/>
    </row>
    <row r="20" spans="1:39" ht="42" customHeight="1" thickTop="1" thickBot="1">
      <c r="A20" s="295" t="s">
        <v>67</v>
      </c>
      <c r="B20" s="296" t="s">
        <v>0</v>
      </c>
      <c r="C20" s="297" t="s">
        <v>80</v>
      </c>
      <c r="D20" s="298" t="s">
        <v>82</v>
      </c>
      <c r="E20" s="299" t="s">
        <v>53</v>
      </c>
      <c r="F20" s="350" t="s">
        <v>203</v>
      </c>
      <c r="G20" s="351">
        <v>39539</v>
      </c>
      <c r="H20" s="352">
        <f t="shared" ref="H20:H30" si="0">IF(G20="","",IF(+INT(($AJ$6-G20)/365.25)=113," ",+INT(($AJ$6-G20)/365.25)))</f>
        <v>16</v>
      </c>
      <c r="I20" s="303" t="s">
        <v>221</v>
      </c>
      <c r="J20" s="304" t="s">
        <v>49</v>
      </c>
      <c r="K20" s="305" t="s">
        <v>220</v>
      </c>
      <c r="L20" s="306" t="s">
        <v>217</v>
      </c>
      <c r="M20" s="312">
        <v>1</v>
      </c>
      <c r="N20" s="308">
        <v>1</v>
      </c>
      <c r="O20" s="308">
        <v>28</v>
      </c>
      <c r="P20" s="309">
        <f>+M20+N20+O20</f>
        <v>30</v>
      </c>
      <c r="Q20" s="40"/>
      <c r="R20" s="362"/>
      <c r="S20" s="363"/>
      <c r="T20" s="363"/>
      <c r="U20" s="363"/>
      <c r="V20" s="131"/>
      <c r="W20" s="129"/>
      <c r="X20" s="130"/>
      <c r="Y20" s="131"/>
      <c r="Z20" s="339"/>
      <c r="AA20" s="368"/>
      <c r="AB20" s="369"/>
      <c r="AC20" s="369"/>
      <c r="AD20" s="369"/>
      <c r="AE20" s="106"/>
      <c r="AF20" s="103"/>
      <c r="AG20" s="104"/>
      <c r="AH20" s="105"/>
      <c r="AI20" s="339"/>
    </row>
    <row r="21" spans="1:39" ht="42" customHeight="1">
      <c r="A21" s="341">
        <v>1</v>
      </c>
      <c r="B21" s="293"/>
      <c r="C21" s="153"/>
      <c r="D21" s="154" t="s">
        <v>219</v>
      </c>
      <c r="E21" s="195"/>
      <c r="F21" s="353"/>
      <c r="G21" s="354"/>
      <c r="H21" s="355" t="str">
        <f t="shared" si="0"/>
        <v/>
      </c>
      <c r="I21" s="170"/>
      <c r="J21" s="177" t="s">
        <v>49</v>
      </c>
      <c r="K21" s="172"/>
      <c r="L21" s="168"/>
      <c r="M21" s="147"/>
      <c r="N21" s="196"/>
      <c r="O21" s="348"/>
      <c r="P21" s="152">
        <f t="shared" ref="P21:P30" si="1">+M21+N21+O21</f>
        <v>0</v>
      </c>
      <c r="Q21" s="40"/>
      <c r="R21" s="364" t="str">
        <f t="shared" ref="R21:R30" si="2">IF($F21=$AM$5,"○","")</f>
        <v/>
      </c>
      <c r="S21" s="365" t="str">
        <f t="shared" ref="S21:S30" si="3">IF($F21=$AM$6,"○","")</f>
        <v/>
      </c>
      <c r="T21" s="365" t="str">
        <f t="shared" ref="T21:T30" si="4">IF($F21=$AM$7,"○","")</f>
        <v/>
      </c>
      <c r="U21" s="365" t="str">
        <f t="shared" ref="U21:U30" si="5">IF($F21=$AM$8,"○","")</f>
        <v/>
      </c>
      <c r="V21" s="102" t="str">
        <f t="shared" ref="V21:V30" si="6">IF(AND($F21="",$M21&gt;=0,$C21=$AK$6,$P21&gt;=18),"○",IF(AND($F21="",$M21&gt;=0,$C21=$AK$7,$P21&gt;=23),"○",IF(AND($F21="",$M21&gt;=0,$C21=$AK$8,$P21&gt;=28),"○","")))</f>
        <v/>
      </c>
      <c r="W21" s="42"/>
      <c r="X21" s="342"/>
      <c r="Y21" s="102"/>
      <c r="Z21" s="339"/>
      <c r="AA21" s="370" t="str">
        <f>+R21</f>
        <v/>
      </c>
      <c r="AB21" s="371" t="str">
        <f>+S21</f>
        <v/>
      </c>
      <c r="AC21" s="371" t="str">
        <f>+T21</f>
        <v/>
      </c>
      <c r="AD21" s="371" t="str">
        <f>+U21</f>
        <v/>
      </c>
      <c r="AE21" s="110" t="str">
        <f>+V21</f>
        <v/>
      </c>
      <c r="AF21" s="45"/>
      <c r="AG21" s="46"/>
      <c r="AH21" s="47"/>
      <c r="AI21" s="339"/>
    </row>
    <row r="22" spans="1:39" ht="42" customHeight="1">
      <c r="A22" s="341">
        <v>2</v>
      </c>
      <c r="B22" s="293"/>
      <c r="C22" s="153"/>
      <c r="D22" s="154"/>
      <c r="E22" s="140"/>
      <c r="F22" s="356"/>
      <c r="G22" s="354"/>
      <c r="H22" s="355" t="str">
        <f t="shared" si="0"/>
        <v/>
      </c>
      <c r="I22" s="170"/>
      <c r="J22" s="177" t="s">
        <v>49</v>
      </c>
      <c r="K22" s="172"/>
      <c r="L22" s="168"/>
      <c r="M22" s="157"/>
      <c r="N22" s="196"/>
      <c r="O22" s="348"/>
      <c r="P22" s="152">
        <f t="shared" si="1"/>
        <v>0</v>
      </c>
      <c r="Q22" s="40"/>
      <c r="R22" s="364" t="str">
        <f t="shared" si="2"/>
        <v/>
      </c>
      <c r="S22" s="365" t="str">
        <f t="shared" si="3"/>
        <v/>
      </c>
      <c r="T22" s="365" t="str">
        <f t="shared" si="4"/>
        <v/>
      </c>
      <c r="U22" s="365" t="str">
        <f t="shared" si="5"/>
        <v/>
      </c>
      <c r="V22" s="102" t="str">
        <f t="shared" si="6"/>
        <v/>
      </c>
      <c r="W22" s="42"/>
      <c r="X22" s="342"/>
      <c r="Y22" s="102"/>
      <c r="Z22" s="339"/>
      <c r="AA22" s="372" t="str">
        <f t="shared" ref="AA22:AE30" si="7">+R22</f>
        <v/>
      </c>
      <c r="AB22" s="373" t="str">
        <f t="shared" si="7"/>
        <v/>
      </c>
      <c r="AC22" s="373" t="str">
        <f t="shared" si="7"/>
        <v/>
      </c>
      <c r="AD22" s="373" t="str">
        <f t="shared" si="7"/>
        <v/>
      </c>
      <c r="AE22" s="111" t="str">
        <f t="shared" si="7"/>
        <v/>
      </c>
      <c r="AF22" s="41"/>
      <c r="AG22" s="337"/>
      <c r="AH22" s="35"/>
      <c r="AI22" s="339"/>
    </row>
    <row r="23" spans="1:39" ht="42" customHeight="1">
      <c r="A23" s="341">
        <v>3</v>
      </c>
      <c r="B23" s="293"/>
      <c r="C23" s="153"/>
      <c r="D23" s="154"/>
      <c r="E23" s="155"/>
      <c r="F23" s="356"/>
      <c r="G23" s="354"/>
      <c r="H23" s="355" t="str">
        <f t="shared" si="0"/>
        <v/>
      </c>
      <c r="I23" s="170"/>
      <c r="J23" s="177" t="s">
        <v>49</v>
      </c>
      <c r="K23" s="172"/>
      <c r="L23" s="168"/>
      <c r="M23" s="157"/>
      <c r="N23" s="151"/>
      <c r="O23" s="348"/>
      <c r="P23" s="152">
        <f t="shared" si="1"/>
        <v>0</v>
      </c>
      <c r="Q23" s="25"/>
      <c r="R23" s="364" t="str">
        <f t="shared" si="2"/>
        <v/>
      </c>
      <c r="S23" s="365" t="str">
        <f t="shared" si="3"/>
        <v/>
      </c>
      <c r="T23" s="365" t="str">
        <f t="shared" si="4"/>
        <v/>
      </c>
      <c r="U23" s="365" t="str">
        <f t="shared" si="5"/>
        <v/>
      </c>
      <c r="V23" s="102" t="str">
        <f t="shared" si="6"/>
        <v/>
      </c>
      <c r="W23" s="42"/>
      <c r="X23" s="342"/>
      <c r="Y23" s="102"/>
      <c r="Z23" s="339"/>
      <c r="AA23" s="372" t="str">
        <f t="shared" si="7"/>
        <v/>
      </c>
      <c r="AB23" s="373" t="str">
        <f t="shared" si="7"/>
        <v/>
      </c>
      <c r="AC23" s="373" t="str">
        <f t="shared" si="7"/>
        <v/>
      </c>
      <c r="AD23" s="373" t="str">
        <f t="shared" si="7"/>
        <v/>
      </c>
      <c r="AE23" s="111" t="str">
        <f t="shared" si="7"/>
        <v/>
      </c>
      <c r="AF23" s="41"/>
      <c r="AG23" s="337"/>
      <c r="AH23" s="35"/>
      <c r="AI23" s="339"/>
    </row>
    <row r="24" spans="1:39" ht="42" customHeight="1">
      <c r="A24" s="341">
        <v>4</v>
      </c>
      <c r="B24" s="293"/>
      <c r="C24" s="153"/>
      <c r="D24" s="154"/>
      <c r="E24" s="155"/>
      <c r="F24" s="356"/>
      <c r="G24" s="354"/>
      <c r="H24" s="355" t="str">
        <f t="shared" si="0"/>
        <v/>
      </c>
      <c r="I24" s="170"/>
      <c r="J24" s="177" t="s">
        <v>49</v>
      </c>
      <c r="K24" s="172"/>
      <c r="L24" s="168"/>
      <c r="M24" s="147"/>
      <c r="N24" s="151"/>
      <c r="O24" s="349"/>
      <c r="P24" s="152">
        <f t="shared" si="1"/>
        <v>0</v>
      </c>
      <c r="Q24" s="25"/>
      <c r="R24" s="364" t="str">
        <f t="shared" si="2"/>
        <v/>
      </c>
      <c r="S24" s="365" t="str">
        <f t="shared" si="3"/>
        <v/>
      </c>
      <c r="T24" s="365" t="str">
        <f t="shared" si="4"/>
        <v/>
      </c>
      <c r="U24" s="365" t="str">
        <f t="shared" si="5"/>
        <v/>
      </c>
      <c r="V24" s="102" t="str">
        <f t="shared" si="6"/>
        <v/>
      </c>
      <c r="W24" s="42"/>
      <c r="X24" s="342"/>
      <c r="Y24" s="102"/>
      <c r="Z24" s="339"/>
      <c r="AA24" s="372" t="str">
        <f t="shared" si="7"/>
        <v/>
      </c>
      <c r="AB24" s="373" t="str">
        <f t="shared" si="7"/>
        <v/>
      </c>
      <c r="AC24" s="373" t="str">
        <f t="shared" si="7"/>
        <v/>
      </c>
      <c r="AD24" s="373" t="str">
        <f t="shared" si="7"/>
        <v/>
      </c>
      <c r="AE24" s="111" t="str">
        <f t="shared" si="7"/>
        <v/>
      </c>
      <c r="AF24" s="41"/>
      <c r="AG24" s="337"/>
      <c r="AH24" s="35"/>
      <c r="AI24" s="339"/>
    </row>
    <row r="25" spans="1:39" ht="42" customHeight="1">
      <c r="A25" s="341">
        <v>5</v>
      </c>
      <c r="B25" s="293"/>
      <c r="C25" s="153"/>
      <c r="D25" s="154"/>
      <c r="E25" s="155"/>
      <c r="F25" s="356"/>
      <c r="G25" s="354"/>
      <c r="H25" s="355" t="str">
        <f t="shared" si="0"/>
        <v/>
      </c>
      <c r="I25" s="170"/>
      <c r="J25" s="177" t="s">
        <v>49</v>
      </c>
      <c r="K25" s="172"/>
      <c r="L25" s="168"/>
      <c r="M25" s="147"/>
      <c r="N25" s="151"/>
      <c r="O25" s="349"/>
      <c r="P25" s="152">
        <f t="shared" si="1"/>
        <v>0</v>
      </c>
      <c r="Q25" s="25"/>
      <c r="R25" s="364" t="str">
        <f t="shared" si="2"/>
        <v/>
      </c>
      <c r="S25" s="365" t="str">
        <f t="shared" si="3"/>
        <v/>
      </c>
      <c r="T25" s="365" t="str">
        <f t="shared" si="4"/>
        <v/>
      </c>
      <c r="U25" s="365" t="str">
        <f t="shared" si="5"/>
        <v/>
      </c>
      <c r="V25" s="102" t="str">
        <f t="shared" si="6"/>
        <v/>
      </c>
      <c r="W25" s="42"/>
      <c r="X25" s="342"/>
      <c r="Y25" s="102"/>
      <c r="Z25" s="339"/>
      <c r="AA25" s="372" t="str">
        <f t="shared" si="7"/>
        <v/>
      </c>
      <c r="AB25" s="373" t="str">
        <f t="shared" si="7"/>
        <v/>
      </c>
      <c r="AC25" s="373" t="str">
        <f t="shared" si="7"/>
        <v/>
      </c>
      <c r="AD25" s="373" t="str">
        <f t="shared" si="7"/>
        <v/>
      </c>
      <c r="AE25" s="111" t="str">
        <f t="shared" si="7"/>
        <v/>
      </c>
      <c r="AF25" s="41"/>
      <c r="AG25" s="337"/>
      <c r="AH25" s="35"/>
      <c r="AI25" s="339"/>
    </row>
    <row r="26" spans="1:39" ht="42" customHeight="1">
      <c r="A26" s="341">
        <v>6</v>
      </c>
      <c r="B26" s="293"/>
      <c r="C26" s="153"/>
      <c r="D26" s="154"/>
      <c r="E26" s="155"/>
      <c r="F26" s="356"/>
      <c r="G26" s="354"/>
      <c r="H26" s="355" t="str">
        <f t="shared" si="0"/>
        <v/>
      </c>
      <c r="I26" s="170"/>
      <c r="J26" s="177" t="s">
        <v>49</v>
      </c>
      <c r="K26" s="172"/>
      <c r="L26" s="168"/>
      <c r="M26" s="147"/>
      <c r="N26" s="151"/>
      <c r="O26" s="349"/>
      <c r="P26" s="152">
        <f t="shared" si="1"/>
        <v>0</v>
      </c>
      <c r="Q26" s="25"/>
      <c r="R26" s="364" t="str">
        <f t="shared" si="2"/>
        <v/>
      </c>
      <c r="S26" s="365" t="str">
        <f t="shared" si="3"/>
        <v/>
      </c>
      <c r="T26" s="365" t="str">
        <f t="shared" si="4"/>
        <v/>
      </c>
      <c r="U26" s="365" t="str">
        <f t="shared" si="5"/>
        <v/>
      </c>
      <c r="V26" s="102" t="str">
        <f t="shared" si="6"/>
        <v/>
      </c>
      <c r="W26" s="42"/>
      <c r="X26" s="342"/>
      <c r="Y26" s="102"/>
      <c r="Z26" s="339"/>
      <c r="AA26" s="372" t="str">
        <f t="shared" si="7"/>
        <v/>
      </c>
      <c r="AB26" s="373" t="str">
        <f t="shared" si="7"/>
        <v/>
      </c>
      <c r="AC26" s="373" t="str">
        <f t="shared" si="7"/>
        <v/>
      </c>
      <c r="AD26" s="373" t="str">
        <f t="shared" si="7"/>
        <v/>
      </c>
      <c r="AE26" s="111" t="str">
        <f t="shared" si="7"/>
        <v/>
      </c>
      <c r="AF26" s="41"/>
      <c r="AG26" s="337"/>
      <c r="AH26" s="35"/>
      <c r="AI26" s="339"/>
    </row>
    <row r="27" spans="1:39" ht="42" customHeight="1">
      <c r="A27" s="341">
        <v>7</v>
      </c>
      <c r="B27" s="293"/>
      <c r="C27" s="153"/>
      <c r="D27" s="154"/>
      <c r="E27" s="155"/>
      <c r="F27" s="356"/>
      <c r="G27" s="354"/>
      <c r="H27" s="355" t="str">
        <f t="shared" si="0"/>
        <v/>
      </c>
      <c r="I27" s="170"/>
      <c r="J27" s="177" t="s">
        <v>49</v>
      </c>
      <c r="K27" s="172"/>
      <c r="L27" s="168"/>
      <c r="M27" s="147"/>
      <c r="N27" s="151"/>
      <c r="O27" s="349"/>
      <c r="P27" s="152">
        <f t="shared" si="1"/>
        <v>0</v>
      </c>
      <c r="Q27" s="25"/>
      <c r="R27" s="364" t="str">
        <f t="shared" si="2"/>
        <v/>
      </c>
      <c r="S27" s="365" t="str">
        <f t="shared" si="3"/>
        <v/>
      </c>
      <c r="T27" s="365" t="str">
        <f t="shared" si="4"/>
        <v/>
      </c>
      <c r="U27" s="365" t="str">
        <f t="shared" si="5"/>
        <v/>
      </c>
      <c r="V27" s="102" t="str">
        <f t="shared" si="6"/>
        <v/>
      </c>
      <c r="W27" s="42"/>
      <c r="X27" s="342"/>
      <c r="Y27" s="102"/>
      <c r="Z27" s="339"/>
      <c r="AA27" s="372" t="str">
        <f t="shared" si="7"/>
        <v/>
      </c>
      <c r="AB27" s="373" t="str">
        <f t="shared" si="7"/>
        <v/>
      </c>
      <c r="AC27" s="373" t="str">
        <f t="shared" si="7"/>
        <v/>
      </c>
      <c r="AD27" s="373" t="str">
        <f t="shared" si="7"/>
        <v/>
      </c>
      <c r="AE27" s="111" t="str">
        <f t="shared" si="7"/>
        <v/>
      </c>
      <c r="AF27" s="41"/>
      <c r="AG27" s="337"/>
      <c r="AH27" s="35"/>
      <c r="AI27" s="339"/>
    </row>
    <row r="28" spans="1:39" ht="42" customHeight="1">
      <c r="A28" s="341">
        <v>8</v>
      </c>
      <c r="B28" s="293"/>
      <c r="C28" s="142"/>
      <c r="D28" s="143"/>
      <c r="E28" s="144"/>
      <c r="F28" s="353"/>
      <c r="G28" s="354"/>
      <c r="H28" s="355" t="str">
        <f t="shared" si="0"/>
        <v/>
      </c>
      <c r="I28" s="170"/>
      <c r="J28" s="177" t="s">
        <v>49</v>
      </c>
      <c r="K28" s="172"/>
      <c r="L28" s="168"/>
      <c r="M28" s="147"/>
      <c r="N28" s="151"/>
      <c r="O28" s="349"/>
      <c r="P28" s="152">
        <f t="shared" si="1"/>
        <v>0</v>
      </c>
      <c r="Q28" s="25"/>
      <c r="R28" s="364" t="str">
        <f t="shared" si="2"/>
        <v/>
      </c>
      <c r="S28" s="365" t="str">
        <f t="shared" si="3"/>
        <v/>
      </c>
      <c r="T28" s="365" t="str">
        <f t="shared" si="4"/>
        <v/>
      </c>
      <c r="U28" s="365" t="str">
        <f t="shared" si="5"/>
        <v/>
      </c>
      <c r="V28" s="102" t="str">
        <f t="shared" si="6"/>
        <v/>
      </c>
      <c r="W28" s="42"/>
      <c r="X28" s="342"/>
      <c r="Y28" s="102"/>
      <c r="Z28" s="339"/>
      <c r="AA28" s="372" t="str">
        <f t="shared" si="7"/>
        <v/>
      </c>
      <c r="AB28" s="373" t="str">
        <f t="shared" si="7"/>
        <v/>
      </c>
      <c r="AC28" s="373" t="str">
        <f t="shared" si="7"/>
        <v/>
      </c>
      <c r="AD28" s="373" t="str">
        <f t="shared" si="7"/>
        <v/>
      </c>
      <c r="AE28" s="111" t="str">
        <f t="shared" si="7"/>
        <v/>
      </c>
      <c r="AF28" s="41"/>
      <c r="AG28" s="337"/>
      <c r="AH28" s="35"/>
      <c r="AI28" s="339"/>
    </row>
    <row r="29" spans="1:39" ht="42" customHeight="1">
      <c r="A29" s="341">
        <v>9</v>
      </c>
      <c r="B29" s="293"/>
      <c r="C29" s="142"/>
      <c r="D29" s="143"/>
      <c r="E29" s="144"/>
      <c r="F29" s="353"/>
      <c r="G29" s="354"/>
      <c r="H29" s="355" t="str">
        <f t="shared" si="0"/>
        <v/>
      </c>
      <c r="I29" s="170"/>
      <c r="J29" s="177" t="s">
        <v>49</v>
      </c>
      <c r="K29" s="172"/>
      <c r="L29" s="168"/>
      <c r="M29" s="147"/>
      <c r="N29" s="151"/>
      <c r="O29" s="349"/>
      <c r="P29" s="152">
        <f t="shared" si="1"/>
        <v>0</v>
      </c>
      <c r="Q29" s="25"/>
      <c r="R29" s="364" t="str">
        <f t="shared" si="2"/>
        <v/>
      </c>
      <c r="S29" s="365" t="str">
        <f t="shared" si="3"/>
        <v/>
      </c>
      <c r="T29" s="365" t="str">
        <f t="shared" si="4"/>
        <v/>
      </c>
      <c r="U29" s="365" t="str">
        <f t="shared" si="5"/>
        <v/>
      </c>
      <c r="V29" s="102" t="str">
        <f t="shared" si="6"/>
        <v/>
      </c>
      <c r="W29" s="42"/>
      <c r="X29" s="342"/>
      <c r="Y29" s="102"/>
      <c r="Z29" s="339"/>
      <c r="AA29" s="372" t="str">
        <f t="shared" si="7"/>
        <v/>
      </c>
      <c r="AB29" s="373" t="str">
        <f t="shared" si="7"/>
        <v/>
      </c>
      <c r="AC29" s="373" t="str">
        <f t="shared" si="7"/>
        <v/>
      </c>
      <c r="AD29" s="373" t="str">
        <f t="shared" si="7"/>
        <v/>
      </c>
      <c r="AE29" s="111" t="str">
        <f t="shared" si="7"/>
        <v/>
      </c>
      <c r="AF29" s="41"/>
      <c r="AG29" s="337"/>
      <c r="AH29" s="35"/>
      <c r="AI29" s="339"/>
    </row>
    <row r="30" spans="1:39" ht="42" customHeight="1" thickBot="1">
      <c r="A30" s="337">
        <v>10</v>
      </c>
      <c r="B30" s="293"/>
      <c r="C30" s="147"/>
      <c r="D30" s="148"/>
      <c r="E30" s="139"/>
      <c r="F30" s="357"/>
      <c r="G30" s="354"/>
      <c r="H30" s="358" t="str">
        <f t="shared" si="0"/>
        <v/>
      </c>
      <c r="I30" s="171"/>
      <c r="J30" s="177" t="s">
        <v>49</v>
      </c>
      <c r="K30" s="173"/>
      <c r="L30" s="169"/>
      <c r="M30" s="147"/>
      <c r="N30" s="151"/>
      <c r="O30" s="349"/>
      <c r="P30" s="152">
        <f t="shared" si="1"/>
        <v>0</v>
      </c>
      <c r="Q30" s="25"/>
      <c r="R30" s="366" t="str">
        <f t="shared" si="2"/>
        <v/>
      </c>
      <c r="S30" s="367" t="str">
        <f t="shared" si="3"/>
        <v/>
      </c>
      <c r="T30" s="367" t="str">
        <f t="shared" si="4"/>
        <v/>
      </c>
      <c r="U30" s="367" t="str">
        <f t="shared" si="5"/>
        <v/>
      </c>
      <c r="V30" s="108" t="str">
        <f t="shared" si="6"/>
        <v/>
      </c>
      <c r="W30" s="109"/>
      <c r="X30" s="107"/>
      <c r="Y30" s="108"/>
      <c r="Z30" s="339"/>
      <c r="AA30" s="374" t="str">
        <f>+R30</f>
        <v/>
      </c>
      <c r="AB30" s="375" t="str">
        <f t="shared" si="7"/>
        <v/>
      </c>
      <c r="AC30" s="375" t="str">
        <f>+T30</f>
        <v/>
      </c>
      <c r="AD30" s="375" t="str">
        <f>+U30</f>
        <v/>
      </c>
      <c r="AE30" s="340" t="str">
        <f>+V30</f>
        <v/>
      </c>
      <c r="AF30" s="119"/>
      <c r="AG30" s="341"/>
      <c r="AH30" s="120"/>
      <c r="AI30" s="339"/>
    </row>
    <row r="31" spans="1:39" ht="15" customHeight="1" thickBot="1">
      <c r="A31" s="80"/>
      <c r="B31" s="552" t="s">
        <v>184</v>
      </c>
      <c r="C31" s="552"/>
      <c r="D31" s="552"/>
      <c r="E31" s="552"/>
      <c r="F31" s="552"/>
      <c r="G31" s="552"/>
      <c r="H31" s="552"/>
      <c r="I31" s="552"/>
      <c r="J31" s="552"/>
      <c r="K31" s="552"/>
      <c r="L31" s="552"/>
      <c r="M31" s="552"/>
      <c r="N31" s="552"/>
      <c r="O31" s="552"/>
      <c r="P31" s="552"/>
      <c r="AA31" s="376">
        <f>COUNTIF(AA21:AA30,"○")</f>
        <v>0</v>
      </c>
      <c r="AB31" s="377">
        <f>COUNTIF(AB21:AB30,"○")</f>
        <v>0</v>
      </c>
      <c r="AC31" s="377">
        <f>COUNTIF(AC21:AC30,"○")</f>
        <v>0</v>
      </c>
      <c r="AD31" s="377">
        <f>COUNTIF(AD21:AD30,"○")</f>
        <v>0</v>
      </c>
      <c r="AE31" s="124">
        <f>COUNTIF(AE21:AE30,"○")</f>
        <v>0</v>
      </c>
      <c r="AF31" s="121"/>
      <c r="AG31" s="122"/>
      <c r="AH31" s="123"/>
    </row>
    <row r="32" spans="1:39" ht="15" thickBot="1">
      <c r="A32" s="80"/>
      <c r="B32" s="552" t="s">
        <v>123</v>
      </c>
      <c r="C32" s="552"/>
      <c r="D32" s="552"/>
      <c r="E32" s="552"/>
      <c r="F32" s="552"/>
      <c r="G32" s="552"/>
      <c r="H32" s="552"/>
      <c r="I32" s="552"/>
      <c r="J32" s="552"/>
      <c r="K32" s="552"/>
      <c r="L32" s="552"/>
      <c r="M32" s="552"/>
      <c r="N32" s="552"/>
      <c r="O32" s="552"/>
      <c r="P32" s="552"/>
      <c r="AA32" s="522">
        <f>SUM(AA31:AE31)</f>
        <v>0</v>
      </c>
      <c r="AB32" s="523"/>
      <c r="AC32" s="523"/>
      <c r="AD32" s="523"/>
      <c r="AE32" s="524"/>
      <c r="AF32" s="522">
        <f>SUM(AF31:AH31)</f>
        <v>0</v>
      </c>
      <c r="AG32" s="523"/>
      <c r="AH32" s="524"/>
    </row>
    <row r="33" spans="1:17" ht="14.25">
      <c r="A33" s="80"/>
      <c r="B33" s="552" t="s">
        <v>176</v>
      </c>
      <c r="C33" s="552"/>
      <c r="D33" s="552"/>
      <c r="E33" s="552"/>
      <c r="F33" s="552"/>
      <c r="G33" s="552"/>
      <c r="H33" s="552"/>
      <c r="I33" s="552"/>
      <c r="J33" s="552"/>
      <c r="K33" s="552"/>
      <c r="L33" s="552"/>
      <c r="M33" s="552"/>
      <c r="N33" s="552"/>
      <c r="O33" s="552"/>
      <c r="P33" s="552"/>
    </row>
    <row r="34" spans="1:17" ht="14.25" customHeight="1">
      <c r="A34" s="80"/>
      <c r="B34" s="183" t="s">
        <v>224</v>
      </c>
      <c r="C34" s="184"/>
      <c r="D34" s="184"/>
      <c r="E34" s="184"/>
      <c r="F34" s="184"/>
      <c r="G34" s="184"/>
      <c r="H34" s="184"/>
      <c r="I34" s="184"/>
      <c r="J34" s="184"/>
      <c r="K34" s="184"/>
      <c r="L34" s="184"/>
      <c r="M34" s="184"/>
      <c r="N34" s="184"/>
      <c r="O34" s="184"/>
      <c r="P34" s="184"/>
      <c r="Q34" s="11"/>
    </row>
    <row r="35" spans="1:17" ht="14.25" customHeight="1">
      <c r="A35" s="80"/>
      <c r="B35" s="553" t="s">
        <v>225</v>
      </c>
      <c r="C35" s="552"/>
      <c r="D35" s="552"/>
      <c r="E35" s="552"/>
      <c r="F35" s="552"/>
      <c r="G35" s="552"/>
      <c r="H35" s="552"/>
      <c r="I35" s="552"/>
      <c r="J35" s="552"/>
      <c r="K35" s="552"/>
      <c r="L35" s="552"/>
      <c r="M35" s="552"/>
      <c r="N35" s="552"/>
      <c r="O35" s="552"/>
      <c r="P35" s="552"/>
      <c r="Q35" s="11"/>
    </row>
    <row r="36" spans="1:17" ht="14.25" customHeight="1">
      <c r="A36" s="80"/>
      <c r="B36" s="553" t="s">
        <v>226</v>
      </c>
      <c r="C36" s="552"/>
      <c r="D36" s="552"/>
      <c r="E36" s="552"/>
      <c r="F36" s="552"/>
      <c r="G36" s="552"/>
      <c r="H36" s="552"/>
      <c r="I36" s="552"/>
      <c r="J36" s="552"/>
      <c r="K36" s="552"/>
      <c r="L36" s="552"/>
      <c r="M36" s="552"/>
      <c r="N36" s="552"/>
      <c r="O36" s="552"/>
      <c r="P36" s="552"/>
      <c r="Q36" s="11"/>
    </row>
    <row r="37" spans="1:17" ht="18" customHeight="1">
      <c r="A37" s="80"/>
      <c r="B37" s="553"/>
      <c r="C37" s="552"/>
      <c r="D37" s="552"/>
      <c r="E37" s="552"/>
      <c r="F37" s="552"/>
      <c r="G37" s="552"/>
      <c r="H37" s="552"/>
      <c r="I37" s="552"/>
      <c r="J37" s="552"/>
      <c r="K37" s="552"/>
      <c r="L37" s="552"/>
      <c r="M37" s="552"/>
      <c r="N37" s="552"/>
      <c r="O37" s="552"/>
      <c r="P37" s="552"/>
      <c r="Q37" s="11"/>
    </row>
    <row r="38" spans="1:17" ht="14.25" customHeight="1">
      <c r="B38" s="17"/>
      <c r="J38" s="11"/>
      <c r="M38" s="11"/>
      <c r="Q38" s="11"/>
    </row>
    <row r="39" spans="1:17" ht="14.25" customHeight="1">
      <c r="B39" s="17"/>
      <c r="J39" s="11"/>
      <c r="M39" s="11"/>
      <c r="Q39" s="11"/>
    </row>
    <row r="40" spans="1:17" ht="14.25" customHeight="1">
      <c r="B40" s="17"/>
      <c r="J40" s="11"/>
      <c r="M40" s="11"/>
      <c r="Q40" s="11"/>
    </row>
  </sheetData>
  <protectedRanges>
    <protectedRange sqref="B20:B30" name="範囲4"/>
    <protectedRange sqref="K21:O30" name="範囲3"/>
    <protectedRange sqref="C21:G30" name="範囲1"/>
    <protectedRange sqref="I21:I30" name="範囲2"/>
  </protectedRanges>
  <mergeCells count="48">
    <mergeCell ref="AF32:AH32"/>
    <mergeCell ref="B33:P33"/>
    <mergeCell ref="B37:P37"/>
    <mergeCell ref="I16:J16"/>
    <mergeCell ref="B36:P36"/>
    <mergeCell ref="I18:L18"/>
    <mergeCell ref="M18:P18"/>
    <mergeCell ref="I19:K19"/>
    <mergeCell ref="B31:P31"/>
    <mergeCell ref="B32:P32"/>
    <mergeCell ref="AA32:AE32"/>
    <mergeCell ref="A16:B16"/>
    <mergeCell ref="C16:D16"/>
    <mergeCell ref="E16:F16"/>
    <mergeCell ref="A18:A19"/>
    <mergeCell ref="B18:B19"/>
    <mergeCell ref="AD14:AD19"/>
    <mergeCell ref="C14:N14"/>
    <mergeCell ref="R14:R19"/>
    <mergeCell ref="S14:S19"/>
    <mergeCell ref="T14:T19"/>
    <mergeCell ref="U14:U19"/>
    <mergeCell ref="AB14:AB19"/>
    <mergeCell ref="C18:D18"/>
    <mergeCell ref="E18:E19"/>
    <mergeCell ref="F18:H18"/>
    <mergeCell ref="AC14:AC19"/>
    <mergeCell ref="V14:V19"/>
    <mergeCell ref="W14:W19"/>
    <mergeCell ref="X14:X19"/>
    <mergeCell ref="Y14:Y19"/>
    <mergeCell ref="AA14:AA19"/>
    <mergeCell ref="B35:P35"/>
    <mergeCell ref="A1:B1"/>
    <mergeCell ref="B5:P11"/>
    <mergeCell ref="R11:Y11"/>
    <mergeCell ref="AA11:AH11"/>
    <mergeCell ref="R12:Y12"/>
    <mergeCell ref="AA12:AH12"/>
    <mergeCell ref="A13:B13"/>
    <mergeCell ref="R13:V13"/>
    <mergeCell ref="W13:Y13"/>
    <mergeCell ref="AA13:AE13"/>
    <mergeCell ref="AF13:AH13"/>
    <mergeCell ref="AE14:AE19"/>
    <mergeCell ref="AF14:AF19"/>
    <mergeCell ref="AG14:AG19"/>
    <mergeCell ref="AH14:AH19"/>
  </mergeCells>
  <phoneticPr fontId="2"/>
  <dataValidations count="4">
    <dataValidation type="list" allowBlank="1" showInputMessage="1" showErrorMessage="1" sqref="B21:B30">
      <formula1>$AJ$9:$AJ$10</formula1>
    </dataValidation>
    <dataValidation type="list" allowBlank="1" showInputMessage="1" showErrorMessage="1" sqref="F20:F30">
      <formula1>$AM$5:$AM$8</formula1>
    </dataValidation>
    <dataValidation type="list" allowBlank="1" showInputMessage="1" showErrorMessage="1" sqref="D20:D30">
      <formula1>$AL$5:$AL$8</formula1>
    </dataValidation>
    <dataValidation type="list" allowBlank="1" showInputMessage="1" showErrorMessage="1" sqref="C20:C30">
      <formula1>$AK$5:$AK$8</formula1>
    </dataValidation>
  </dataValidations>
  <printOptions horizontalCentered="1"/>
  <pageMargins left="0.39370078740157483" right="0.39370078740157483" top="0.59055118110236227" bottom="0.39370078740157483"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4"/>
  <sheetViews>
    <sheetView showZeros="0" view="pageBreakPreview" topLeftCell="A16" zoomScaleNormal="100" zoomScaleSheetLayoutView="100" workbookViewId="0">
      <selection activeCell="C25" sqref="C25"/>
    </sheetView>
  </sheetViews>
  <sheetFormatPr defaultColWidth="8.625" defaultRowHeight="13.5"/>
  <cols>
    <col min="1" max="1" width="7.25" style="11" customWidth="1"/>
    <col min="2" max="2" width="13.875" style="11" bestFit="1" customWidth="1"/>
    <col min="3" max="3" width="11.625" style="11" bestFit="1" customWidth="1"/>
    <col min="4" max="4" width="9.5" style="11" bestFit="1" customWidth="1"/>
    <col min="5" max="5" width="12.625" style="11" customWidth="1"/>
    <col min="6" max="6" width="5.5" style="11" bestFit="1" customWidth="1"/>
    <col min="7" max="7" width="10.875" style="11" customWidth="1"/>
    <col min="8" max="8" width="11.625" style="11" bestFit="1" customWidth="1"/>
    <col min="9" max="10" width="5.625" style="11" customWidth="1"/>
    <col min="11" max="11" width="5.5" style="11" bestFit="1" customWidth="1"/>
    <col min="12" max="12" width="38.25" style="11" bestFit="1" customWidth="1"/>
    <col min="13" max="13" width="5.5" style="21" bestFit="1" customWidth="1"/>
    <col min="14" max="15" width="5.5" style="11" bestFit="1" customWidth="1"/>
    <col min="16" max="16" width="5.5" style="17" customWidth="1"/>
    <col min="17" max="23" width="3.125" style="11" customWidth="1"/>
    <col min="24" max="24" width="3.5" style="11" bestFit="1" customWidth="1"/>
    <col min="25" max="26" width="3.125" style="11" customWidth="1"/>
    <col min="27" max="27" width="2.875" style="11" customWidth="1"/>
    <col min="28" max="34" width="3.125" style="11" customWidth="1"/>
    <col min="35" max="35" width="3.5" style="11" bestFit="1" customWidth="1"/>
    <col min="36" max="37" width="3.125" style="11" customWidth="1"/>
    <col min="38" max="38" width="2.875" style="11" customWidth="1"/>
    <col min="39" max="39" width="3.125" style="11" customWidth="1"/>
    <col min="40" max="41" width="11.625" style="11" bestFit="1" customWidth="1"/>
    <col min="42" max="43" width="9.5" style="11" bestFit="1" customWidth="1"/>
    <col min="44" max="44" width="26.25" style="11" customWidth="1"/>
    <col min="45" max="16384" width="8.625" style="11"/>
  </cols>
  <sheetData>
    <row r="1" spans="1:44" ht="17.25">
      <c r="A1" s="521" t="s">
        <v>93</v>
      </c>
      <c r="B1" s="521"/>
      <c r="AN1" s="22" t="s">
        <v>60</v>
      </c>
      <c r="AO1" s="22" t="s">
        <v>63</v>
      </c>
      <c r="AP1" s="22" t="s">
        <v>77</v>
      </c>
      <c r="AQ1" s="22" t="s">
        <v>81</v>
      </c>
      <c r="AR1" s="22" t="s">
        <v>58</v>
      </c>
    </row>
    <row r="2" spans="1:44" ht="17.25">
      <c r="A2" s="165"/>
      <c r="B2" s="188" t="s">
        <v>134</v>
      </c>
      <c r="AN2" s="22"/>
      <c r="AO2" s="22"/>
      <c r="AP2" s="22"/>
      <c r="AQ2" s="22"/>
      <c r="AR2" s="22"/>
    </row>
    <row r="3" spans="1:44" ht="17.25">
      <c r="A3" s="165"/>
      <c r="B3" s="188" t="s">
        <v>133</v>
      </c>
      <c r="AN3" s="22"/>
      <c r="AO3" s="22"/>
      <c r="AP3" s="22"/>
      <c r="AQ3" s="22"/>
      <c r="AR3" s="22"/>
    </row>
    <row r="4" spans="1:44" ht="17.25">
      <c r="A4" s="165"/>
      <c r="B4" s="188" t="s">
        <v>173</v>
      </c>
      <c r="AN4" s="22"/>
      <c r="AO4" s="22"/>
      <c r="AP4" s="22"/>
      <c r="AQ4" s="22"/>
      <c r="AR4" s="22"/>
    </row>
    <row r="5" spans="1:44">
      <c r="B5" s="436" t="s">
        <v>204</v>
      </c>
      <c r="C5" s="436"/>
      <c r="D5" s="436"/>
      <c r="E5" s="436"/>
      <c r="F5" s="436"/>
      <c r="G5" s="436"/>
      <c r="H5" s="436"/>
      <c r="I5" s="436"/>
      <c r="J5" s="436"/>
      <c r="K5" s="436"/>
      <c r="L5" s="436"/>
      <c r="M5" s="436"/>
      <c r="N5" s="436"/>
      <c r="AN5" s="22"/>
      <c r="AO5" s="22"/>
      <c r="AP5" s="22"/>
      <c r="AQ5" s="22" t="s">
        <v>89</v>
      </c>
      <c r="AR5" s="22"/>
    </row>
    <row r="6" spans="1:44" ht="25.5">
      <c r="B6" s="436"/>
      <c r="C6" s="436"/>
      <c r="D6" s="436"/>
      <c r="E6" s="436"/>
      <c r="F6" s="436"/>
      <c r="G6" s="436"/>
      <c r="H6" s="436"/>
      <c r="I6" s="436"/>
      <c r="J6" s="436"/>
      <c r="K6" s="436"/>
      <c r="L6" s="436"/>
      <c r="M6" s="436"/>
      <c r="N6" s="436"/>
      <c r="AN6" s="22" t="s">
        <v>56</v>
      </c>
      <c r="AO6" s="43">
        <v>45383</v>
      </c>
      <c r="AP6" s="22" t="s">
        <v>78</v>
      </c>
      <c r="AQ6" s="22" t="s">
        <v>82</v>
      </c>
      <c r="AR6" s="44" t="s">
        <v>163</v>
      </c>
    </row>
    <row r="7" spans="1:44" ht="25.5">
      <c r="B7" s="436"/>
      <c r="C7" s="436"/>
      <c r="D7" s="436"/>
      <c r="E7" s="436"/>
      <c r="F7" s="436"/>
      <c r="G7" s="436"/>
      <c r="H7" s="436"/>
      <c r="I7" s="436"/>
      <c r="J7" s="436"/>
      <c r="K7" s="436"/>
      <c r="L7" s="436"/>
      <c r="M7" s="436"/>
      <c r="N7" s="436"/>
      <c r="AN7" s="22" t="s">
        <v>57</v>
      </c>
      <c r="AO7" s="22"/>
      <c r="AP7" s="22" t="s">
        <v>79</v>
      </c>
      <c r="AQ7" s="22" t="s">
        <v>83</v>
      </c>
      <c r="AR7" s="44" t="s">
        <v>164</v>
      </c>
    </row>
    <row r="8" spans="1:44">
      <c r="B8" s="436"/>
      <c r="C8" s="436"/>
      <c r="D8" s="436"/>
      <c r="E8" s="436"/>
      <c r="F8" s="436"/>
      <c r="G8" s="436"/>
      <c r="H8" s="436"/>
      <c r="I8" s="436"/>
      <c r="J8" s="436"/>
      <c r="K8" s="436"/>
      <c r="L8" s="436"/>
      <c r="M8" s="436"/>
      <c r="N8" s="436"/>
      <c r="AN8" s="22"/>
      <c r="AO8" s="22"/>
      <c r="AP8" s="22" t="s">
        <v>80</v>
      </c>
      <c r="AQ8" s="22" t="s">
        <v>84</v>
      </c>
      <c r="AR8" s="44" t="s">
        <v>165</v>
      </c>
    </row>
    <row r="9" spans="1:44">
      <c r="B9" s="436"/>
      <c r="C9" s="436"/>
      <c r="D9" s="436"/>
      <c r="E9" s="436"/>
      <c r="F9" s="436"/>
      <c r="G9" s="436"/>
      <c r="H9" s="436"/>
      <c r="I9" s="436"/>
      <c r="J9" s="436"/>
      <c r="K9" s="436"/>
      <c r="L9" s="436"/>
      <c r="M9" s="436"/>
      <c r="N9" s="436"/>
      <c r="AN9" s="22" t="s">
        <v>55</v>
      </c>
      <c r="AO9" s="22"/>
      <c r="AP9" s="22"/>
      <c r="AQ9" s="22" t="s">
        <v>90</v>
      </c>
      <c r="AR9" s="44" t="s">
        <v>166</v>
      </c>
    </row>
    <row r="10" spans="1:44">
      <c r="B10" s="436"/>
      <c r="C10" s="436"/>
      <c r="D10" s="436"/>
      <c r="E10" s="436"/>
      <c r="F10" s="436"/>
      <c r="G10" s="436"/>
      <c r="H10" s="436"/>
      <c r="I10" s="436"/>
      <c r="J10" s="436"/>
      <c r="K10" s="436"/>
      <c r="L10" s="436"/>
      <c r="M10" s="436"/>
      <c r="N10" s="436"/>
    </row>
    <row r="11" spans="1:44">
      <c r="B11" s="436"/>
      <c r="C11" s="436"/>
      <c r="D11" s="436"/>
      <c r="E11" s="436"/>
      <c r="F11" s="436"/>
      <c r="G11" s="436"/>
      <c r="H11" s="436"/>
      <c r="I11" s="436"/>
      <c r="J11" s="436"/>
      <c r="K11" s="436"/>
      <c r="L11" s="436"/>
      <c r="M11" s="436"/>
      <c r="N11" s="436"/>
      <c r="R11" s="11" t="s">
        <v>121</v>
      </c>
    </row>
    <row r="12" spans="1:44">
      <c r="B12" s="436"/>
      <c r="C12" s="436"/>
      <c r="D12" s="436"/>
      <c r="E12" s="436"/>
      <c r="F12" s="436"/>
      <c r="G12" s="436"/>
      <c r="H12" s="436"/>
      <c r="I12" s="436"/>
      <c r="J12" s="436"/>
      <c r="K12" s="436"/>
      <c r="L12" s="436"/>
      <c r="M12" s="436"/>
      <c r="N12" s="436"/>
    </row>
    <row r="13" spans="1:44">
      <c r="B13" s="436"/>
      <c r="C13" s="436"/>
      <c r="D13" s="436"/>
      <c r="E13" s="436"/>
      <c r="F13" s="436"/>
      <c r="G13" s="436"/>
      <c r="H13" s="436"/>
      <c r="I13" s="436"/>
      <c r="J13" s="436"/>
      <c r="K13" s="436"/>
      <c r="L13" s="436"/>
      <c r="M13" s="436"/>
      <c r="N13" s="436"/>
    </row>
    <row r="14" spans="1:44">
      <c r="B14" s="436"/>
      <c r="C14" s="436"/>
      <c r="D14" s="436"/>
      <c r="E14" s="436"/>
      <c r="F14" s="436"/>
      <c r="G14" s="436"/>
      <c r="H14" s="436"/>
      <c r="I14" s="436"/>
      <c r="J14" s="436"/>
      <c r="K14" s="436"/>
      <c r="L14" s="436"/>
      <c r="M14" s="436"/>
      <c r="N14" s="436"/>
    </row>
    <row r="15" spans="1:44" ht="14.25" thickBot="1"/>
    <row r="16" spans="1:44">
      <c r="Q16" s="569" t="s">
        <v>147</v>
      </c>
      <c r="R16" s="570"/>
      <c r="S16" s="570"/>
      <c r="T16" s="570"/>
      <c r="U16" s="570"/>
      <c r="V16" s="570"/>
      <c r="W16" s="570"/>
      <c r="X16" s="570"/>
      <c r="Y16" s="570"/>
      <c r="Z16" s="571"/>
      <c r="AB16" s="569" t="s">
        <v>150</v>
      </c>
      <c r="AC16" s="570"/>
      <c r="AD16" s="570"/>
      <c r="AE16" s="570"/>
      <c r="AF16" s="570"/>
      <c r="AG16" s="570"/>
      <c r="AH16" s="570"/>
      <c r="AI16" s="570"/>
      <c r="AJ16" s="570"/>
      <c r="AK16" s="571"/>
    </row>
    <row r="17" spans="1:39" ht="15" thickBot="1">
      <c r="A17" s="518" t="s">
        <v>104</v>
      </c>
      <c r="B17" s="518"/>
      <c r="C17" s="59"/>
      <c r="D17" s="7"/>
      <c r="Q17" s="585" t="s">
        <v>2</v>
      </c>
      <c r="R17" s="586"/>
      <c r="S17" s="586"/>
      <c r="T17" s="586"/>
      <c r="U17" s="585" t="s">
        <v>148</v>
      </c>
      <c r="V17" s="586"/>
      <c r="W17" s="586"/>
      <c r="X17" s="585" t="s">
        <v>149</v>
      </c>
      <c r="Y17" s="586"/>
      <c r="Z17" s="590"/>
      <c r="AB17" s="601" t="s">
        <v>2</v>
      </c>
      <c r="AC17" s="602"/>
      <c r="AD17" s="602"/>
      <c r="AE17" s="602"/>
      <c r="AF17" s="601" t="s">
        <v>148</v>
      </c>
      <c r="AG17" s="602"/>
      <c r="AH17" s="602"/>
      <c r="AI17" s="601" t="s">
        <v>149</v>
      </c>
      <c r="AJ17" s="602"/>
      <c r="AK17" s="603"/>
      <c r="AM17" s="83"/>
    </row>
    <row r="18" spans="1:39" ht="18.75" customHeight="1">
      <c r="C18" s="507" t="s">
        <v>31</v>
      </c>
      <c r="D18" s="507"/>
      <c r="E18" s="507"/>
      <c r="F18" s="507"/>
      <c r="G18" s="507"/>
      <c r="H18" s="507"/>
      <c r="I18" s="507"/>
      <c r="J18" s="507"/>
      <c r="K18" s="507"/>
      <c r="L18" s="507"/>
      <c r="M18" s="507"/>
      <c r="N18" s="507"/>
      <c r="O18" s="10"/>
      <c r="P18" s="34"/>
      <c r="Q18" s="572" t="s">
        <v>85</v>
      </c>
      <c r="R18" s="575" t="s">
        <v>86</v>
      </c>
      <c r="S18" s="575" t="s">
        <v>155</v>
      </c>
      <c r="T18" s="583" t="s">
        <v>8</v>
      </c>
      <c r="U18" s="577" t="s">
        <v>156</v>
      </c>
      <c r="V18" s="578"/>
      <c r="W18" s="583" t="s">
        <v>8</v>
      </c>
      <c r="X18" s="577" t="s">
        <v>157</v>
      </c>
      <c r="Y18" s="578"/>
      <c r="Z18" s="587" t="s">
        <v>144</v>
      </c>
      <c r="AB18" s="600" t="s">
        <v>85</v>
      </c>
      <c r="AC18" s="531" t="s">
        <v>86</v>
      </c>
      <c r="AD18" s="531" t="s">
        <v>155</v>
      </c>
      <c r="AE18" s="534" t="s">
        <v>8</v>
      </c>
      <c r="AF18" s="605" t="s">
        <v>156</v>
      </c>
      <c r="AG18" s="606"/>
      <c r="AH18" s="534" t="s">
        <v>8</v>
      </c>
      <c r="AI18" s="605" t="s">
        <v>157</v>
      </c>
      <c r="AJ18" s="606"/>
      <c r="AK18" s="604" t="s">
        <v>144</v>
      </c>
      <c r="AM18" s="83"/>
    </row>
    <row r="19" spans="1:39" ht="19.5" thickBot="1">
      <c r="C19" s="10"/>
      <c r="D19" s="10"/>
      <c r="E19" s="10"/>
      <c r="F19" s="10"/>
      <c r="G19" s="10"/>
      <c r="H19" s="10"/>
      <c r="I19" s="10"/>
      <c r="J19" s="10"/>
      <c r="K19" s="10"/>
      <c r="L19" s="10"/>
      <c r="M19" s="10"/>
      <c r="N19" s="10"/>
      <c r="O19" s="10"/>
      <c r="P19" s="34"/>
      <c r="Q19" s="573"/>
      <c r="R19" s="532"/>
      <c r="S19" s="532"/>
      <c r="T19" s="535"/>
      <c r="U19" s="579"/>
      <c r="V19" s="580"/>
      <c r="W19" s="535"/>
      <c r="X19" s="579"/>
      <c r="Y19" s="580"/>
      <c r="Z19" s="588"/>
      <c r="AB19" s="573"/>
      <c r="AC19" s="532"/>
      <c r="AD19" s="532"/>
      <c r="AE19" s="535"/>
      <c r="AF19" s="579"/>
      <c r="AG19" s="580"/>
      <c r="AH19" s="535"/>
      <c r="AI19" s="579"/>
      <c r="AJ19" s="580"/>
      <c r="AK19" s="588"/>
      <c r="AM19" s="83"/>
    </row>
    <row r="20" spans="1:39" ht="18.75" customHeight="1" thickTop="1" thickBot="1">
      <c r="A20" s="544" t="s">
        <v>48</v>
      </c>
      <c r="B20" s="545"/>
      <c r="C20" s="546" t="s">
        <v>17</v>
      </c>
      <c r="D20" s="547"/>
      <c r="E20" s="592" t="s">
        <v>60</v>
      </c>
      <c r="F20" s="593"/>
      <c r="G20" s="138">
        <f>'様式１ (申請書)'!H6</f>
        <v>0</v>
      </c>
      <c r="I20" s="24"/>
      <c r="J20" s="24"/>
      <c r="K20" s="24"/>
      <c r="Q20" s="573"/>
      <c r="R20" s="532"/>
      <c r="S20" s="532"/>
      <c r="T20" s="535"/>
      <c r="U20" s="579"/>
      <c r="V20" s="580"/>
      <c r="W20" s="535"/>
      <c r="X20" s="579"/>
      <c r="Y20" s="580"/>
      <c r="Z20" s="588"/>
      <c r="AB20" s="573"/>
      <c r="AC20" s="532"/>
      <c r="AD20" s="532"/>
      <c r="AE20" s="535"/>
      <c r="AF20" s="579"/>
      <c r="AG20" s="580"/>
      <c r="AH20" s="535"/>
      <c r="AI20" s="579"/>
      <c r="AJ20" s="580"/>
      <c r="AK20" s="588"/>
      <c r="AM20" s="83"/>
    </row>
    <row r="21" spans="1:39" ht="14.25" customHeight="1" thickTop="1">
      <c r="E21" s="13"/>
      <c r="F21" s="13"/>
      <c r="Q21" s="573"/>
      <c r="R21" s="532"/>
      <c r="S21" s="532"/>
      <c r="T21" s="535"/>
      <c r="U21" s="579"/>
      <c r="V21" s="580"/>
      <c r="W21" s="535"/>
      <c r="X21" s="579"/>
      <c r="Y21" s="580"/>
      <c r="Z21" s="588"/>
      <c r="AB21" s="573"/>
      <c r="AC21" s="532"/>
      <c r="AD21" s="532"/>
      <c r="AE21" s="535"/>
      <c r="AF21" s="579"/>
      <c r="AG21" s="580"/>
      <c r="AH21" s="535"/>
      <c r="AI21" s="579"/>
      <c r="AJ21" s="580"/>
      <c r="AK21" s="588"/>
      <c r="AM21" s="83"/>
    </row>
    <row r="22" spans="1:39" ht="14.25">
      <c r="A22" s="519" t="s">
        <v>64</v>
      </c>
      <c r="B22" s="591" t="s">
        <v>51</v>
      </c>
      <c r="C22" s="550" t="s">
        <v>27</v>
      </c>
      <c r="D22" s="551"/>
      <c r="E22" s="508" t="s">
        <v>26</v>
      </c>
      <c r="F22" s="591" t="s">
        <v>92</v>
      </c>
      <c r="G22" s="510" t="s">
        <v>28</v>
      </c>
      <c r="H22" s="511"/>
      <c r="I22" s="512"/>
      <c r="J22" s="594" t="s">
        <v>106</v>
      </c>
      <c r="K22" s="595"/>
      <c r="L22" s="596"/>
      <c r="M22" s="510" t="s">
        <v>46</v>
      </c>
      <c r="N22" s="511"/>
      <c r="O22" s="512"/>
      <c r="P22" s="39"/>
      <c r="Q22" s="573"/>
      <c r="R22" s="532"/>
      <c r="S22" s="532"/>
      <c r="T22" s="535"/>
      <c r="U22" s="579"/>
      <c r="V22" s="580"/>
      <c r="W22" s="535"/>
      <c r="X22" s="579"/>
      <c r="Y22" s="580"/>
      <c r="Z22" s="588"/>
      <c r="AB22" s="573"/>
      <c r="AC22" s="532"/>
      <c r="AD22" s="532"/>
      <c r="AE22" s="535"/>
      <c r="AF22" s="579"/>
      <c r="AG22" s="580"/>
      <c r="AH22" s="535"/>
      <c r="AI22" s="579"/>
      <c r="AJ22" s="580"/>
      <c r="AK22" s="588"/>
      <c r="AM22" s="83"/>
    </row>
    <row r="23" spans="1:39" ht="15" thickBot="1">
      <c r="A23" s="520"/>
      <c r="B23" s="597"/>
      <c r="C23" s="57" t="s">
        <v>23</v>
      </c>
      <c r="D23" s="58" t="s">
        <v>24</v>
      </c>
      <c r="E23" s="509"/>
      <c r="F23" s="509"/>
      <c r="G23" s="37" t="s">
        <v>29</v>
      </c>
      <c r="H23" s="38" t="s">
        <v>25</v>
      </c>
      <c r="I23" s="126" t="s">
        <v>62</v>
      </c>
      <c r="J23" s="37" t="s">
        <v>110</v>
      </c>
      <c r="K23" s="38" t="s">
        <v>107</v>
      </c>
      <c r="L23" s="126" t="s">
        <v>108</v>
      </c>
      <c r="M23" s="117" t="s">
        <v>65</v>
      </c>
      <c r="N23" s="118" t="s">
        <v>66</v>
      </c>
      <c r="O23" s="127" t="s">
        <v>61</v>
      </c>
      <c r="P23" s="39"/>
      <c r="Q23" s="574"/>
      <c r="R23" s="576"/>
      <c r="S23" s="576"/>
      <c r="T23" s="584"/>
      <c r="U23" s="581"/>
      <c r="V23" s="582"/>
      <c r="W23" s="584"/>
      <c r="X23" s="581"/>
      <c r="Y23" s="582"/>
      <c r="Z23" s="589"/>
      <c r="AB23" s="574"/>
      <c r="AC23" s="576"/>
      <c r="AD23" s="576"/>
      <c r="AE23" s="584"/>
      <c r="AF23" s="579"/>
      <c r="AG23" s="580"/>
      <c r="AH23" s="535"/>
      <c r="AI23" s="579"/>
      <c r="AJ23" s="580"/>
      <c r="AK23" s="589"/>
      <c r="AM23" s="83"/>
    </row>
    <row r="24" spans="1:39" ht="41.25" customHeight="1" thickTop="1" thickBot="1">
      <c r="A24" s="212" t="s">
        <v>67</v>
      </c>
      <c r="B24" s="219" t="str">
        <f>IF(OR(Q24="○",R24="○",S24="○",T24="○"),"管理技術者",IF(OR(U24="○",V24="○",W24="○"),"現場技術員（技師Ｃ）",IF(OR(X24="○",Y24="○",Z24="○"),"現場技術員（技術員）","")))</f>
        <v>現場技術員（技術員）</v>
      </c>
      <c r="C24" s="316" t="s">
        <v>80</v>
      </c>
      <c r="D24" s="317" t="s">
        <v>82</v>
      </c>
      <c r="E24" s="318" t="s">
        <v>53</v>
      </c>
      <c r="F24" s="318" t="s">
        <v>91</v>
      </c>
      <c r="G24" s="319"/>
      <c r="H24" s="320">
        <v>39814</v>
      </c>
      <c r="I24" s="213">
        <f>IF(H24="","",IF(+INT(($AO$6-H24)/365.25)=114," ",+INT(($AO$6-H24)/365.25)))</f>
        <v>15</v>
      </c>
      <c r="J24" s="321" t="s">
        <v>145</v>
      </c>
      <c r="K24" s="322" t="s">
        <v>138</v>
      </c>
      <c r="L24" s="323" t="s">
        <v>105</v>
      </c>
      <c r="M24" s="316">
        <v>10</v>
      </c>
      <c r="N24" s="324">
        <v>10</v>
      </c>
      <c r="O24" s="214">
        <f>+M24+N24</f>
        <v>20</v>
      </c>
      <c r="P24" s="25"/>
      <c r="Q24" s="132" t="str">
        <f t="shared" ref="Q24" si="0">IF(AND($F24="○",G24=$AR$6),"○","")</f>
        <v/>
      </c>
      <c r="R24" s="133" t="str">
        <f>IF(AND($F24="○",$J24="○",$G$20="治山",$M24&gt;=4,$G24=$AR$7,$O24&gt;=4),"○",IF(AND($F24="○",$J24="○",$G$20="林道",$G24=$AR$7,$O24&gt;=4),"○",""))</f>
        <v/>
      </c>
      <c r="S24" s="133" t="str">
        <f>IF(AND($F24="○",$J24="○",$G$20="治山",$I24&lt;100,$I24&gt;=5,$M24&gt;=4,$G24=$AR$8,$O24&gt;=5),"○",IF(AND($F24="○",$J24="○",$G$20="林道",$I24&lt;100,$I24&gt;=5,$G24=$AR$8,$O24&gt;=5),"○",""))</f>
        <v/>
      </c>
      <c r="T24" s="133" t="str">
        <f>IF(AND($F24="○",$J24="○",$G$20="治山",$M24&gt;=4,$C24="大学",$O24&gt;=13),"○",IF(AND($F24="○",$J24="○",$G$20="治山",$M24&gt;=4,$C24="専門学校",$O24&gt;=17),"○",IF(AND($F24="○",$J24="○",$G$20="治山",$M24&gt;=4,$C24="高等学校",$O24&gt;=20),"○",IF(AND($F24="○",$J24="○",$G$20="林道",$C24="大学",$O24&gt;=13),"○",IF(AND($F24="○",$J24="○",$G$20="林道",$C24="専門学校",$O24&gt;=17),"○",IF(AND($F24="○",$J24="○",$G$20="林道",$C24="高等学校",$O24&gt;=20),"○",""))))))</f>
        <v/>
      </c>
      <c r="U24" s="135" t="str">
        <f>IF(AND($F24="○",$G$20="治山",$M24&gt;=4,$I24&lt;100,$I24&gt;=4,$G24=$AR$9,$O24&gt;=4),"○",IF(AND($F24="○",$G$20="林道",$I24&lt;100,$I24&gt;=4,$G24=$AR$9,$O24&gt;=4),"○",""))</f>
        <v/>
      </c>
      <c r="V24" s="133" t="str">
        <f>IF(AND($F24="○",$G$20="治山",$M24&gt;=4,$I24&lt;100,$I24&gt;=4,$G24=$AR$8,$O24&gt;=4),"○",IF(AND($F24="○",$G$20="林道",$I24&lt;100,$I24&gt;=4,$G24=$AR$8,$O24&gt;=4),"○",""))</f>
        <v/>
      </c>
      <c r="W24" s="133" t="str">
        <f>IF(AND($F24="○",$G$20="治山",$M24&gt;=4,$C24="大学",$O24&gt;=4,$O24&gt;=5),"○",IF(AND($F24="○",$G$20="治山",$M24&gt;=4,$C24="専門学校",$O24&gt;=8),"○",IF(AND($F24="○",$G$20="治山",$M24&gt;=4,$C24="高等学校",$O24&gt;=11),"○",IF(AND($F24="○",$G$20="林道",$C24="大学",$O24&gt;=4,$O24&gt;=5),"○",IF(AND($F24="○",$G$20="林道",$C24="専門学校",$O24&gt;=8),"○",IF(AND($F24="○",$G$20="林道",$C24="高等学校",$O24&gt;=11),"○",""))))))</f>
        <v/>
      </c>
      <c r="X24" s="132" t="str">
        <f>(IF(AND($F24="○",G24=$AR$8),"○",""))</f>
        <v/>
      </c>
      <c r="Y24" s="220" t="str">
        <f t="shared" ref="Y24:Y34" si="1">IF(AND($F24="○",$G24=$AR$9),"○","")</f>
        <v/>
      </c>
      <c r="Z24" s="134" t="str">
        <f>IF(AND($F24="○",$C24="大学",$O24&gt;=3),"○",IF(AND($F24="○",$C24="専門学校",$O24&gt;=3),"○",IF(AND($F24="○",$C24="高等学校",$O24&gt;=3),"○","")))</f>
        <v>○</v>
      </c>
      <c r="AB24" s="103" t="str">
        <f>+Q24</f>
        <v/>
      </c>
      <c r="AC24" s="104" t="str">
        <f>+R24</f>
        <v/>
      </c>
      <c r="AD24" s="106" t="str">
        <f>+S24</f>
        <v/>
      </c>
      <c r="AE24" s="134" t="str">
        <f>IF(OR($Q24="○",$S24="○",$R24="○"),"",IF(T24="○","○",""))</f>
        <v/>
      </c>
      <c r="AF24" s="135" t="str">
        <f>IF(OR($Q24="○",$S24="○",$T24="○",$R24="○"),"",IF(U24="○","○",""))</f>
        <v/>
      </c>
      <c r="AG24" s="133" t="str">
        <f>IF(OR($Q24="○",$S24="○",$T24="○",$R24="○",$U24="○"),"",IF(V24="○","○",""))</f>
        <v/>
      </c>
      <c r="AH24" s="134" t="str">
        <f>IF(OR($Q24="○",$S24="○",$T24="○",$R24="○",$U24="○",$V24="○"),"",IF(W24="○","○",""))</f>
        <v/>
      </c>
      <c r="AI24" s="135" t="str">
        <f>IF(OR($Q24="○",$S24="○",$T24="○",$R24="○",$U24="○",$V24="○",$W24="○"),"",IF(X24="○","○",""))</f>
        <v/>
      </c>
      <c r="AJ24" s="133" t="str">
        <f>IF(OR($Q24="○",$S24="○",$T24="○",$R24="○",$U24="○",$V24="○",$W24="○",$X24="○"),"",IF(Y24="○","○",""))</f>
        <v/>
      </c>
      <c r="AK24" s="134" t="str">
        <f>IF(OR($Q24="○",$S24="○",$T24="○",$R24="○",$U24="○",$V24="○",$W24="○",$X24="○",$Y24="○"),"",IF(Z24="○","○",""))</f>
        <v>○</v>
      </c>
      <c r="AM24" s="82"/>
    </row>
    <row r="25" spans="1:39" ht="41.25" customHeight="1" thickBot="1">
      <c r="A25" s="16">
        <v>1</v>
      </c>
      <c r="B25" s="219" t="str">
        <f>IF(OR(Q25="○",R25="○",S25="○",T25="○"),"管理技術者",IF(OR(U25="○",V25="○",W25="○"),"現場技術員（技師Ｃ）",IF(OR(X25="○",Y25="○",Z25="○"),"現場技術員（技術員）","")))</f>
        <v/>
      </c>
      <c r="C25" s="158"/>
      <c r="D25" s="159"/>
      <c r="E25" s="195"/>
      <c r="F25" s="26"/>
      <c r="G25" s="160"/>
      <c r="H25" s="146"/>
      <c r="I25" s="218" t="str">
        <f t="shared" ref="I25:I34" si="2">IF(H25="","",IF(+INT(($AO$6-H25)/365.25)=114," ",+INT(($AO$6-H25)/365.25)))</f>
        <v/>
      </c>
      <c r="J25" s="198"/>
      <c r="K25" s="199"/>
      <c r="L25" s="200"/>
      <c r="M25" s="206"/>
      <c r="N25" s="196"/>
      <c r="O25" s="208">
        <f t="shared" ref="O25:O34" si="3">+M25+N25</f>
        <v>0</v>
      </c>
      <c r="P25" s="40"/>
      <c r="Q25" s="132" t="str">
        <f t="shared" ref="Q25:Q34" si="4">IF(AND($F25="○",G25=$AR$6),"○","")</f>
        <v/>
      </c>
      <c r="R25" s="133" t="str">
        <f t="shared" ref="R25:R34" si="5">IF(AND($F25="○",$J25="○",$G$20="治山",$M25&gt;=4,$G25=$AR$7,$O25&gt;=4),"○",IF(AND($F25="○",$J25="○",$G$20="林道",$G25=$AR$7,$O25&gt;=4),"○",""))</f>
        <v/>
      </c>
      <c r="S25" s="133" t="str">
        <f t="shared" ref="S25:S34" si="6">IF(AND($F25="○",$J25="○",$G$20="治山",$I25&lt;100,$I25&gt;=5,$M25&gt;=4,$G25=$AR$8,$O25&gt;=5),"○",IF(AND($F25="○",$J25="○",$G$20="林道",$I25&lt;100,$I25&gt;=5,$G25=$AR$8,$O25&gt;=5),"○",""))</f>
        <v/>
      </c>
      <c r="T25" s="133" t="str">
        <f t="shared" ref="T25:T34" si="7">IF(AND($F25="○",$J25="○",$G$20="治山",$M25&gt;=4,$C25="大学",$O25&gt;=13),"○",IF(AND($F25="○",$J25="○",$G$20="治山",$M25&gt;=4,$C25="専門学校",$O25&gt;=17),"○",IF(AND($F25="○",$J25="○",$G$20="治山",$M25&gt;=4,$C25="高等学校",$O25&gt;=20),"○",IF(AND($F25="○",$J25="○",$G$20="林道",$C25="大学",$O25&gt;=13),"○",IF(AND($F25="○",$J25="○",$G$20="林道",$C25="専門学校",$O25&gt;=17),"○",IF(AND($F25="○",$J25="○",$G$20="林道",$C25="高等学校",$O25&gt;=20),"○",""))))))</f>
        <v/>
      </c>
      <c r="U25" s="135" t="str">
        <f t="shared" ref="U25:U34" si="8">IF(AND($F25="○",$G$20="治山",$M25&gt;=4,$I25&lt;100,$I25&gt;=4,$G25=$AR$9,$O25&gt;=4),"○",IF(AND($F25="○",$G$20="林道",$I25&lt;100,$I25&gt;=4,$G25=$AR$9,$O25&gt;=4),"○",""))</f>
        <v/>
      </c>
      <c r="V25" s="133" t="str">
        <f t="shared" ref="V25:V34" si="9">IF(AND($F25="○",$G$20="治山",$M25&gt;=4,$I25&lt;100,$I25&gt;=4,$G25=$AR$8,$O25&gt;=4),"○",IF(AND($F25="○",$G$20="林道",$I25&lt;100,$I25&gt;=4,$G25=$AR$8,$O25&gt;=4),"○",""))</f>
        <v/>
      </c>
      <c r="W25" s="133" t="str">
        <f t="shared" ref="W25:W34" si="10">IF(AND($F25="○",$G$20="治山",$M25&gt;=4,$C25="大学",$O25&gt;=4,$O25&gt;=5),"○",IF(AND($F25="○",$G$20="治山",$M25&gt;=4,$C25="専門学校",$O25&gt;=8),"○",IF(AND($F25="○",$G$20="治山",$M25&gt;=4,$C25="高等学校",$O25&gt;=11),"○",IF(AND($F25="○",$G$20="林道",$C25="大学",$O25&gt;=4,$O25&gt;=5),"○",IF(AND($F25="○",$G$20="林道",$C25="専門学校",$O25&gt;=8),"○",IF(AND($F25="○",$G$20="林道",$C25="高等学校",$O25&gt;=11),"○",""))))))</f>
        <v/>
      </c>
      <c r="X25" s="132" t="str">
        <f t="shared" ref="X25:X34" si="11">(IF(AND($F25="○",G25=$AR$8),"○",""))</f>
        <v/>
      </c>
      <c r="Y25" s="220" t="str">
        <f t="shared" si="1"/>
        <v/>
      </c>
      <c r="Z25" s="134" t="str">
        <f t="shared" ref="Z25:Z34" si="12">IF(AND($F25="○",$C25="大学",$O25&gt;=3),"○",IF(AND($F25="○",$C25="専門学校",$O25&gt;=3),"○",IF(AND($F25="○",$C25="高等学校",$O25&gt;=3),"○","")))</f>
        <v/>
      </c>
      <c r="AB25" s="103" t="str">
        <f t="shared" ref="AB25:AB34" si="13">+Q25</f>
        <v/>
      </c>
      <c r="AC25" s="104" t="str">
        <f t="shared" ref="AC25:AC34" si="14">+R25</f>
        <v/>
      </c>
      <c r="AD25" s="104" t="str">
        <f t="shared" ref="AD25:AD34" si="15">+S25</f>
        <v/>
      </c>
      <c r="AE25" s="134" t="str">
        <f t="shared" ref="AE25:AE34" si="16">IF(OR($Q25="○",$S25="○",$R25="○"),"",IF(T25="○","○",""))</f>
        <v/>
      </c>
      <c r="AF25" s="135" t="str">
        <f t="shared" ref="AF25:AF34" si="17">IF(OR($Q25="○",$S25="○",$T25="○",$R25="○"),"",IF(U25="○","○",""))</f>
        <v/>
      </c>
      <c r="AG25" s="133" t="str">
        <f t="shared" ref="AG25:AG34" si="18">IF(OR($Q25="○",$S25="○",$T25="○",$R25="○",$U25="○"),"",IF(V25="○","○",""))</f>
        <v/>
      </c>
      <c r="AH25" s="134" t="str">
        <f t="shared" ref="AH25:AH34" si="19">IF(OR($Q25="○",$S25="○",$T25="○",$R25="○",$U25="○",$V25="○"),"",IF(W25="○","○",""))</f>
        <v/>
      </c>
      <c r="AI25" s="135" t="str">
        <f t="shared" ref="AI25:AI34" si="20">IF(OR($Q25="○",$S25="○",$T25="○",$R25="○",$U25="○",$V25="○",$W25="○"),"",IF(X25="○","○",""))</f>
        <v/>
      </c>
      <c r="AJ25" s="133" t="str">
        <f t="shared" ref="AJ25:AJ34" si="21">IF(OR($Q25="○",$S25="○",$T25="○",$R25="○",$U25="○",$V25="○",$W25="○",$X25="○"),"",IF(Y25="○","○",""))</f>
        <v/>
      </c>
      <c r="AK25" s="105" t="str">
        <f t="shared" ref="AK25:AK34" si="22">IF(OR($Q25="○",$S25="○",$T25="○",$R25="○",$U25="○",$V25="○",$W25="○",$X25="○",$Y25="○"),"",IF(Z25="○","○",""))</f>
        <v/>
      </c>
      <c r="AM25" s="82"/>
    </row>
    <row r="26" spans="1:39" ht="41.25" customHeight="1" thickBot="1">
      <c r="A26" s="14">
        <v>2</v>
      </c>
      <c r="B26" s="219" t="str">
        <f t="shared" ref="B26:B34" si="23">IF(OR(Q26="○",R26="○",S26="○",T26="○"),"管理技術者",IF(OR(U26="○",V26="○",W26="○"),"現場技術員（技師Ｃ）",IF(OR(X26="○",Y26="○",Z26="○"),"現場技術員（技術員）","")))</f>
        <v/>
      </c>
      <c r="C26" s="142"/>
      <c r="D26" s="143"/>
      <c r="E26" s="140"/>
      <c r="F26" s="26"/>
      <c r="G26" s="193"/>
      <c r="H26" s="197"/>
      <c r="I26" s="218" t="str">
        <f t="shared" si="2"/>
        <v/>
      </c>
      <c r="J26" s="198"/>
      <c r="K26" s="201"/>
      <c r="L26" s="202"/>
      <c r="M26" s="207"/>
      <c r="N26" s="210"/>
      <c r="O26" s="209">
        <f t="shared" si="3"/>
        <v>0</v>
      </c>
      <c r="P26" s="40"/>
      <c r="Q26" s="132" t="str">
        <f t="shared" si="4"/>
        <v/>
      </c>
      <c r="R26" s="133" t="str">
        <f t="shared" si="5"/>
        <v/>
      </c>
      <c r="S26" s="133" t="str">
        <f t="shared" si="6"/>
        <v/>
      </c>
      <c r="T26" s="133" t="str">
        <f t="shared" si="7"/>
        <v/>
      </c>
      <c r="U26" s="135" t="str">
        <f t="shared" si="8"/>
        <v/>
      </c>
      <c r="V26" s="133" t="str">
        <f t="shared" si="9"/>
        <v/>
      </c>
      <c r="W26" s="133" t="str">
        <f t="shared" si="10"/>
        <v/>
      </c>
      <c r="X26" s="132" t="str">
        <f t="shared" si="11"/>
        <v/>
      </c>
      <c r="Y26" s="220" t="str">
        <f t="shared" si="1"/>
        <v/>
      </c>
      <c r="Z26" s="134" t="str">
        <f t="shared" si="12"/>
        <v/>
      </c>
      <c r="AB26" s="103" t="str">
        <f t="shared" si="13"/>
        <v/>
      </c>
      <c r="AC26" s="104" t="str">
        <f t="shared" si="14"/>
        <v/>
      </c>
      <c r="AD26" s="104" t="str">
        <f t="shared" si="15"/>
        <v/>
      </c>
      <c r="AE26" s="134" t="str">
        <f t="shared" si="16"/>
        <v/>
      </c>
      <c r="AF26" s="135" t="str">
        <f t="shared" si="17"/>
        <v/>
      </c>
      <c r="AG26" s="133" t="str">
        <f t="shared" si="18"/>
        <v/>
      </c>
      <c r="AH26" s="134" t="str">
        <f t="shared" si="19"/>
        <v/>
      </c>
      <c r="AI26" s="135" t="str">
        <f t="shared" si="20"/>
        <v/>
      </c>
      <c r="AJ26" s="133" t="str">
        <f t="shared" si="21"/>
        <v/>
      </c>
      <c r="AK26" s="105" t="str">
        <f t="shared" si="22"/>
        <v/>
      </c>
      <c r="AM26" s="82"/>
    </row>
    <row r="27" spans="1:39" ht="41.25" customHeight="1" thickBot="1">
      <c r="A27" s="14">
        <v>3</v>
      </c>
      <c r="B27" s="219" t="str">
        <f t="shared" si="23"/>
        <v/>
      </c>
      <c r="C27" s="142"/>
      <c r="D27" s="143"/>
      <c r="E27" s="140"/>
      <c r="F27" s="26"/>
      <c r="G27" s="193"/>
      <c r="H27" s="197"/>
      <c r="I27" s="218" t="str">
        <f t="shared" si="2"/>
        <v/>
      </c>
      <c r="J27" s="198"/>
      <c r="K27" s="199"/>
      <c r="L27" s="202"/>
      <c r="M27" s="207"/>
      <c r="N27" s="210"/>
      <c r="O27" s="209">
        <f t="shared" si="3"/>
        <v>0</v>
      </c>
      <c r="P27" s="25"/>
      <c r="Q27" s="132" t="str">
        <f t="shared" si="4"/>
        <v/>
      </c>
      <c r="R27" s="133" t="str">
        <f t="shared" si="5"/>
        <v/>
      </c>
      <c r="S27" s="133" t="str">
        <f t="shared" si="6"/>
        <v/>
      </c>
      <c r="T27" s="133" t="str">
        <f t="shared" si="7"/>
        <v/>
      </c>
      <c r="U27" s="135" t="str">
        <f t="shared" si="8"/>
        <v/>
      </c>
      <c r="V27" s="133" t="str">
        <f t="shared" si="9"/>
        <v/>
      </c>
      <c r="W27" s="133" t="str">
        <f t="shared" si="10"/>
        <v/>
      </c>
      <c r="X27" s="132" t="str">
        <f t="shared" si="11"/>
        <v/>
      </c>
      <c r="Y27" s="220" t="str">
        <f t="shared" si="1"/>
        <v/>
      </c>
      <c r="Z27" s="134" t="str">
        <f t="shared" si="12"/>
        <v/>
      </c>
      <c r="AB27" s="103" t="str">
        <f t="shared" si="13"/>
        <v/>
      </c>
      <c r="AC27" s="104" t="str">
        <f t="shared" si="14"/>
        <v/>
      </c>
      <c r="AD27" s="104" t="str">
        <f t="shared" si="15"/>
        <v/>
      </c>
      <c r="AE27" s="134" t="str">
        <f t="shared" si="16"/>
        <v/>
      </c>
      <c r="AF27" s="135" t="str">
        <f t="shared" si="17"/>
        <v/>
      </c>
      <c r="AG27" s="133" t="str">
        <f t="shared" si="18"/>
        <v/>
      </c>
      <c r="AH27" s="134" t="str">
        <f t="shared" si="19"/>
        <v/>
      </c>
      <c r="AI27" s="135" t="str">
        <f t="shared" si="20"/>
        <v/>
      </c>
      <c r="AJ27" s="133" t="str">
        <f t="shared" si="21"/>
        <v/>
      </c>
      <c r="AK27" s="105" t="str">
        <f t="shared" si="22"/>
        <v/>
      </c>
      <c r="AM27" s="82"/>
    </row>
    <row r="28" spans="1:39" ht="41.25" customHeight="1" thickBot="1">
      <c r="A28" s="14">
        <v>4</v>
      </c>
      <c r="B28" s="219" t="str">
        <f t="shared" si="23"/>
        <v/>
      </c>
      <c r="C28" s="153"/>
      <c r="D28" s="143"/>
      <c r="E28" s="144"/>
      <c r="F28" s="26"/>
      <c r="G28" s="193"/>
      <c r="H28" s="197"/>
      <c r="I28" s="218" t="str">
        <f t="shared" si="2"/>
        <v/>
      </c>
      <c r="J28" s="198"/>
      <c r="K28" s="178"/>
      <c r="L28" s="167"/>
      <c r="M28" s="142"/>
      <c r="N28" s="163"/>
      <c r="O28" s="48">
        <f t="shared" si="3"/>
        <v>0</v>
      </c>
      <c r="P28" s="25"/>
      <c r="Q28" s="132" t="str">
        <f t="shared" si="4"/>
        <v/>
      </c>
      <c r="R28" s="133" t="str">
        <f t="shared" si="5"/>
        <v/>
      </c>
      <c r="S28" s="133" t="str">
        <f t="shared" si="6"/>
        <v/>
      </c>
      <c r="T28" s="133" t="str">
        <f t="shared" si="7"/>
        <v/>
      </c>
      <c r="U28" s="135" t="str">
        <f t="shared" si="8"/>
        <v/>
      </c>
      <c r="V28" s="133" t="str">
        <f t="shared" si="9"/>
        <v/>
      </c>
      <c r="W28" s="133" t="str">
        <f t="shared" si="10"/>
        <v/>
      </c>
      <c r="X28" s="132" t="str">
        <f t="shared" si="11"/>
        <v/>
      </c>
      <c r="Y28" s="220" t="str">
        <f t="shared" si="1"/>
        <v/>
      </c>
      <c r="Z28" s="134" t="str">
        <f t="shared" si="12"/>
        <v/>
      </c>
      <c r="AB28" s="103" t="str">
        <f t="shared" si="13"/>
        <v/>
      </c>
      <c r="AC28" s="104" t="str">
        <f t="shared" si="14"/>
        <v/>
      </c>
      <c r="AD28" s="104" t="str">
        <f t="shared" si="15"/>
        <v/>
      </c>
      <c r="AE28" s="134" t="str">
        <f t="shared" si="16"/>
        <v/>
      </c>
      <c r="AF28" s="135" t="str">
        <f t="shared" si="17"/>
        <v/>
      </c>
      <c r="AG28" s="133" t="str">
        <f t="shared" si="18"/>
        <v/>
      </c>
      <c r="AH28" s="134" t="str">
        <f t="shared" si="19"/>
        <v/>
      </c>
      <c r="AI28" s="135" t="str">
        <f t="shared" si="20"/>
        <v/>
      </c>
      <c r="AJ28" s="133" t="str">
        <f t="shared" si="21"/>
        <v/>
      </c>
      <c r="AK28" s="105" t="str">
        <f t="shared" si="22"/>
        <v/>
      </c>
      <c r="AM28" s="82"/>
    </row>
    <row r="29" spans="1:39" ht="41.25" customHeight="1" thickBot="1">
      <c r="A29" s="14">
        <v>5</v>
      </c>
      <c r="B29" s="219" t="str">
        <f t="shared" si="23"/>
        <v/>
      </c>
      <c r="C29" s="153"/>
      <c r="D29" s="143"/>
      <c r="E29" s="144"/>
      <c r="F29" s="26"/>
      <c r="G29" s="193"/>
      <c r="H29" s="197"/>
      <c r="I29" s="218" t="str">
        <f t="shared" si="2"/>
        <v/>
      </c>
      <c r="J29" s="198"/>
      <c r="K29" s="178"/>
      <c r="L29" s="167"/>
      <c r="M29" s="142"/>
      <c r="N29" s="163"/>
      <c r="O29" s="48">
        <f t="shared" si="3"/>
        <v>0</v>
      </c>
      <c r="P29" s="25"/>
      <c r="Q29" s="132" t="str">
        <f t="shared" si="4"/>
        <v/>
      </c>
      <c r="R29" s="133" t="str">
        <f t="shared" si="5"/>
        <v/>
      </c>
      <c r="S29" s="133" t="str">
        <f t="shared" si="6"/>
        <v/>
      </c>
      <c r="T29" s="133" t="str">
        <f t="shared" si="7"/>
        <v/>
      </c>
      <c r="U29" s="135" t="str">
        <f t="shared" si="8"/>
        <v/>
      </c>
      <c r="V29" s="133" t="str">
        <f t="shared" si="9"/>
        <v/>
      </c>
      <c r="W29" s="133" t="str">
        <f t="shared" si="10"/>
        <v/>
      </c>
      <c r="X29" s="132" t="str">
        <f t="shared" si="11"/>
        <v/>
      </c>
      <c r="Y29" s="220" t="str">
        <f t="shared" si="1"/>
        <v/>
      </c>
      <c r="Z29" s="134" t="str">
        <f t="shared" si="12"/>
        <v/>
      </c>
      <c r="AB29" s="103" t="str">
        <f t="shared" si="13"/>
        <v/>
      </c>
      <c r="AC29" s="104" t="str">
        <f t="shared" si="14"/>
        <v/>
      </c>
      <c r="AD29" s="104" t="str">
        <f t="shared" si="15"/>
        <v/>
      </c>
      <c r="AE29" s="134" t="str">
        <f t="shared" si="16"/>
        <v/>
      </c>
      <c r="AF29" s="135" t="str">
        <f t="shared" si="17"/>
        <v/>
      </c>
      <c r="AG29" s="133" t="str">
        <f t="shared" si="18"/>
        <v/>
      </c>
      <c r="AH29" s="134" t="str">
        <f t="shared" si="19"/>
        <v/>
      </c>
      <c r="AI29" s="135" t="str">
        <f t="shared" si="20"/>
        <v/>
      </c>
      <c r="AJ29" s="133" t="str">
        <f t="shared" si="21"/>
        <v/>
      </c>
      <c r="AK29" s="105" t="str">
        <f t="shared" si="22"/>
        <v/>
      </c>
      <c r="AM29" s="82"/>
    </row>
    <row r="30" spans="1:39" ht="41.25" customHeight="1" thickBot="1">
      <c r="A30" s="14">
        <v>6</v>
      </c>
      <c r="B30" s="219" t="str">
        <f t="shared" si="23"/>
        <v/>
      </c>
      <c r="C30" s="153"/>
      <c r="D30" s="143"/>
      <c r="E30" s="144"/>
      <c r="F30" s="26"/>
      <c r="G30" s="193"/>
      <c r="H30" s="197"/>
      <c r="I30" s="218" t="str">
        <f t="shared" si="2"/>
        <v/>
      </c>
      <c r="J30" s="198"/>
      <c r="K30" s="178"/>
      <c r="L30" s="167"/>
      <c r="M30" s="142"/>
      <c r="N30" s="163"/>
      <c r="O30" s="48">
        <f t="shared" si="3"/>
        <v>0</v>
      </c>
      <c r="P30" s="25"/>
      <c r="Q30" s="132" t="str">
        <f t="shared" si="4"/>
        <v/>
      </c>
      <c r="R30" s="133" t="str">
        <f t="shared" si="5"/>
        <v/>
      </c>
      <c r="S30" s="133" t="str">
        <f t="shared" si="6"/>
        <v/>
      </c>
      <c r="T30" s="133" t="str">
        <f t="shared" si="7"/>
        <v/>
      </c>
      <c r="U30" s="135" t="str">
        <f t="shared" si="8"/>
        <v/>
      </c>
      <c r="V30" s="133" t="str">
        <f t="shared" si="9"/>
        <v/>
      </c>
      <c r="W30" s="133" t="str">
        <f t="shared" si="10"/>
        <v/>
      </c>
      <c r="X30" s="132" t="str">
        <f t="shared" si="11"/>
        <v/>
      </c>
      <c r="Y30" s="220" t="str">
        <f t="shared" si="1"/>
        <v/>
      </c>
      <c r="Z30" s="134" t="str">
        <f t="shared" si="12"/>
        <v/>
      </c>
      <c r="AB30" s="103" t="str">
        <f t="shared" si="13"/>
        <v/>
      </c>
      <c r="AC30" s="104" t="str">
        <f t="shared" si="14"/>
        <v/>
      </c>
      <c r="AD30" s="104" t="str">
        <f t="shared" si="15"/>
        <v/>
      </c>
      <c r="AE30" s="134" t="str">
        <f t="shared" si="16"/>
        <v/>
      </c>
      <c r="AF30" s="135" t="str">
        <f t="shared" si="17"/>
        <v/>
      </c>
      <c r="AG30" s="133" t="str">
        <f t="shared" si="18"/>
        <v/>
      </c>
      <c r="AH30" s="134" t="str">
        <f t="shared" si="19"/>
        <v/>
      </c>
      <c r="AI30" s="135" t="str">
        <f t="shared" si="20"/>
        <v/>
      </c>
      <c r="AJ30" s="133" t="str">
        <f t="shared" si="21"/>
        <v/>
      </c>
      <c r="AK30" s="105" t="str">
        <f t="shared" si="22"/>
        <v/>
      </c>
      <c r="AM30" s="82"/>
    </row>
    <row r="31" spans="1:39" ht="41.25" customHeight="1" thickBot="1">
      <c r="A31" s="14">
        <v>7</v>
      </c>
      <c r="B31" s="219" t="str">
        <f t="shared" si="23"/>
        <v/>
      </c>
      <c r="C31" s="153"/>
      <c r="D31" s="143"/>
      <c r="E31" s="144"/>
      <c r="F31" s="26"/>
      <c r="G31" s="193"/>
      <c r="H31" s="197"/>
      <c r="I31" s="218" t="str">
        <f t="shared" si="2"/>
        <v/>
      </c>
      <c r="J31" s="198"/>
      <c r="K31" s="178"/>
      <c r="L31" s="167"/>
      <c r="M31" s="142"/>
      <c r="N31" s="163"/>
      <c r="O31" s="48">
        <f t="shared" si="3"/>
        <v>0</v>
      </c>
      <c r="P31" s="25"/>
      <c r="Q31" s="132" t="str">
        <f t="shared" si="4"/>
        <v/>
      </c>
      <c r="R31" s="133" t="str">
        <f t="shared" si="5"/>
        <v/>
      </c>
      <c r="S31" s="133" t="str">
        <f t="shared" si="6"/>
        <v/>
      </c>
      <c r="T31" s="133" t="str">
        <f t="shared" si="7"/>
        <v/>
      </c>
      <c r="U31" s="135" t="str">
        <f t="shared" si="8"/>
        <v/>
      </c>
      <c r="V31" s="133" t="str">
        <f t="shared" si="9"/>
        <v/>
      </c>
      <c r="W31" s="133" t="str">
        <f t="shared" si="10"/>
        <v/>
      </c>
      <c r="X31" s="132" t="str">
        <f t="shared" si="11"/>
        <v/>
      </c>
      <c r="Y31" s="220" t="str">
        <f t="shared" si="1"/>
        <v/>
      </c>
      <c r="Z31" s="134" t="str">
        <f t="shared" si="12"/>
        <v/>
      </c>
      <c r="AB31" s="103" t="str">
        <f t="shared" si="13"/>
        <v/>
      </c>
      <c r="AC31" s="104" t="str">
        <f t="shared" si="14"/>
        <v/>
      </c>
      <c r="AD31" s="104" t="str">
        <f t="shared" si="15"/>
        <v/>
      </c>
      <c r="AE31" s="134" t="str">
        <f t="shared" si="16"/>
        <v/>
      </c>
      <c r="AF31" s="135" t="str">
        <f t="shared" si="17"/>
        <v/>
      </c>
      <c r="AG31" s="133" t="str">
        <f t="shared" si="18"/>
        <v/>
      </c>
      <c r="AH31" s="134" t="str">
        <f t="shared" si="19"/>
        <v/>
      </c>
      <c r="AI31" s="135" t="str">
        <f t="shared" si="20"/>
        <v/>
      </c>
      <c r="AJ31" s="133" t="str">
        <f t="shared" si="21"/>
        <v/>
      </c>
      <c r="AK31" s="105" t="str">
        <f t="shared" si="22"/>
        <v/>
      </c>
      <c r="AM31" s="82"/>
    </row>
    <row r="32" spans="1:39" ht="41.25" customHeight="1" thickBot="1">
      <c r="A32" s="14">
        <v>8</v>
      </c>
      <c r="B32" s="219" t="str">
        <f>IF(OR(Q32="○",R32="○",S32="○",T32="○"),"管理技術者",IF(OR(U32="○",V32="○",W32="○"),"現場技術員（技師Ｃ）",IF(OR(X32="○",Y32="○",Z32="○"),"現場技術員（技術員）","")))</f>
        <v/>
      </c>
      <c r="C32" s="153"/>
      <c r="D32" s="143"/>
      <c r="E32" s="144"/>
      <c r="F32" s="26"/>
      <c r="G32" s="193"/>
      <c r="H32" s="197"/>
      <c r="I32" s="218" t="str">
        <f t="shared" si="2"/>
        <v/>
      </c>
      <c r="J32" s="198"/>
      <c r="K32" s="178"/>
      <c r="L32" s="167"/>
      <c r="M32" s="142"/>
      <c r="N32" s="163"/>
      <c r="O32" s="48">
        <f t="shared" si="3"/>
        <v>0</v>
      </c>
      <c r="P32" s="25"/>
      <c r="Q32" s="132" t="str">
        <f t="shared" si="4"/>
        <v/>
      </c>
      <c r="R32" s="133" t="str">
        <f t="shared" si="5"/>
        <v/>
      </c>
      <c r="S32" s="133" t="str">
        <f t="shared" si="6"/>
        <v/>
      </c>
      <c r="T32" s="133" t="str">
        <f t="shared" si="7"/>
        <v/>
      </c>
      <c r="U32" s="135" t="str">
        <f t="shared" si="8"/>
        <v/>
      </c>
      <c r="V32" s="133" t="str">
        <f t="shared" si="9"/>
        <v/>
      </c>
      <c r="W32" s="133" t="str">
        <f t="shared" si="10"/>
        <v/>
      </c>
      <c r="X32" s="132" t="str">
        <f t="shared" si="11"/>
        <v/>
      </c>
      <c r="Y32" s="220" t="str">
        <f t="shared" si="1"/>
        <v/>
      </c>
      <c r="Z32" s="134" t="str">
        <f t="shared" si="12"/>
        <v/>
      </c>
      <c r="AB32" s="103" t="str">
        <f t="shared" si="13"/>
        <v/>
      </c>
      <c r="AC32" s="104" t="str">
        <f t="shared" si="14"/>
        <v/>
      </c>
      <c r="AD32" s="104" t="str">
        <f t="shared" si="15"/>
        <v/>
      </c>
      <c r="AE32" s="134" t="str">
        <f t="shared" si="16"/>
        <v/>
      </c>
      <c r="AF32" s="135" t="str">
        <f t="shared" si="17"/>
        <v/>
      </c>
      <c r="AG32" s="133" t="str">
        <f t="shared" si="18"/>
        <v/>
      </c>
      <c r="AH32" s="134" t="str">
        <f t="shared" si="19"/>
        <v/>
      </c>
      <c r="AI32" s="135" t="str">
        <f t="shared" si="20"/>
        <v/>
      </c>
      <c r="AJ32" s="133" t="str">
        <f t="shared" si="21"/>
        <v/>
      </c>
      <c r="AK32" s="105" t="str">
        <f t="shared" si="22"/>
        <v/>
      </c>
      <c r="AM32" s="82"/>
    </row>
    <row r="33" spans="1:39" ht="41.25" customHeight="1" thickBot="1">
      <c r="A33" s="14">
        <v>9</v>
      </c>
      <c r="B33" s="219" t="str">
        <f t="shared" si="23"/>
        <v/>
      </c>
      <c r="C33" s="153"/>
      <c r="D33" s="143"/>
      <c r="E33" s="144"/>
      <c r="F33" s="26"/>
      <c r="G33" s="162"/>
      <c r="H33" s="146"/>
      <c r="I33" s="218" t="str">
        <f t="shared" si="2"/>
        <v/>
      </c>
      <c r="J33" s="198"/>
      <c r="K33" s="178"/>
      <c r="L33" s="167"/>
      <c r="M33" s="142"/>
      <c r="N33" s="163"/>
      <c r="O33" s="48">
        <f t="shared" si="3"/>
        <v>0</v>
      </c>
      <c r="P33" s="25"/>
      <c r="Q33" s="132" t="str">
        <f t="shared" si="4"/>
        <v/>
      </c>
      <c r="R33" s="133" t="str">
        <f t="shared" si="5"/>
        <v/>
      </c>
      <c r="S33" s="133" t="str">
        <f t="shared" si="6"/>
        <v/>
      </c>
      <c r="T33" s="133" t="str">
        <f t="shared" si="7"/>
        <v/>
      </c>
      <c r="U33" s="135" t="str">
        <f t="shared" si="8"/>
        <v/>
      </c>
      <c r="V33" s="133" t="str">
        <f t="shared" si="9"/>
        <v/>
      </c>
      <c r="W33" s="133" t="str">
        <f t="shared" si="10"/>
        <v/>
      </c>
      <c r="X33" s="132" t="str">
        <f t="shared" si="11"/>
        <v/>
      </c>
      <c r="Y33" s="220" t="str">
        <f t="shared" si="1"/>
        <v/>
      </c>
      <c r="Z33" s="134" t="str">
        <f t="shared" si="12"/>
        <v/>
      </c>
      <c r="AB33" s="103" t="str">
        <f t="shared" si="13"/>
        <v/>
      </c>
      <c r="AC33" s="104" t="str">
        <f t="shared" si="14"/>
        <v/>
      </c>
      <c r="AD33" s="104" t="str">
        <f t="shared" si="15"/>
        <v/>
      </c>
      <c r="AE33" s="134" t="str">
        <f t="shared" si="16"/>
        <v/>
      </c>
      <c r="AF33" s="135" t="str">
        <f t="shared" si="17"/>
        <v/>
      </c>
      <c r="AG33" s="133" t="str">
        <f t="shared" si="18"/>
        <v/>
      </c>
      <c r="AH33" s="134" t="str">
        <f t="shared" si="19"/>
        <v/>
      </c>
      <c r="AI33" s="135" t="str">
        <f t="shared" si="20"/>
        <v/>
      </c>
      <c r="AJ33" s="133" t="str">
        <f t="shared" si="21"/>
        <v/>
      </c>
      <c r="AK33" s="105" t="str">
        <f t="shared" si="22"/>
        <v/>
      </c>
      <c r="AM33" s="82"/>
    </row>
    <row r="34" spans="1:39" ht="41.25" customHeight="1" thickBot="1">
      <c r="A34" s="22">
        <v>10</v>
      </c>
      <c r="B34" s="219" t="str">
        <f t="shared" si="23"/>
        <v/>
      </c>
      <c r="C34" s="147"/>
      <c r="D34" s="148"/>
      <c r="E34" s="139"/>
      <c r="F34" s="36"/>
      <c r="G34" s="161"/>
      <c r="H34" s="146"/>
      <c r="I34" s="218" t="str">
        <f t="shared" si="2"/>
        <v/>
      </c>
      <c r="J34" s="166"/>
      <c r="K34" s="178"/>
      <c r="L34" s="167"/>
      <c r="M34" s="147"/>
      <c r="N34" s="151"/>
      <c r="O34" s="49">
        <f t="shared" si="3"/>
        <v>0</v>
      </c>
      <c r="P34" s="25"/>
      <c r="Q34" s="132" t="str">
        <f t="shared" si="4"/>
        <v/>
      </c>
      <c r="R34" s="133" t="str">
        <f t="shared" si="5"/>
        <v/>
      </c>
      <c r="S34" s="133" t="str">
        <f t="shared" si="6"/>
        <v/>
      </c>
      <c r="T34" s="133" t="str">
        <f t="shared" si="7"/>
        <v/>
      </c>
      <c r="U34" s="135" t="str">
        <f t="shared" si="8"/>
        <v/>
      </c>
      <c r="V34" s="133" t="str">
        <f t="shared" si="9"/>
        <v/>
      </c>
      <c r="W34" s="133" t="str">
        <f t="shared" si="10"/>
        <v/>
      </c>
      <c r="X34" s="132" t="str">
        <f t="shared" si="11"/>
        <v/>
      </c>
      <c r="Y34" s="220" t="str">
        <f t="shared" si="1"/>
        <v/>
      </c>
      <c r="Z34" s="134" t="str">
        <f t="shared" si="12"/>
        <v/>
      </c>
      <c r="AB34" s="225" t="str">
        <f t="shared" si="13"/>
        <v/>
      </c>
      <c r="AC34" s="16" t="str">
        <f t="shared" si="14"/>
        <v/>
      </c>
      <c r="AD34" s="16" t="str">
        <f t="shared" si="15"/>
        <v/>
      </c>
      <c r="AE34" s="134" t="str">
        <f t="shared" si="16"/>
        <v/>
      </c>
      <c r="AF34" s="222" t="str">
        <f t="shared" si="17"/>
        <v/>
      </c>
      <c r="AG34" s="221" t="str">
        <f t="shared" si="18"/>
        <v/>
      </c>
      <c r="AH34" s="223" t="str">
        <f t="shared" si="19"/>
        <v/>
      </c>
      <c r="AI34" s="222" t="str">
        <f t="shared" si="20"/>
        <v/>
      </c>
      <c r="AJ34" s="221" t="str">
        <f t="shared" si="21"/>
        <v/>
      </c>
      <c r="AK34" s="229" t="str">
        <f t="shared" si="22"/>
        <v/>
      </c>
      <c r="AM34" s="82"/>
    </row>
    <row r="35" spans="1:39" ht="14.25" thickBot="1">
      <c r="A35" s="598" t="s">
        <v>124</v>
      </c>
      <c r="B35" s="598"/>
      <c r="C35" s="598"/>
      <c r="D35" s="598"/>
      <c r="E35" s="598"/>
      <c r="F35" s="598"/>
      <c r="G35" s="598"/>
      <c r="H35" s="598"/>
      <c r="I35" s="598"/>
      <c r="J35" s="598"/>
      <c r="K35" s="598"/>
      <c r="L35" s="598"/>
      <c r="M35" s="598"/>
      <c r="N35" s="598"/>
      <c r="O35" s="598"/>
      <c r="Q35" s="522">
        <f>COUNTIF(B25:B34,"管理技術者")</f>
        <v>0</v>
      </c>
      <c r="R35" s="523"/>
      <c r="S35" s="523"/>
      <c r="T35" s="524"/>
      <c r="U35" s="522">
        <f>COUNTIF(B25:B34,"現場技術員（技師Ｃ）")</f>
        <v>0</v>
      </c>
      <c r="V35" s="523"/>
      <c r="W35" s="524"/>
      <c r="X35" s="522">
        <f>COUNTIF(B25:B34,"現場技術員（技術員）")</f>
        <v>0</v>
      </c>
      <c r="Y35" s="523"/>
      <c r="Z35" s="524"/>
      <c r="AB35" s="224">
        <f>COUNTIF(AB25:AB34,"○")</f>
        <v>0</v>
      </c>
      <c r="AC35" s="226">
        <f t="shared" ref="AC35:AD35" si="24">COUNTIF(AC25:AC34,"○")</f>
        <v>0</v>
      </c>
      <c r="AD35" s="227">
        <f t="shared" si="24"/>
        <v>0</v>
      </c>
      <c r="AE35" s="227">
        <f>COUNTIF(AE25:AE34,"○")</f>
        <v>0</v>
      </c>
      <c r="AF35" s="522">
        <f>COUNTIF(AF25:AG34,"○")</f>
        <v>0</v>
      </c>
      <c r="AG35" s="599"/>
      <c r="AH35" s="227">
        <f>COUNTIF(AH25:AH34,"○")</f>
        <v>0</v>
      </c>
      <c r="AI35" s="522">
        <f>COUNTIF(AI25:AJ34,"○")</f>
        <v>0</v>
      </c>
      <c r="AJ35" s="599"/>
      <c r="AK35" s="228">
        <f>COUNTIF(AK25:AK34,"○")</f>
        <v>0</v>
      </c>
    </row>
    <row r="36" spans="1:39" ht="13.5" customHeight="1" thickBot="1">
      <c r="A36" s="598" t="s">
        <v>176</v>
      </c>
      <c r="B36" s="598"/>
      <c r="C36" s="598"/>
      <c r="D36" s="598"/>
      <c r="E36" s="598"/>
      <c r="F36" s="598"/>
      <c r="G36" s="598"/>
      <c r="H36" s="598"/>
      <c r="I36" s="598"/>
      <c r="J36" s="598"/>
      <c r="K36" s="598"/>
      <c r="L36" s="598"/>
      <c r="M36" s="598"/>
      <c r="N36" s="598"/>
      <c r="O36" s="598"/>
      <c r="Q36" s="17"/>
      <c r="R36" s="17"/>
      <c r="S36" s="17"/>
      <c r="T36" s="82"/>
      <c r="U36" s="568"/>
      <c r="V36" s="568"/>
      <c r="W36" s="82"/>
      <c r="X36" s="82"/>
      <c r="Y36" s="82"/>
      <c r="Z36" s="82"/>
      <c r="AB36" s="522">
        <f>SUM(AB35:AE35)</f>
        <v>0</v>
      </c>
      <c r="AC36" s="523"/>
      <c r="AD36" s="523"/>
      <c r="AE36" s="524"/>
      <c r="AF36" s="522">
        <f>SUM(AF35:AH35)</f>
        <v>0</v>
      </c>
      <c r="AG36" s="523"/>
      <c r="AH36" s="524"/>
      <c r="AI36" s="522">
        <f>SUM(AI35:AK35)</f>
        <v>0</v>
      </c>
      <c r="AJ36" s="523"/>
      <c r="AK36" s="524"/>
    </row>
    <row r="37" spans="1:39" ht="14.25" customHeight="1">
      <c r="A37" s="598" t="s">
        <v>178</v>
      </c>
      <c r="B37" s="598"/>
      <c r="C37" s="598"/>
      <c r="D37" s="598"/>
      <c r="E37" s="598"/>
      <c r="F37" s="598"/>
      <c r="G37" s="598"/>
      <c r="H37" s="598"/>
      <c r="I37" s="598"/>
      <c r="J37" s="598"/>
      <c r="K37" s="598"/>
      <c r="L37" s="598"/>
      <c r="M37" s="598"/>
      <c r="N37" s="598"/>
      <c r="O37" s="598"/>
      <c r="Q37" s="568"/>
      <c r="R37" s="568"/>
      <c r="S37" s="568"/>
      <c r="T37" s="568"/>
      <c r="U37" s="568"/>
      <c r="V37" s="568"/>
      <c r="W37" s="568"/>
      <c r="X37" s="82"/>
      <c r="Y37" s="82"/>
      <c r="Z37" s="82"/>
      <c r="AB37" s="568"/>
      <c r="AC37" s="568"/>
      <c r="AD37" s="568"/>
      <c r="AE37" s="568"/>
      <c r="AF37" s="568"/>
      <c r="AG37" s="568"/>
      <c r="AH37" s="568"/>
      <c r="AI37" s="82"/>
      <c r="AJ37" s="82"/>
      <c r="AK37" s="82"/>
    </row>
    <row r="38" spans="1:39" ht="13.5" customHeight="1">
      <c r="A38" s="598" t="s">
        <v>125</v>
      </c>
      <c r="B38" s="598"/>
      <c r="C38" s="598"/>
      <c r="D38" s="598"/>
      <c r="E38" s="598"/>
      <c r="F38" s="598"/>
      <c r="G38" s="598"/>
      <c r="H38" s="598"/>
      <c r="I38" s="598"/>
      <c r="J38" s="598"/>
      <c r="K38" s="598"/>
      <c r="L38" s="598"/>
      <c r="M38" s="598"/>
      <c r="N38" s="598"/>
      <c r="O38" s="598"/>
    </row>
    <row r="39" spans="1:39" ht="13.5" customHeight="1">
      <c r="A39" s="598" t="s">
        <v>170</v>
      </c>
      <c r="B39" s="598"/>
      <c r="C39" s="598"/>
      <c r="D39" s="598"/>
      <c r="E39" s="598"/>
      <c r="F39" s="598"/>
      <c r="G39" s="598"/>
      <c r="H39" s="598"/>
      <c r="I39" s="598"/>
      <c r="J39" s="598"/>
      <c r="K39" s="598"/>
      <c r="L39" s="598"/>
      <c r="M39" s="598"/>
      <c r="N39" s="598"/>
      <c r="O39" s="598"/>
    </row>
    <row r="40" spans="1:39" ht="13.5" customHeight="1">
      <c r="A40" s="598" t="s">
        <v>191</v>
      </c>
      <c r="B40" s="598"/>
      <c r="C40" s="598"/>
      <c r="D40" s="598"/>
      <c r="E40" s="598"/>
      <c r="F40" s="598"/>
      <c r="G40" s="598"/>
      <c r="H40" s="598"/>
      <c r="I40" s="598"/>
      <c r="J40" s="598"/>
      <c r="K40" s="598"/>
      <c r="L40" s="598"/>
      <c r="M40" s="598"/>
      <c r="N40" s="598"/>
      <c r="O40" s="598"/>
    </row>
    <row r="41" spans="1:39" ht="13.5" customHeight="1">
      <c r="B41" s="182"/>
      <c r="C41" s="182"/>
      <c r="D41" s="182"/>
      <c r="E41" s="182"/>
      <c r="F41" s="182"/>
      <c r="G41" s="182"/>
      <c r="H41" s="182"/>
      <c r="I41" s="182"/>
      <c r="J41" s="182"/>
      <c r="K41" s="182"/>
      <c r="L41" s="182"/>
      <c r="M41" s="182"/>
      <c r="N41" s="182"/>
    </row>
    <row r="42" spans="1:39" ht="13.5" customHeight="1">
      <c r="B42" s="182"/>
      <c r="C42" s="182"/>
      <c r="D42" s="182"/>
      <c r="E42" s="182"/>
      <c r="F42" s="182"/>
      <c r="G42" s="182"/>
      <c r="H42" s="182"/>
      <c r="I42" s="182"/>
      <c r="J42" s="182"/>
      <c r="K42" s="182"/>
      <c r="L42" s="182"/>
      <c r="M42" s="182"/>
      <c r="N42" s="182"/>
    </row>
    <row r="43" spans="1:39" ht="13.5" customHeight="1">
      <c r="B43" s="182"/>
      <c r="C43" s="182"/>
      <c r="D43" s="182"/>
      <c r="E43" s="182"/>
      <c r="F43" s="182"/>
      <c r="G43" s="182"/>
      <c r="H43" s="182"/>
      <c r="I43" s="182"/>
      <c r="J43" s="182"/>
      <c r="K43" s="182"/>
      <c r="L43" s="182"/>
      <c r="M43" s="182"/>
      <c r="N43" s="182"/>
    </row>
    <row r="44" spans="1:39" ht="13.5" customHeight="1"/>
  </sheetData>
  <protectedRanges>
    <protectedRange sqref="J25:N34" name="範囲1_1_1"/>
    <protectedRange sqref="C25:H34" name="範囲1_2"/>
  </protectedRanges>
  <mergeCells count="58">
    <mergeCell ref="AB37:AE37"/>
    <mergeCell ref="AF37:AH37"/>
    <mergeCell ref="AH18:AH23"/>
    <mergeCell ref="AI18:AJ23"/>
    <mergeCell ref="AF18:AG23"/>
    <mergeCell ref="AE18:AE23"/>
    <mergeCell ref="AB36:AE36"/>
    <mergeCell ref="AF36:AH36"/>
    <mergeCell ref="AI36:AK36"/>
    <mergeCell ref="AF35:AG35"/>
    <mergeCell ref="AB16:AK16"/>
    <mergeCell ref="AB17:AE17"/>
    <mergeCell ref="AF17:AH17"/>
    <mergeCell ref="AI17:AK17"/>
    <mergeCell ref="AK18:AK23"/>
    <mergeCell ref="U35:W35"/>
    <mergeCell ref="AI35:AJ35"/>
    <mergeCell ref="AB18:AB23"/>
    <mergeCell ref="AC18:AC23"/>
    <mergeCell ref="AD18:AD23"/>
    <mergeCell ref="Q37:T37"/>
    <mergeCell ref="A40:O40"/>
    <mergeCell ref="A35:O35"/>
    <mergeCell ref="A36:O36"/>
    <mergeCell ref="A37:O37"/>
    <mergeCell ref="A38:O38"/>
    <mergeCell ref="A39:O39"/>
    <mergeCell ref="Q35:T35"/>
    <mergeCell ref="A1:B1"/>
    <mergeCell ref="C18:N18"/>
    <mergeCell ref="E22:E23"/>
    <mergeCell ref="F22:F23"/>
    <mergeCell ref="E20:F20"/>
    <mergeCell ref="G22:I22"/>
    <mergeCell ref="M22:O22"/>
    <mergeCell ref="J22:L22"/>
    <mergeCell ref="A17:B17"/>
    <mergeCell ref="A20:B20"/>
    <mergeCell ref="A22:A23"/>
    <mergeCell ref="C22:D22"/>
    <mergeCell ref="C20:D20"/>
    <mergeCell ref="B22:B23"/>
    <mergeCell ref="U37:W37"/>
    <mergeCell ref="U36:V36"/>
    <mergeCell ref="B5:N14"/>
    <mergeCell ref="Q16:Z16"/>
    <mergeCell ref="Q18:Q23"/>
    <mergeCell ref="R18:R23"/>
    <mergeCell ref="S18:S23"/>
    <mergeCell ref="U18:V23"/>
    <mergeCell ref="W18:W23"/>
    <mergeCell ref="Q17:T17"/>
    <mergeCell ref="Z18:Z23"/>
    <mergeCell ref="X18:Y23"/>
    <mergeCell ref="X17:Z17"/>
    <mergeCell ref="U17:W17"/>
    <mergeCell ref="T18:T23"/>
    <mergeCell ref="X35:Z35"/>
  </mergeCells>
  <phoneticPr fontId="2"/>
  <dataValidations count="5">
    <dataValidation type="list" allowBlank="1" showInputMessage="1" showErrorMessage="1" sqref="I20:K20">
      <formula1>$AN$5:$AN$7</formula1>
    </dataValidation>
    <dataValidation type="list" allowBlank="1" showInputMessage="1" showErrorMessage="1" sqref="C24:C34">
      <formula1>$AP$5:$AP$8</formula1>
    </dataValidation>
    <dataValidation type="list" allowBlank="1" showInputMessage="1" showErrorMessage="1" sqref="D24:D34">
      <formula1>$AQ$5:$AQ$8</formula1>
    </dataValidation>
    <dataValidation type="list" allowBlank="1" showInputMessage="1" showErrorMessage="1" sqref="G24:G34">
      <formula1>$AR$5:$AR$9</formula1>
    </dataValidation>
    <dataValidation type="list" allowBlank="1" showInputMessage="1" showErrorMessage="1" sqref="F24:F34 J24:J34">
      <formula1>$AN$8:$AN$9</formula1>
    </dataValidation>
  </dataValidations>
  <printOptions horizontalCentered="1"/>
  <pageMargins left="0.39370078740157483" right="0.39370078740157483" top="0.59055118110236227" bottom="0.26" header="0.51181102362204722" footer="0.17"/>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I32" sqref="I32:I34"/>
    </sheetView>
  </sheetViews>
  <sheetFormatPr defaultColWidth="8.625" defaultRowHeight="13.5"/>
  <cols>
    <col min="1" max="1" width="18.625" style="11" customWidth="1"/>
    <col min="2" max="2" width="7.5" style="11" bestFit="1" customWidth="1"/>
    <col min="3" max="4" width="20.625" style="11" customWidth="1"/>
    <col min="5" max="5" width="16.625" style="11" customWidth="1"/>
    <col min="6" max="7" width="12.625" style="11" customWidth="1"/>
    <col min="8" max="8" width="15.625" style="11" customWidth="1"/>
    <col min="9" max="9" width="25.125" style="11" customWidth="1"/>
    <col min="10" max="16384" width="8.625" style="11"/>
  </cols>
  <sheetData>
    <row r="1" spans="1:11" ht="17.25">
      <c r="A1" s="521" t="s">
        <v>93</v>
      </c>
      <c r="B1" s="521"/>
      <c r="C1" s="187" t="s">
        <v>131</v>
      </c>
    </row>
    <row r="2" spans="1:11">
      <c r="B2" s="112" t="s">
        <v>42</v>
      </c>
    </row>
    <row r="3" spans="1:11">
      <c r="B3" s="113" t="s">
        <v>109</v>
      </c>
    </row>
    <row r="4" spans="1:11">
      <c r="B4" s="113" t="s">
        <v>43</v>
      </c>
    </row>
    <row r="5" spans="1:11">
      <c r="B5" s="113" t="s">
        <v>44</v>
      </c>
    </row>
    <row r="6" spans="1:11">
      <c r="B6" s="113" t="s">
        <v>45</v>
      </c>
    </row>
    <row r="8" spans="1:11" ht="14.25">
      <c r="A8" s="7" t="s">
        <v>98</v>
      </c>
    </row>
    <row r="10" spans="1:11" ht="18.75">
      <c r="A10" s="507" t="s">
        <v>33</v>
      </c>
      <c r="B10" s="507"/>
      <c r="C10" s="507"/>
      <c r="D10" s="507"/>
      <c r="E10" s="507"/>
      <c r="F10" s="507"/>
      <c r="G10" s="507"/>
      <c r="H10" s="507"/>
      <c r="I10" s="507"/>
    </row>
    <row r="11" spans="1:11" ht="19.5" thickBot="1">
      <c r="A11" s="10"/>
      <c r="B11" s="10"/>
      <c r="C11" s="10"/>
      <c r="D11" s="10"/>
      <c r="E11" s="10"/>
      <c r="F11" s="10"/>
      <c r="G11" s="10"/>
      <c r="H11" s="10"/>
      <c r="I11" s="10"/>
      <c r="J11" s="10"/>
    </row>
    <row r="12" spans="1:11" ht="15.75" thickTop="1" thickBot="1">
      <c r="A12" s="12" t="s">
        <v>48</v>
      </c>
      <c r="B12" s="613"/>
      <c r="C12" s="545"/>
      <c r="D12" s="18"/>
    </row>
    <row r="13" spans="1:11" ht="14.25" thickTop="1">
      <c r="B13" s="13"/>
    </row>
    <row r="14" spans="1:11">
      <c r="A14" s="618" t="s">
        <v>34</v>
      </c>
      <c r="B14" s="621" t="s">
        <v>35</v>
      </c>
      <c r="C14" s="614" t="s">
        <v>36</v>
      </c>
      <c r="D14" s="615"/>
      <c r="E14" s="610" t="s">
        <v>37</v>
      </c>
      <c r="F14" s="621" t="s">
        <v>38</v>
      </c>
      <c r="G14" s="621" t="s">
        <v>39</v>
      </c>
      <c r="H14" s="607" t="s">
        <v>40</v>
      </c>
      <c r="I14" s="610" t="s">
        <v>135</v>
      </c>
    </row>
    <row r="15" spans="1:11">
      <c r="A15" s="619"/>
      <c r="B15" s="619"/>
      <c r="C15" s="608"/>
      <c r="D15" s="616"/>
      <c r="E15" s="611"/>
      <c r="F15" s="622"/>
      <c r="G15" s="619"/>
      <c r="H15" s="608"/>
      <c r="I15" s="611"/>
      <c r="K15" s="11" t="s">
        <v>181</v>
      </c>
    </row>
    <row r="16" spans="1:11">
      <c r="A16" s="620"/>
      <c r="B16" s="620"/>
      <c r="C16" s="609"/>
      <c r="D16" s="617"/>
      <c r="E16" s="612"/>
      <c r="F16" s="623"/>
      <c r="G16" s="620"/>
      <c r="H16" s="609"/>
      <c r="I16" s="612"/>
      <c r="K16" s="11" t="s">
        <v>179</v>
      </c>
    </row>
    <row r="17" spans="1:11">
      <c r="A17" s="624"/>
      <c r="B17" s="624"/>
      <c r="C17" s="614"/>
      <c r="D17" s="615"/>
      <c r="E17" s="624"/>
      <c r="F17" s="624"/>
      <c r="G17" s="624"/>
      <c r="H17" s="14" t="s">
        <v>41</v>
      </c>
      <c r="I17" s="624"/>
      <c r="K17" s="11" t="s">
        <v>183</v>
      </c>
    </row>
    <row r="18" spans="1:11">
      <c r="A18" s="625"/>
      <c r="B18" s="625"/>
      <c r="C18" s="608"/>
      <c r="D18" s="616"/>
      <c r="E18" s="625"/>
      <c r="F18" s="625"/>
      <c r="G18" s="625"/>
      <c r="H18" s="16" t="s">
        <v>49</v>
      </c>
      <c r="I18" s="625"/>
      <c r="K18" s="11" t="s">
        <v>17</v>
      </c>
    </row>
    <row r="19" spans="1:11">
      <c r="A19" s="626"/>
      <c r="B19" s="626"/>
      <c r="C19" s="609"/>
      <c r="D19" s="617"/>
      <c r="E19" s="626"/>
      <c r="F19" s="626"/>
      <c r="G19" s="626"/>
      <c r="H19" s="15" t="s">
        <v>41</v>
      </c>
      <c r="I19" s="626"/>
    </row>
    <row r="20" spans="1:11">
      <c r="A20" s="624"/>
      <c r="B20" s="624"/>
      <c r="C20" s="614"/>
      <c r="D20" s="615"/>
      <c r="E20" s="624"/>
      <c r="F20" s="624"/>
      <c r="G20" s="624"/>
      <c r="H20" s="14" t="s">
        <v>41</v>
      </c>
      <c r="I20" s="624"/>
    </row>
    <row r="21" spans="1:11">
      <c r="A21" s="625"/>
      <c r="B21" s="625"/>
      <c r="C21" s="608"/>
      <c r="D21" s="616"/>
      <c r="E21" s="625"/>
      <c r="F21" s="625"/>
      <c r="G21" s="625"/>
      <c r="H21" s="16" t="s">
        <v>50</v>
      </c>
      <c r="I21" s="625"/>
    </row>
    <row r="22" spans="1:11">
      <c r="A22" s="626"/>
      <c r="B22" s="626"/>
      <c r="C22" s="609"/>
      <c r="D22" s="617"/>
      <c r="E22" s="626"/>
      <c r="F22" s="626"/>
      <c r="G22" s="626"/>
      <c r="H22" s="15" t="s">
        <v>41</v>
      </c>
      <c r="I22" s="626"/>
    </row>
    <row r="23" spans="1:11">
      <c r="A23" s="624"/>
      <c r="B23" s="624"/>
      <c r="C23" s="614"/>
      <c r="D23" s="615"/>
      <c r="E23" s="624"/>
      <c r="F23" s="624"/>
      <c r="G23" s="624"/>
      <c r="H23" s="14" t="s">
        <v>41</v>
      </c>
      <c r="I23" s="624"/>
    </row>
    <row r="24" spans="1:11">
      <c r="A24" s="625"/>
      <c r="B24" s="625"/>
      <c r="C24" s="608"/>
      <c r="D24" s="616"/>
      <c r="E24" s="625"/>
      <c r="F24" s="625"/>
      <c r="G24" s="625"/>
      <c r="H24" s="16" t="s">
        <v>50</v>
      </c>
      <c r="I24" s="625"/>
    </row>
    <row r="25" spans="1:11">
      <c r="A25" s="626"/>
      <c r="B25" s="626"/>
      <c r="C25" s="609"/>
      <c r="D25" s="617"/>
      <c r="E25" s="626"/>
      <c r="F25" s="626"/>
      <c r="G25" s="626"/>
      <c r="H25" s="15" t="s">
        <v>41</v>
      </c>
      <c r="I25" s="626"/>
    </row>
    <row r="26" spans="1:11">
      <c r="A26" s="624"/>
      <c r="B26" s="624"/>
      <c r="C26" s="614"/>
      <c r="D26" s="615"/>
      <c r="E26" s="624"/>
      <c r="F26" s="624"/>
      <c r="G26" s="624"/>
      <c r="H26" s="14" t="s">
        <v>41</v>
      </c>
      <c r="I26" s="624"/>
    </row>
    <row r="27" spans="1:11">
      <c r="A27" s="625"/>
      <c r="B27" s="625"/>
      <c r="C27" s="608"/>
      <c r="D27" s="616"/>
      <c r="E27" s="625"/>
      <c r="F27" s="625"/>
      <c r="G27" s="625"/>
      <c r="H27" s="16" t="s">
        <v>50</v>
      </c>
      <c r="I27" s="625"/>
    </row>
    <row r="28" spans="1:11">
      <c r="A28" s="626"/>
      <c r="B28" s="626"/>
      <c r="C28" s="609"/>
      <c r="D28" s="617"/>
      <c r="E28" s="626"/>
      <c r="F28" s="626"/>
      <c r="G28" s="626"/>
      <c r="H28" s="15" t="s">
        <v>41</v>
      </c>
      <c r="I28" s="626"/>
    </row>
    <row r="29" spans="1:11">
      <c r="A29" s="624"/>
      <c r="B29" s="624"/>
      <c r="C29" s="614"/>
      <c r="D29" s="615"/>
      <c r="E29" s="624"/>
      <c r="F29" s="624"/>
      <c r="G29" s="624"/>
      <c r="H29" s="14" t="s">
        <v>41</v>
      </c>
      <c r="I29" s="624"/>
    </row>
    <row r="30" spans="1:11">
      <c r="A30" s="625"/>
      <c r="B30" s="625"/>
      <c r="C30" s="608"/>
      <c r="D30" s="616"/>
      <c r="E30" s="625"/>
      <c r="F30" s="625"/>
      <c r="G30" s="625"/>
      <c r="H30" s="16" t="s">
        <v>50</v>
      </c>
      <c r="I30" s="625"/>
    </row>
    <row r="31" spans="1:11">
      <c r="A31" s="626"/>
      <c r="B31" s="626"/>
      <c r="C31" s="609"/>
      <c r="D31" s="617"/>
      <c r="E31" s="626"/>
      <c r="F31" s="626"/>
      <c r="G31" s="626"/>
      <c r="H31" s="15" t="s">
        <v>41</v>
      </c>
      <c r="I31" s="626"/>
    </row>
    <row r="32" spans="1:11">
      <c r="A32" s="624"/>
      <c r="B32" s="624"/>
      <c r="C32" s="614"/>
      <c r="D32" s="615"/>
      <c r="E32" s="624"/>
      <c r="F32" s="624"/>
      <c r="G32" s="624"/>
      <c r="H32" s="14" t="s">
        <v>41</v>
      </c>
      <c r="I32" s="624"/>
    </row>
    <row r="33" spans="1:9">
      <c r="A33" s="625"/>
      <c r="B33" s="625"/>
      <c r="C33" s="608"/>
      <c r="D33" s="616"/>
      <c r="E33" s="625"/>
      <c r="F33" s="625"/>
      <c r="G33" s="625"/>
      <c r="H33" s="16" t="s">
        <v>50</v>
      </c>
      <c r="I33" s="625"/>
    </row>
    <row r="34" spans="1:9">
      <c r="A34" s="626"/>
      <c r="B34" s="626"/>
      <c r="C34" s="609"/>
      <c r="D34" s="617"/>
      <c r="E34" s="626"/>
      <c r="F34" s="626"/>
      <c r="G34" s="626"/>
      <c r="H34" s="15" t="s">
        <v>41</v>
      </c>
      <c r="I34" s="626"/>
    </row>
    <row r="35" spans="1:9">
      <c r="A35" s="624"/>
      <c r="B35" s="624"/>
      <c r="C35" s="614"/>
      <c r="D35" s="615"/>
      <c r="E35" s="624"/>
      <c r="F35" s="624"/>
      <c r="G35" s="624"/>
      <c r="H35" s="14" t="s">
        <v>41</v>
      </c>
      <c r="I35" s="624"/>
    </row>
    <row r="36" spans="1:9">
      <c r="A36" s="625"/>
      <c r="B36" s="625"/>
      <c r="C36" s="608"/>
      <c r="D36" s="616"/>
      <c r="E36" s="625"/>
      <c r="F36" s="625"/>
      <c r="G36" s="625"/>
      <c r="H36" s="16" t="s">
        <v>50</v>
      </c>
      <c r="I36" s="625"/>
    </row>
    <row r="37" spans="1:9">
      <c r="A37" s="626"/>
      <c r="B37" s="626"/>
      <c r="C37" s="609"/>
      <c r="D37" s="617"/>
      <c r="E37" s="626"/>
      <c r="F37" s="626"/>
      <c r="G37" s="626"/>
      <c r="H37" s="15" t="s">
        <v>41</v>
      </c>
      <c r="I37" s="626"/>
    </row>
    <row r="38" spans="1:9">
      <c r="A38" s="624"/>
      <c r="B38" s="624"/>
      <c r="C38" s="614"/>
      <c r="D38" s="615"/>
      <c r="E38" s="624"/>
      <c r="F38" s="624"/>
      <c r="G38" s="624"/>
      <c r="H38" s="14" t="s">
        <v>41</v>
      </c>
      <c r="I38" s="624"/>
    </row>
    <row r="39" spans="1:9">
      <c r="A39" s="625"/>
      <c r="B39" s="625"/>
      <c r="C39" s="608"/>
      <c r="D39" s="616"/>
      <c r="E39" s="625"/>
      <c r="F39" s="625"/>
      <c r="G39" s="625"/>
      <c r="H39" s="16" t="s">
        <v>50</v>
      </c>
      <c r="I39" s="625"/>
    </row>
    <row r="40" spans="1:9">
      <c r="A40" s="626"/>
      <c r="B40" s="626"/>
      <c r="C40" s="609"/>
      <c r="D40" s="617"/>
      <c r="E40" s="626"/>
      <c r="F40" s="626"/>
      <c r="G40" s="626"/>
      <c r="H40" s="15" t="s">
        <v>41</v>
      </c>
      <c r="I40" s="626"/>
    </row>
    <row r="41" spans="1:9">
      <c r="A41" s="186" t="s">
        <v>126</v>
      </c>
      <c r="B41" s="186"/>
      <c r="C41" s="185"/>
      <c r="D41" s="184"/>
      <c r="E41" s="184"/>
      <c r="F41" s="184"/>
      <c r="G41" s="184"/>
      <c r="H41" s="184"/>
    </row>
    <row r="42" spans="1:9">
      <c r="A42" s="185" t="s">
        <v>127</v>
      </c>
      <c r="B42" s="185"/>
      <c r="C42" s="185"/>
      <c r="D42" s="184"/>
      <c r="E42" s="184"/>
      <c r="F42" s="184"/>
      <c r="G42" s="184"/>
      <c r="H42" s="184"/>
    </row>
    <row r="43" spans="1:9">
      <c r="A43" s="185" t="s">
        <v>128</v>
      </c>
      <c r="B43" s="185"/>
      <c r="C43" s="185"/>
      <c r="D43" s="184"/>
      <c r="E43" s="184"/>
      <c r="F43" s="184"/>
      <c r="G43" s="184"/>
      <c r="H43" s="184"/>
    </row>
    <row r="44" spans="1:9">
      <c r="A44" s="185" t="s">
        <v>129</v>
      </c>
      <c r="B44" s="185"/>
      <c r="C44" s="185"/>
      <c r="D44" s="184"/>
      <c r="E44" s="184"/>
      <c r="F44" s="184"/>
      <c r="G44" s="184"/>
      <c r="H44" s="184"/>
    </row>
    <row r="45" spans="1:9">
      <c r="A45" s="185" t="s">
        <v>130</v>
      </c>
      <c r="B45" s="185"/>
      <c r="C45" s="185"/>
      <c r="D45" s="184"/>
      <c r="E45" s="184"/>
      <c r="F45" s="184"/>
      <c r="G45" s="184"/>
      <c r="H45" s="184"/>
    </row>
    <row r="46" spans="1:9">
      <c r="A46" s="185"/>
      <c r="B46" s="185"/>
      <c r="C46" s="185"/>
      <c r="D46" s="184"/>
      <c r="E46" s="184"/>
      <c r="F46" s="184"/>
      <c r="G46" s="184"/>
      <c r="H46" s="184"/>
    </row>
    <row r="47" spans="1:9">
      <c r="E47" s="11" t="s">
        <v>52</v>
      </c>
    </row>
    <row r="48" spans="1:9">
      <c r="D48" s="11" t="s">
        <v>52</v>
      </c>
    </row>
    <row r="49" spans="3:5">
      <c r="C49" s="11" t="s">
        <v>52</v>
      </c>
    </row>
    <row r="53" spans="3:5">
      <c r="E53" s="11" t="s">
        <v>52</v>
      </c>
    </row>
  </sheetData>
  <mergeCells count="67">
    <mergeCell ref="A38:A40"/>
    <mergeCell ref="B38:B40"/>
    <mergeCell ref="C38:D40"/>
    <mergeCell ref="E38:E40"/>
    <mergeCell ref="E35:E37"/>
    <mergeCell ref="A1:B1"/>
    <mergeCell ref="A35:A37"/>
    <mergeCell ref="B35:B37"/>
    <mergeCell ref="C35:D37"/>
    <mergeCell ref="B29:B31"/>
    <mergeCell ref="A26:A28"/>
    <mergeCell ref="B26:B28"/>
    <mergeCell ref="A23:A25"/>
    <mergeCell ref="C23:D25"/>
    <mergeCell ref="C26:D28"/>
    <mergeCell ref="B23:B25"/>
    <mergeCell ref="A20:A22"/>
    <mergeCell ref="B20:B22"/>
    <mergeCell ref="A17:A19"/>
    <mergeCell ref="B17:B19"/>
    <mergeCell ref="A10:I10"/>
    <mergeCell ref="G35:G37"/>
    <mergeCell ref="I35:I37"/>
    <mergeCell ref="F38:F40"/>
    <mergeCell ref="G38:G40"/>
    <mergeCell ref="I38:I40"/>
    <mergeCell ref="F35:F37"/>
    <mergeCell ref="I32:I34"/>
    <mergeCell ref="A29:A31"/>
    <mergeCell ref="C32:D34"/>
    <mergeCell ref="C29:D31"/>
    <mergeCell ref="A32:A34"/>
    <mergeCell ref="B32:B34"/>
    <mergeCell ref="E32:E34"/>
    <mergeCell ref="F32:F34"/>
    <mergeCell ref="E29:E31"/>
    <mergeCell ref="F29:F31"/>
    <mergeCell ref="G32:G34"/>
    <mergeCell ref="G29:G31"/>
    <mergeCell ref="E26:E28"/>
    <mergeCell ref="F26:F28"/>
    <mergeCell ref="G26:G28"/>
    <mergeCell ref="I26:I28"/>
    <mergeCell ref="I29:I31"/>
    <mergeCell ref="F23:F25"/>
    <mergeCell ref="G23:G25"/>
    <mergeCell ref="C17:D19"/>
    <mergeCell ref="C20:D22"/>
    <mergeCell ref="I23:I25"/>
    <mergeCell ref="E23:E25"/>
    <mergeCell ref="I17:I19"/>
    <mergeCell ref="E20:E22"/>
    <mergeCell ref="F20:F22"/>
    <mergeCell ref="G20:G22"/>
    <mergeCell ref="I20:I22"/>
    <mergeCell ref="E17:E19"/>
    <mergeCell ref="F17:F19"/>
    <mergeCell ref="G17:G19"/>
    <mergeCell ref="H14:H16"/>
    <mergeCell ref="I14:I16"/>
    <mergeCell ref="B12:C12"/>
    <mergeCell ref="C14:D16"/>
    <mergeCell ref="A14:A16"/>
    <mergeCell ref="B14:B16"/>
    <mergeCell ref="E14:E16"/>
    <mergeCell ref="F14:F16"/>
    <mergeCell ref="G14:G16"/>
  </mergeCells>
  <phoneticPr fontId="2"/>
  <dataValidations count="1">
    <dataValidation type="list" allowBlank="1" showInputMessage="1" showErrorMessage="1" sqref="B12:C12">
      <formula1>$K$15:$K$18</formula1>
    </dataValidation>
  </dataValidations>
  <printOptions horizontalCentered="1"/>
  <pageMargins left="0.34" right="0.3"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view="pageBreakPreview" zoomScaleNormal="100" zoomScaleSheetLayoutView="100" workbookViewId="0">
      <selection activeCell="A15" sqref="A15:U15"/>
    </sheetView>
  </sheetViews>
  <sheetFormatPr defaultRowHeight="14.25"/>
  <cols>
    <col min="1" max="1" width="3" style="52" bestFit="1" customWidth="1"/>
    <col min="2" max="2" width="11.625" style="52" bestFit="1" customWidth="1"/>
    <col min="3" max="21" width="4.625" style="52" customWidth="1"/>
    <col min="22" max="16384" width="9" style="52"/>
  </cols>
  <sheetData>
    <row r="1" spans="1:22" ht="54.75" customHeight="1">
      <c r="B1" s="639" t="s">
        <v>142</v>
      </c>
      <c r="C1" s="639"/>
      <c r="D1" s="639"/>
      <c r="E1" s="639"/>
      <c r="F1" s="639"/>
      <c r="G1" s="639"/>
      <c r="H1" s="639"/>
      <c r="I1" s="639"/>
      <c r="J1" s="639"/>
      <c r="K1" s="639"/>
      <c r="L1" s="639"/>
      <c r="M1" s="639"/>
      <c r="N1" s="639"/>
      <c r="O1" s="639"/>
      <c r="P1" s="639"/>
      <c r="Q1" s="639"/>
      <c r="R1" s="639"/>
      <c r="S1" s="639"/>
      <c r="T1" s="639"/>
      <c r="V1" s="217"/>
    </row>
    <row r="2" spans="1:22" ht="54" customHeight="1">
      <c r="A2" s="640" t="s">
        <v>136</v>
      </c>
      <c r="B2" s="640"/>
      <c r="C2" s="640"/>
      <c r="D2" s="640"/>
      <c r="E2" s="640"/>
      <c r="F2" s="640"/>
      <c r="G2" s="640"/>
      <c r="H2" s="640"/>
      <c r="I2" s="640"/>
      <c r="J2" s="640"/>
      <c r="K2" s="640"/>
      <c r="L2" s="640"/>
      <c r="M2" s="640"/>
      <c r="N2" s="640"/>
      <c r="O2" s="640"/>
      <c r="P2" s="640"/>
      <c r="Q2" s="640"/>
      <c r="R2" s="640"/>
      <c r="S2" s="640"/>
      <c r="T2" s="640"/>
      <c r="U2" s="640"/>
    </row>
    <row r="3" spans="1:22" ht="15" thickBot="1"/>
    <row r="4" spans="1:22" s="53" customFormat="1" ht="20.25" customHeight="1">
      <c r="A4" s="641" t="s">
        <v>6</v>
      </c>
      <c r="B4" s="642"/>
      <c r="C4" s="645" t="s">
        <v>193</v>
      </c>
      <c r="D4" s="646"/>
      <c r="E4" s="650" t="s">
        <v>192</v>
      </c>
      <c r="F4" s="648"/>
      <c r="G4" s="648"/>
      <c r="H4" s="651"/>
      <c r="I4" s="647" t="s">
        <v>194</v>
      </c>
      <c r="J4" s="648"/>
      <c r="K4" s="648"/>
      <c r="L4" s="649"/>
      <c r="M4" s="649"/>
      <c r="N4" s="650" t="s">
        <v>195</v>
      </c>
      <c r="O4" s="648"/>
      <c r="P4" s="648"/>
      <c r="Q4" s="648"/>
      <c r="R4" s="648"/>
      <c r="S4" s="648"/>
      <c r="T4" s="648"/>
      <c r="U4" s="651"/>
    </row>
    <row r="5" spans="1:22">
      <c r="A5" s="643"/>
      <c r="B5" s="644"/>
      <c r="C5" s="652" t="s">
        <v>4</v>
      </c>
      <c r="D5" s="654" t="s">
        <v>7</v>
      </c>
      <c r="E5" s="661" t="s">
        <v>182</v>
      </c>
      <c r="F5" s="658"/>
      <c r="G5" s="658"/>
      <c r="H5" s="662"/>
      <c r="I5" s="657" t="s">
        <v>190</v>
      </c>
      <c r="J5" s="658"/>
      <c r="K5" s="658"/>
      <c r="L5" s="658"/>
      <c r="M5" s="658"/>
      <c r="N5" s="660" t="s">
        <v>2</v>
      </c>
      <c r="O5" s="627"/>
      <c r="P5" s="627"/>
      <c r="Q5" s="627"/>
      <c r="R5" s="627" t="s">
        <v>73</v>
      </c>
      <c r="S5" s="627"/>
      <c r="T5" s="627"/>
      <c r="U5" s="628"/>
    </row>
    <row r="6" spans="1:22" ht="14.25" customHeight="1">
      <c r="A6" s="643"/>
      <c r="B6" s="644"/>
      <c r="C6" s="652"/>
      <c r="D6" s="655"/>
      <c r="E6" s="663"/>
      <c r="F6" s="659"/>
      <c r="G6" s="659"/>
      <c r="H6" s="664"/>
      <c r="I6" s="659"/>
      <c r="J6" s="659"/>
      <c r="K6" s="659"/>
      <c r="L6" s="659"/>
      <c r="M6" s="659"/>
      <c r="N6" s="660" t="s">
        <v>1</v>
      </c>
      <c r="O6" s="627"/>
      <c r="P6" s="627"/>
      <c r="Q6" s="627"/>
      <c r="R6" s="627" t="s">
        <v>152</v>
      </c>
      <c r="S6" s="627"/>
      <c r="T6" s="627" t="s">
        <v>143</v>
      </c>
      <c r="U6" s="628"/>
    </row>
    <row r="7" spans="1:22" ht="144.75" thickBot="1">
      <c r="A7" s="643"/>
      <c r="B7" s="644"/>
      <c r="C7" s="653"/>
      <c r="D7" s="656"/>
      <c r="E7" s="253" t="s">
        <v>172</v>
      </c>
      <c r="F7" s="240" t="s">
        <v>174</v>
      </c>
      <c r="G7" s="73" t="s">
        <v>88</v>
      </c>
      <c r="H7" s="254" t="s">
        <v>8</v>
      </c>
      <c r="I7" s="240" t="s">
        <v>172</v>
      </c>
      <c r="J7" s="240" t="s">
        <v>174</v>
      </c>
      <c r="K7" s="73" t="s">
        <v>88</v>
      </c>
      <c r="L7" s="230" t="s">
        <v>22</v>
      </c>
      <c r="M7" s="230" t="s">
        <v>8</v>
      </c>
      <c r="N7" s="253" t="s">
        <v>21</v>
      </c>
      <c r="O7" s="73" t="s">
        <v>9</v>
      </c>
      <c r="P7" s="73" t="s">
        <v>22</v>
      </c>
      <c r="Q7" s="268" t="s">
        <v>8</v>
      </c>
      <c r="R7" s="274" t="s">
        <v>74</v>
      </c>
      <c r="S7" s="268" t="s">
        <v>8</v>
      </c>
      <c r="T7" s="274" t="s">
        <v>74</v>
      </c>
      <c r="U7" s="279" t="s">
        <v>8</v>
      </c>
    </row>
    <row r="8" spans="1:22" ht="44.25" customHeight="1" thickBot="1">
      <c r="A8" s="629" t="s">
        <v>235</v>
      </c>
      <c r="B8" s="325" t="s">
        <v>59</v>
      </c>
      <c r="C8" s="61">
        <v>8</v>
      </c>
      <c r="D8" s="246">
        <v>3</v>
      </c>
      <c r="E8" s="262"/>
      <c r="F8" s="263"/>
      <c r="G8" s="263"/>
      <c r="H8" s="257"/>
      <c r="I8" s="241"/>
      <c r="J8" s="241"/>
      <c r="K8" s="74"/>
      <c r="L8" s="231"/>
      <c r="M8" s="231"/>
      <c r="N8" s="328"/>
      <c r="O8" s="632" t="s">
        <v>208</v>
      </c>
      <c r="P8" s="633"/>
      <c r="Q8" s="634"/>
      <c r="R8" s="275"/>
      <c r="S8" s="269"/>
      <c r="T8" s="275"/>
      <c r="U8" s="280"/>
    </row>
    <row r="9" spans="1:22" ht="44.25" customHeight="1">
      <c r="A9" s="630"/>
      <c r="B9" s="62" t="s">
        <v>94</v>
      </c>
      <c r="C9" s="67"/>
      <c r="D9" s="68"/>
      <c r="E9" s="264">
        <v>0</v>
      </c>
      <c r="F9" s="75">
        <v>0</v>
      </c>
      <c r="G9" s="75">
        <v>0</v>
      </c>
      <c r="H9" s="258">
        <v>18</v>
      </c>
      <c r="I9" s="242">
        <v>0</v>
      </c>
      <c r="J9" s="242">
        <v>0</v>
      </c>
      <c r="K9" s="75">
        <v>0</v>
      </c>
      <c r="L9" s="232">
        <v>0</v>
      </c>
      <c r="M9" s="232">
        <v>18</v>
      </c>
      <c r="N9" s="264">
        <v>0</v>
      </c>
      <c r="O9" s="75">
        <v>5</v>
      </c>
      <c r="P9" s="75">
        <v>4</v>
      </c>
      <c r="Q9" s="270">
        <v>13</v>
      </c>
      <c r="R9" s="276">
        <v>4</v>
      </c>
      <c r="S9" s="270">
        <v>5</v>
      </c>
      <c r="T9" s="276">
        <v>0</v>
      </c>
      <c r="U9" s="258">
        <v>3</v>
      </c>
    </row>
    <row r="10" spans="1:22" ht="44.25" customHeight="1">
      <c r="A10" s="630"/>
      <c r="B10" s="63" t="s">
        <v>95</v>
      </c>
      <c r="C10" s="69"/>
      <c r="D10" s="70"/>
      <c r="E10" s="265">
        <v>0</v>
      </c>
      <c r="F10" s="76">
        <v>0</v>
      </c>
      <c r="G10" s="76">
        <v>0</v>
      </c>
      <c r="H10" s="259">
        <v>23</v>
      </c>
      <c r="I10" s="243">
        <v>0</v>
      </c>
      <c r="J10" s="243">
        <v>0</v>
      </c>
      <c r="K10" s="76">
        <v>0</v>
      </c>
      <c r="L10" s="233">
        <v>0</v>
      </c>
      <c r="M10" s="233">
        <v>23</v>
      </c>
      <c r="N10" s="265">
        <v>0</v>
      </c>
      <c r="O10" s="76">
        <v>5</v>
      </c>
      <c r="P10" s="76">
        <v>4</v>
      </c>
      <c r="Q10" s="271">
        <v>17</v>
      </c>
      <c r="R10" s="277">
        <v>4</v>
      </c>
      <c r="S10" s="271">
        <v>8</v>
      </c>
      <c r="T10" s="277">
        <v>0</v>
      </c>
      <c r="U10" s="259">
        <v>3</v>
      </c>
    </row>
    <row r="11" spans="1:22" ht="44.25" customHeight="1" thickBot="1">
      <c r="A11" s="631"/>
      <c r="B11" s="64" t="s">
        <v>96</v>
      </c>
      <c r="C11" s="71"/>
      <c r="D11" s="72"/>
      <c r="E11" s="266">
        <v>0</v>
      </c>
      <c r="F11" s="77">
        <v>0</v>
      </c>
      <c r="G11" s="77">
        <v>0</v>
      </c>
      <c r="H11" s="260">
        <v>28</v>
      </c>
      <c r="I11" s="244">
        <v>0</v>
      </c>
      <c r="J11" s="244">
        <v>0</v>
      </c>
      <c r="K11" s="77">
        <v>0</v>
      </c>
      <c r="L11" s="234">
        <v>0</v>
      </c>
      <c r="M11" s="234">
        <v>28</v>
      </c>
      <c r="N11" s="266">
        <v>0</v>
      </c>
      <c r="O11" s="77">
        <v>5</v>
      </c>
      <c r="P11" s="77">
        <v>4</v>
      </c>
      <c r="Q11" s="272">
        <v>20</v>
      </c>
      <c r="R11" s="278">
        <v>4</v>
      </c>
      <c r="S11" s="273">
        <v>11</v>
      </c>
      <c r="T11" s="278">
        <v>0</v>
      </c>
      <c r="U11" s="261">
        <v>3</v>
      </c>
    </row>
    <row r="12" spans="1:22" ht="44.25" customHeight="1">
      <c r="A12" s="635" t="s">
        <v>97</v>
      </c>
      <c r="B12" s="65" t="s">
        <v>56</v>
      </c>
      <c r="C12" s="67"/>
      <c r="D12" s="68"/>
      <c r="E12" s="264">
        <v>0</v>
      </c>
      <c r="F12" s="75">
        <v>0</v>
      </c>
      <c r="G12" s="75">
        <v>0</v>
      </c>
      <c r="H12" s="258">
        <v>0</v>
      </c>
      <c r="I12" s="242">
        <v>0</v>
      </c>
      <c r="J12" s="242">
        <v>0</v>
      </c>
      <c r="K12" s="75">
        <v>0</v>
      </c>
      <c r="L12" s="232">
        <v>0</v>
      </c>
      <c r="M12" s="232">
        <v>0</v>
      </c>
      <c r="N12" s="264">
        <v>0</v>
      </c>
      <c r="O12" s="75">
        <v>4</v>
      </c>
      <c r="P12" s="75">
        <v>4</v>
      </c>
      <c r="Q12" s="270">
        <v>4</v>
      </c>
      <c r="R12" s="276">
        <v>4</v>
      </c>
      <c r="S12" s="270">
        <v>4</v>
      </c>
      <c r="T12" s="276">
        <v>0</v>
      </c>
      <c r="U12" s="258">
        <v>0</v>
      </c>
    </row>
    <row r="13" spans="1:22" ht="44.25" customHeight="1" thickBot="1">
      <c r="A13" s="636"/>
      <c r="B13" s="66" t="s">
        <v>57</v>
      </c>
      <c r="C13" s="71"/>
      <c r="D13" s="72"/>
      <c r="E13" s="267">
        <v>0</v>
      </c>
      <c r="F13" s="78">
        <v>0</v>
      </c>
      <c r="G13" s="78">
        <v>0</v>
      </c>
      <c r="H13" s="261">
        <v>0</v>
      </c>
      <c r="I13" s="245">
        <v>0</v>
      </c>
      <c r="J13" s="245">
        <v>0</v>
      </c>
      <c r="K13" s="78">
        <v>0</v>
      </c>
      <c r="L13" s="235">
        <v>0</v>
      </c>
      <c r="M13" s="235">
        <v>0</v>
      </c>
      <c r="N13" s="267">
        <v>0</v>
      </c>
      <c r="O13" s="78">
        <v>0</v>
      </c>
      <c r="P13" s="78">
        <v>0</v>
      </c>
      <c r="Q13" s="273">
        <v>0</v>
      </c>
      <c r="R13" s="278">
        <v>0</v>
      </c>
      <c r="S13" s="273">
        <v>0</v>
      </c>
      <c r="T13" s="278">
        <v>0</v>
      </c>
      <c r="U13" s="261">
        <v>0</v>
      </c>
    </row>
    <row r="14" spans="1:22" ht="26.25" customHeight="1"/>
    <row r="15" spans="1:22" ht="208.5" customHeight="1">
      <c r="A15" s="637" t="s">
        <v>236</v>
      </c>
      <c r="B15" s="638"/>
      <c r="C15" s="638"/>
      <c r="D15" s="638"/>
      <c r="E15" s="638"/>
      <c r="F15" s="638"/>
      <c r="G15" s="638"/>
      <c r="H15" s="638"/>
      <c r="I15" s="638"/>
      <c r="J15" s="638"/>
      <c r="K15" s="638"/>
      <c r="L15" s="638"/>
      <c r="M15" s="638"/>
      <c r="N15" s="638"/>
      <c r="O15" s="638"/>
      <c r="P15" s="638"/>
      <c r="Q15" s="638"/>
      <c r="R15" s="638"/>
      <c r="S15" s="638"/>
      <c r="T15" s="638"/>
      <c r="U15" s="638"/>
    </row>
  </sheetData>
  <mergeCells count="20">
    <mergeCell ref="B1:T1"/>
    <mergeCell ref="A2:U2"/>
    <mergeCell ref="A4:B7"/>
    <mergeCell ref="C4:D4"/>
    <mergeCell ref="I4:M4"/>
    <mergeCell ref="N4:U4"/>
    <mergeCell ref="C5:C7"/>
    <mergeCell ref="D5:D7"/>
    <mergeCell ref="I5:M6"/>
    <mergeCell ref="N5:Q5"/>
    <mergeCell ref="R5:U5"/>
    <mergeCell ref="N6:Q6"/>
    <mergeCell ref="E4:H4"/>
    <mergeCell ref="E5:H6"/>
    <mergeCell ref="R6:S6"/>
    <mergeCell ref="T6:U6"/>
    <mergeCell ref="A8:A11"/>
    <mergeCell ref="O8:Q8"/>
    <mergeCell ref="A12:A13"/>
    <mergeCell ref="A15:U15"/>
  </mergeCells>
  <phoneticPr fontId="2"/>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 (申請書)</vt:lpstr>
      <vt:lpstr>様式２の１ (測量)</vt:lpstr>
      <vt:lpstr>様式２の２ (測量)</vt:lpstr>
      <vt:lpstr>様式３ (地質)</vt:lpstr>
      <vt:lpstr>様式３の１ (設計)</vt:lpstr>
      <vt:lpstr>様式３の２ (設計)</vt:lpstr>
      <vt:lpstr>様式４ (現場技術)</vt:lpstr>
      <vt:lpstr>様式５（委託実績)</vt:lpstr>
      <vt:lpstr>(参考)経験年数一覧</vt:lpstr>
      <vt:lpstr>'(参考)経験年数一覧'!Print_Area</vt:lpstr>
      <vt:lpstr>'様式１ (申請書)'!Print_Area</vt:lpstr>
      <vt:lpstr>'様式２の１ (測量)'!Print_Area</vt:lpstr>
      <vt:lpstr>'様式２の２ (測量)'!Print_Area</vt:lpstr>
      <vt:lpstr>'様式３ (地質)'!Print_Area</vt:lpstr>
      <vt:lpstr>'様式３の１ (設計)'!Print_Area</vt:lpstr>
      <vt:lpstr>'様式３の２ (設計)'!Print_Area</vt:lpstr>
      <vt:lpstr>'様式４ (現場技術)'!Print_Area</vt:lpstr>
      <vt:lpstr>'様式５（委託実績)'!Print_Area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0600321</cp:lastModifiedBy>
  <cp:lastPrinted>2023-12-11T10:46:33Z</cp:lastPrinted>
  <dcterms:created xsi:type="dcterms:W3CDTF">2009-12-28T02:52:28Z</dcterms:created>
  <dcterms:modified xsi:type="dcterms:W3CDTF">2023-12-22T01:31:25Z</dcterms:modified>
</cp:coreProperties>
</file>