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7210" windowHeight="5205"/>
  </bookViews>
  <sheets>
    <sheet name="R5当初" sheetId="5" r:id="rId1"/>
  </sheets>
  <definedNames>
    <definedName name="_xlnm._FilterDatabase" localSheetId="0" hidden="1">'R5当初'!$A$5:$DN$54</definedName>
    <definedName name="_xlnm.Print_Area" localSheetId="0">'R5当初'!$A$1:$O$54</definedName>
    <definedName name="_xlnm.Print_Titles" localSheetId="0">'R5当初'!$1:$5</definedName>
  </definedNames>
  <calcPr calcId="162913"/>
</workbook>
</file>

<file path=xl/calcChain.xml><?xml version="1.0" encoding="utf-8"?>
<calcChain xmlns="http://schemas.openxmlformats.org/spreadsheetml/2006/main">
  <c r="E21" i="5" l="1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G52" i="5" l="1"/>
  <c r="F52" i="5"/>
  <c r="D52" i="5"/>
  <c r="C52" i="5"/>
  <c r="J51" i="5"/>
  <c r="I51" i="5"/>
  <c r="H51" i="5"/>
  <c r="J50" i="5"/>
  <c r="I50" i="5"/>
  <c r="H50" i="5"/>
  <c r="J49" i="5"/>
  <c r="I49" i="5"/>
  <c r="H49" i="5"/>
  <c r="J48" i="5"/>
  <c r="I48" i="5"/>
  <c r="H48" i="5"/>
  <c r="J47" i="5"/>
  <c r="I47" i="5"/>
  <c r="H47" i="5"/>
  <c r="J46" i="5"/>
  <c r="I46" i="5"/>
  <c r="H46" i="5"/>
  <c r="J45" i="5"/>
  <c r="I45" i="5"/>
  <c r="H45" i="5"/>
  <c r="J44" i="5"/>
  <c r="I44" i="5"/>
  <c r="H44" i="5"/>
  <c r="J43" i="5"/>
  <c r="I43" i="5"/>
  <c r="H43" i="5"/>
  <c r="J42" i="5"/>
  <c r="I42" i="5"/>
  <c r="H42" i="5"/>
  <c r="J41" i="5"/>
  <c r="I41" i="5"/>
  <c r="H41" i="5"/>
  <c r="J40" i="5"/>
  <c r="I40" i="5"/>
  <c r="H40" i="5"/>
  <c r="J39" i="5"/>
  <c r="I39" i="5"/>
  <c r="H39" i="5"/>
  <c r="J38" i="5"/>
  <c r="I38" i="5"/>
  <c r="H38" i="5"/>
  <c r="J37" i="5"/>
  <c r="I37" i="5"/>
  <c r="H37" i="5"/>
  <c r="J36" i="5"/>
  <c r="I36" i="5"/>
  <c r="H36" i="5"/>
  <c r="J35" i="5"/>
  <c r="I35" i="5"/>
  <c r="H35" i="5"/>
  <c r="J34" i="5"/>
  <c r="I34" i="5"/>
  <c r="H34" i="5"/>
  <c r="J33" i="5"/>
  <c r="I33" i="5"/>
  <c r="H33" i="5"/>
  <c r="J32" i="5"/>
  <c r="I32" i="5"/>
  <c r="H32" i="5"/>
  <c r="J31" i="5"/>
  <c r="I31" i="5"/>
  <c r="H31" i="5"/>
  <c r="J30" i="5"/>
  <c r="I30" i="5"/>
  <c r="H30" i="5"/>
  <c r="J29" i="5"/>
  <c r="I29" i="5"/>
  <c r="H29" i="5"/>
  <c r="J28" i="5"/>
  <c r="I28" i="5"/>
  <c r="H28" i="5"/>
  <c r="J27" i="5"/>
  <c r="I27" i="5"/>
  <c r="H27" i="5"/>
  <c r="J26" i="5"/>
  <c r="I26" i="5"/>
  <c r="H26" i="5"/>
  <c r="J25" i="5"/>
  <c r="I25" i="5"/>
  <c r="H25" i="5"/>
  <c r="J24" i="5"/>
  <c r="I24" i="5"/>
  <c r="H24" i="5"/>
  <c r="J23" i="5"/>
  <c r="I23" i="5"/>
  <c r="H23" i="5"/>
  <c r="J22" i="5"/>
  <c r="I22" i="5"/>
  <c r="H22" i="5"/>
  <c r="J21" i="5"/>
  <c r="I21" i="5"/>
  <c r="H21" i="5"/>
  <c r="G20" i="5"/>
  <c r="G53" i="5" s="1"/>
  <c r="F20" i="5"/>
  <c r="D20" i="5"/>
  <c r="D53" i="5" s="1"/>
  <c r="C20" i="5"/>
  <c r="J19" i="5"/>
  <c r="I19" i="5"/>
  <c r="H19" i="5"/>
  <c r="E19" i="5"/>
  <c r="J18" i="5"/>
  <c r="I18" i="5"/>
  <c r="H18" i="5"/>
  <c r="E18" i="5"/>
  <c r="J17" i="5"/>
  <c r="I17" i="5"/>
  <c r="H17" i="5"/>
  <c r="E17" i="5"/>
  <c r="J16" i="5"/>
  <c r="I16" i="5"/>
  <c r="H16" i="5"/>
  <c r="E16" i="5"/>
  <c r="J15" i="5"/>
  <c r="I15" i="5"/>
  <c r="H15" i="5"/>
  <c r="E15" i="5"/>
  <c r="J14" i="5"/>
  <c r="I14" i="5"/>
  <c r="H14" i="5"/>
  <c r="E14" i="5"/>
  <c r="J13" i="5"/>
  <c r="I13" i="5"/>
  <c r="H13" i="5"/>
  <c r="E13" i="5"/>
  <c r="J12" i="5"/>
  <c r="I12" i="5"/>
  <c r="H12" i="5"/>
  <c r="E12" i="5"/>
  <c r="J11" i="5"/>
  <c r="I11" i="5"/>
  <c r="H11" i="5"/>
  <c r="E11" i="5"/>
  <c r="J10" i="5"/>
  <c r="I10" i="5"/>
  <c r="H10" i="5"/>
  <c r="E10" i="5"/>
  <c r="J9" i="5"/>
  <c r="I9" i="5"/>
  <c r="H9" i="5"/>
  <c r="E9" i="5"/>
  <c r="J8" i="5"/>
  <c r="I8" i="5"/>
  <c r="H8" i="5"/>
  <c r="E8" i="5"/>
  <c r="J7" i="5"/>
  <c r="I7" i="5"/>
  <c r="H7" i="5"/>
  <c r="E7" i="5"/>
  <c r="J6" i="5"/>
  <c r="I6" i="5"/>
  <c r="H6" i="5"/>
  <c r="E6" i="5"/>
  <c r="L21" i="5" l="1"/>
  <c r="L22" i="5"/>
  <c r="L23" i="5"/>
  <c r="L24" i="5"/>
  <c r="L25" i="5"/>
  <c r="L26" i="5"/>
  <c r="L27" i="5"/>
  <c r="L28" i="5"/>
  <c r="L29" i="5"/>
  <c r="L30" i="5"/>
  <c r="L31" i="5"/>
  <c r="L32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50" i="5"/>
  <c r="L51" i="5"/>
  <c r="L6" i="5"/>
  <c r="L8" i="5"/>
  <c r="L9" i="5"/>
  <c r="L10" i="5"/>
  <c r="L12" i="5"/>
  <c r="L13" i="5"/>
  <c r="L14" i="5"/>
  <c r="L16" i="5"/>
  <c r="L17" i="5"/>
  <c r="L18" i="5"/>
  <c r="L19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C53" i="5"/>
  <c r="E52" i="5"/>
  <c r="K33" i="5"/>
  <c r="K49" i="5"/>
  <c r="K21" i="5"/>
  <c r="K25" i="5"/>
  <c r="L33" i="5"/>
  <c r="K41" i="5"/>
  <c r="L49" i="5"/>
  <c r="K29" i="5"/>
  <c r="K37" i="5"/>
  <c r="H52" i="5"/>
  <c r="K45" i="5"/>
  <c r="K7" i="5"/>
  <c r="K11" i="5"/>
  <c r="L11" i="5"/>
  <c r="K15" i="5"/>
  <c r="L7" i="5"/>
  <c r="J20" i="5"/>
  <c r="M20" i="5" s="1"/>
  <c r="E20" i="5"/>
  <c r="K18" i="5"/>
  <c r="K23" i="5"/>
  <c r="K27" i="5"/>
  <c r="K31" i="5"/>
  <c r="K35" i="5"/>
  <c r="K39" i="5"/>
  <c r="K43" i="5"/>
  <c r="K47" i="5"/>
  <c r="K51" i="5"/>
  <c r="K9" i="5"/>
  <c r="K13" i="5"/>
  <c r="L15" i="5"/>
  <c r="K17" i="5"/>
  <c r="F53" i="5"/>
  <c r="I52" i="5"/>
  <c r="L52" i="5" s="1"/>
  <c r="K22" i="5"/>
  <c r="K24" i="5"/>
  <c r="K26" i="5"/>
  <c r="K28" i="5"/>
  <c r="K30" i="5"/>
  <c r="K32" i="5"/>
  <c r="K34" i="5"/>
  <c r="K36" i="5"/>
  <c r="K38" i="5"/>
  <c r="K40" i="5"/>
  <c r="K42" i="5"/>
  <c r="K44" i="5"/>
  <c r="K46" i="5"/>
  <c r="K48" i="5"/>
  <c r="K50" i="5"/>
  <c r="J52" i="5"/>
  <c r="M52" i="5" s="1"/>
  <c r="K6" i="5"/>
  <c r="K8" i="5"/>
  <c r="K10" i="5"/>
  <c r="K12" i="5"/>
  <c r="K14" i="5"/>
  <c r="K16" i="5"/>
  <c r="H20" i="5"/>
  <c r="I20" i="5"/>
  <c r="K19" i="5"/>
  <c r="M6" i="5"/>
  <c r="M21" i="5"/>
  <c r="I53" i="5" l="1"/>
  <c r="N44" i="5"/>
  <c r="N28" i="5"/>
  <c r="N43" i="5"/>
  <c r="N27" i="5"/>
  <c r="N37" i="5"/>
  <c r="N50" i="5"/>
  <c r="N42" i="5"/>
  <c r="N34" i="5"/>
  <c r="N26" i="5"/>
  <c r="N39" i="5"/>
  <c r="N23" i="5"/>
  <c r="N29" i="5"/>
  <c r="N25" i="5"/>
  <c r="N48" i="5"/>
  <c r="N40" i="5"/>
  <c r="N32" i="5"/>
  <c r="N24" i="5"/>
  <c r="N51" i="5"/>
  <c r="N35" i="5"/>
  <c r="N45" i="5"/>
  <c r="N21" i="5"/>
  <c r="N46" i="5"/>
  <c r="N38" i="5"/>
  <c r="N30" i="5"/>
  <c r="N22" i="5"/>
  <c r="N47" i="5"/>
  <c r="N31" i="5"/>
  <c r="N41" i="5"/>
  <c r="N49" i="5"/>
  <c r="N36" i="5"/>
  <c r="N33" i="5"/>
  <c r="N10" i="5"/>
  <c r="N9" i="5"/>
  <c r="N7" i="5"/>
  <c r="N16" i="5"/>
  <c r="N8" i="5"/>
  <c r="N17" i="5"/>
  <c r="N18" i="5"/>
  <c r="N15" i="5"/>
  <c r="N19" i="5"/>
  <c r="N14" i="5"/>
  <c r="N6" i="5"/>
  <c r="N12" i="5"/>
  <c r="N13" i="5"/>
  <c r="N11" i="5"/>
  <c r="E53" i="5"/>
  <c r="H53" i="5"/>
  <c r="L20" i="5"/>
  <c r="K20" i="5"/>
  <c r="N20" i="5" s="1"/>
  <c r="K52" i="5"/>
  <c r="N52" i="5" s="1"/>
  <c r="J53" i="5"/>
  <c r="L53" i="5" l="1"/>
  <c r="M53" i="5"/>
  <c r="K53" i="5"/>
  <c r="N53" i="5" l="1"/>
</calcChain>
</file>

<file path=xl/sharedStrings.xml><?xml version="1.0" encoding="utf-8"?>
<sst xmlns="http://schemas.openxmlformats.org/spreadsheetml/2006/main" count="69" uniqueCount="63">
  <si>
    <t>市町村名</t>
  </si>
  <si>
    <t>熊　本　市</t>
  </si>
  <si>
    <t>人　吉　市</t>
  </si>
  <si>
    <t>荒　尾　市</t>
  </si>
  <si>
    <t>水　俣　市</t>
  </si>
  <si>
    <t>玉　名　市</t>
  </si>
  <si>
    <t>山　鹿　市</t>
  </si>
  <si>
    <t>菊　池　市</t>
  </si>
  <si>
    <t>宇　土　市</t>
  </si>
  <si>
    <t>上 天 草 市</t>
  </si>
  <si>
    <t>宇  城  市</t>
  </si>
  <si>
    <t>阿蘇市</t>
  </si>
  <si>
    <t>美里町</t>
  </si>
  <si>
    <t>玉　東　町</t>
  </si>
  <si>
    <t>南　関　町</t>
  </si>
  <si>
    <t>長　洲　町</t>
  </si>
  <si>
    <t>大　津　町</t>
  </si>
  <si>
    <t>菊　陽　町</t>
  </si>
  <si>
    <t>南小国町</t>
  </si>
  <si>
    <t>小　国　町</t>
  </si>
  <si>
    <t>産　山　村</t>
  </si>
  <si>
    <t>高　森　町</t>
  </si>
  <si>
    <t>西　原　村</t>
  </si>
  <si>
    <t>南阿蘇村</t>
  </si>
  <si>
    <t>御　船　町</t>
  </si>
  <si>
    <t>嘉　島　町</t>
  </si>
  <si>
    <t>益　城　町</t>
  </si>
  <si>
    <t>甲　佐　町</t>
  </si>
  <si>
    <t>山都町</t>
  </si>
  <si>
    <t>芦　北　町</t>
  </si>
  <si>
    <t>津奈木町</t>
  </si>
  <si>
    <t>錦　　　町</t>
  </si>
  <si>
    <t>多良木町</t>
  </si>
  <si>
    <t>湯　前　町</t>
  </si>
  <si>
    <t>水　上　村</t>
  </si>
  <si>
    <t>相　良　村</t>
  </si>
  <si>
    <t>五　木　村</t>
  </si>
  <si>
    <t>山　江　村</t>
  </si>
  <si>
    <t>球　磨　村</t>
  </si>
  <si>
    <t>あさぎり町</t>
  </si>
  <si>
    <t>苓　北　町</t>
  </si>
  <si>
    <t>(単位：千円、％)</t>
    <rPh sb="1" eb="3">
      <t>タンイ</t>
    </rPh>
    <rPh sb="4" eb="6">
      <t>センエン</t>
    </rPh>
    <phoneticPr fontId="2"/>
  </si>
  <si>
    <t>整理番号</t>
    <rPh sb="0" eb="2">
      <t>セイリ</t>
    </rPh>
    <rPh sb="2" eb="4">
      <t>バンゴウ</t>
    </rPh>
    <phoneticPr fontId="2"/>
  </si>
  <si>
    <t>対前年度増減額</t>
    <rPh sb="0" eb="1">
      <t>タイ</t>
    </rPh>
    <rPh sb="1" eb="4">
      <t>ゼンネンド</t>
    </rPh>
    <rPh sb="4" eb="7">
      <t>ゾウゲンガク</t>
    </rPh>
    <phoneticPr fontId="2"/>
  </si>
  <si>
    <t>対前年度増減率</t>
    <rPh sb="0" eb="1">
      <t>タイ</t>
    </rPh>
    <rPh sb="1" eb="4">
      <t>ゼンネンド</t>
    </rPh>
    <rPh sb="4" eb="6">
      <t>ゾウゲン</t>
    </rPh>
    <rPh sb="6" eb="7">
      <t>リツ</t>
    </rPh>
    <phoneticPr fontId="2"/>
  </si>
  <si>
    <t>普通交付税</t>
    <rPh sb="0" eb="2">
      <t>フツウ</t>
    </rPh>
    <rPh sb="2" eb="5">
      <t>コウフゼイ</t>
    </rPh>
    <phoneticPr fontId="2"/>
  </si>
  <si>
    <t>臨財債</t>
    <rPh sb="0" eb="1">
      <t>リン</t>
    </rPh>
    <rPh sb="1" eb="2">
      <t>ザイ</t>
    </rPh>
    <rPh sb="2" eb="3">
      <t>サイ</t>
    </rPh>
    <phoneticPr fontId="2"/>
  </si>
  <si>
    <t>普通交付税
＋臨財債</t>
    <rPh sb="0" eb="2">
      <t>フツウ</t>
    </rPh>
    <rPh sb="2" eb="5">
      <t>コウフゼイ</t>
    </rPh>
    <rPh sb="7" eb="8">
      <t>リン</t>
    </rPh>
    <rPh sb="8" eb="9">
      <t>ザイ</t>
    </rPh>
    <rPh sb="9" eb="10">
      <t>サイ</t>
    </rPh>
    <phoneticPr fontId="2"/>
  </si>
  <si>
    <t>八　代　市</t>
    <rPh sb="0" eb="1">
      <t>ハチ</t>
    </rPh>
    <rPh sb="2" eb="3">
      <t>ダイ</t>
    </rPh>
    <phoneticPr fontId="2"/>
  </si>
  <si>
    <t>天草市</t>
    <rPh sb="0" eb="2">
      <t>アマクサ</t>
    </rPh>
    <rPh sb="2" eb="3">
      <t>シ</t>
    </rPh>
    <phoneticPr fontId="2"/>
  </si>
  <si>
    <t>合　志　市</t>
    <rPh sb="4" eb="5">
      <t>シ</t>
    </rPh>
    <phoneticPr fontId="2"/>
  </si>
  <si>
    <t>和水町</t>
    <rPh sb="0" eb="1">
      <t>ワ</t>
    </rPh>
    <rPh sb="1" eb="2">
      <t>ミズ</t>
    </rPh>
    <rPh sb="2" eb="3">
      <t>マチ</t>
    </rPh>
    <phoneticPr fontId="2"/>
  </si>
  <si>
    <t>氷川町</t>
    <rPh sb="0" eb="2">
      <t>ヒカワ</t>
    </rPh>
    <rPh sb="2" eb="3">
      <t>マチ</t>
    </rPh>
    <phoneticPr fontId="2"/>
  </si>
  <si>
    <t>県　計</t>
    <rPh sb="0" eb="1">
      <t>ケン</t>
    </rPh>
    <rPh sb="2" eb="3">
      <t>ケイ</t>
    </rPh>
    <phoneticPr fontId="2"/>
  </si>
  <si>
    <t>普通交付税
交付決定額</t>
    <rPh sb="0" eb="2">
      <t>フツウ</t>
    </rPh>
    <rPh sb="2" eb="5">
      <t>コウフゼイ</t>
    </rPh>
    <rPh sb="6" eb="8">
      <t>コウフ</t>
    </rPh>
    <rPh sb="8" eb="10">
      <t>ケッテイ</t>
    </rPh>
    <rPh sb="10" eb="11">
      <t>ガク</t>
    </rPh>
    <phoneticPr fontId="2"/>
  </si>
  <si>
    <t>普通交付税＋
臨財債</t>
    <rPh sb="0" eb="2">
      <t>フツウ</t>
    </rPh>
    <rPh sb="2" eb="5">
      <t>コウフゼイ</t>
    </rPh>
    <rPh sb="7" eb="10">
      <t>リンザイサイ</t>
    </rPh>
    <phoneticPr fontId="2"/>
  </si>
  <si>
    <t>臨時財政
対策債
発行可能額</t>
    <rPh sb="0" eb="2">
      <t>リンジ</t>
    </rPh>
    <rPh sb="2" eb="4">
      <t>ザイセイ</t>
    </rPh>
    <rPh sb="5" eb="7">
      <t>タイサク</t>
    </rPh>
    <rPh sb="7" eb="8">
      <t>サイ</t>
    </rPh>
    <rPh sb="9" eb="11">
      <t>ハッコウ</t>
    </rPh>
    <rPh sb="11" eb="14">
      <t>カノウガク</t>
    </rPh>
    <phoneticPr fontId="2"/>
  </si>
  <si>
    <t>令和４年度（当初算定）</t>
    <rPh sb="0" eb="2">
      <t>レイワ</t>
    </rPh>
    <rPh sb="3" eb="5">
      <t>ネンド</t>
    </rPh>
    <rPh sb="4" eb="5">
      <t>ド</t>
    </rPh>
    <rPh sb="5" eb="7">
      <t>ヘイネンド</t>
    </rPh>
    <rPh sb="6" eb="8">
      <t>トウショ</t>
    </rPh>
    <rPh sb="8" eb="10">
      <t>サンテイ</t>
    </rPh>
    <phoneticPr fontId="2"/>
  </si>
  <si>
    <t>令和５年度</t>
    <rPh sb="0" eb="2">
      <t>レイワ</t>
    </rPh>
    <rPh sb="3" eb="5">
      <t>ネンド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</si>
  <si>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</si>
  <si>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令和５年度（2023年度）　普通交付税交付決定額及び臨時財政対策債発行可能額一覧表</t>
    <rPh sb="0" eb="2">
      <t>レイワ</t>
    </rPh>
    <rPh sb="3" eb="4">
      <t>ネン</t>
    </rPh>
    <rPh sb="4" eb="5">
      <t>ド</t>
    </rPh>
    <rPh sb="10" eb="12">
      <t>ネンド</t>
    </rPh>
    <rPh sb="14" eb="16">
      <t>フツウ</t>
    </rPh>
    <rPh sb="16" eb="19">
      <t>コウフゼイ</t>
    </rPh>
    <rPh sb="19" eb="21">
      <t>コウフ</t>
    </rPh>
    <rPh sb="21" eb="23">
      <t>ケッテイ</t>
    </rPh>
    <rPh sb="23" eb="24">
      <t>ガク</t>
    </rPh>
    <rPh sb="24" eb="25">
      <t>オヨ</t>
    </rPh>
    <rPh sb="26" eb="28">
      <t>リンジ</t>
    </rPh>
    <rPh sb="28" eb="30">
      <t>ザイセイ</t>
    </rPh>
    <rPh sb="30" eb="32">
      <t>タイサク</t>
    </rPh>
    <rPh sb="32" eb="33">
      <t>サイ</t>
    </rPh>
    <rPh sb="33" eb="35">
      <t>ハッコウ</t>
    </rPh>
    <rPh sb="35" eb="38">
      <t>カノウガク</t>
    </rPh>
    <rPh sb="38" eb="41">
      <t>イチランヒョウ</t>
    </rPh>
    <phoneticPr fontId="2"/>
  </si>
  <si>
    <t>市計</t>
    <rPh sb="0" eb="1">
      <t>シ</t>
    </rPh>
    <rPh sb="1" eb="2">
      <t>ケイ</t>
    </rPh>
    <phoneticPr fontId="2"/>
  </si>
  <si>
    <t>※令和５年度（2023年度）、令和４年度（2022年度）いずれも調整率適用後（令和５年度（2023年度）：0.000450869、令和４年度（2022年度）：0.000827104）</t>
    <rPh sb="1" eb="3">
      <t>レイワ</t>
    </rPh>
    <rPh sb="15" eb="17">
      <t>レイワ</t>
    </rPh>
    <rPh sb="18" eb="20">
      <t>ネンド</t>
    </rPh>
    <rPh sb="25" eb="27">
      <t>ネンド</t>
    </rPh>
    <rPh sb="65" eb="67">
      <t>レイワ</t>
    </rPh>
    <rPh sb="68" eb="70">
      <t>ネンド</t>
    </rPh>
    <rPh sb="75" eb="7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</si>
</sst>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ill="1"/>
    <xf numFmtId="0" fontId="3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/>
    <xf numFmtId="176" fontId="3" fillId="0" borderId="0" xfId="0" applyNumberFormat="1" applyFont="1" applyFill="1"/>
    <xf numFmtId="176" fontId="3" fillId="0" borderId="0" xfId="0" applyNumberFormat="1" applyFont="1"/>
    <xf numFmtId="0" fontId="4" fillId="0" borderId="0" xfId="0" applyFont="1"/>
    <xf numFmtId="0" fontId="3" fillId="0" borderId="4" xfId="0" applyFont="1" applyBorder="1" applyAlignment="1">
      <alignment vertical="center" shrinkToFit="1"/>
    </xf>
    <xf numFmtId="38" fontId="3" fillId="0" borderId="5" xfId="1" applyFont="1" applyBorder="1" applyAlignment="1">
      <alignment horizontal="distributed" vertical="center" shrinkToFit="1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7" xfId="1" applyNumberFormat="1" applyFont="1" applyFill="1" applyBorder="1" applyAlignment="1">
      <alignment vertical="center"/>
    </xf>
    <xf numFmtId="176" fontId="3" fillId="0" borderId="6" xfId="1" applyNumberFormat="1" applyFont="1" applyFill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38" fontId="3" fillId="0" borderId="9" xfId="1" applyFont="1" applyBorder="1" applyAlignment="1">
      <alignment horizontal="distributed" vertical="center" shrinkToFit="1"/>
    </xf>
    <xf numFmtId="176" fontId="3" fillId="0" borderId="10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1" xfId="1" applyNumberFormat="1" applyFont="1" applyFill="1" applyBorder="1" applyAlignment="1">
      <alignment vertical="center"/>
    </xf>
    <xf numFmtId="176" fontId="3" fillId="0" borderId="10" xfId="1" applyNumberFormat="1" applyFont="1" applyFill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3" fillId="0" borderId="12" xfId="0" applyNumberFormat="1" applyFont="1" applyBorder="1" applyAlignment="1">
      <alignment vertical="center"/>
    </xf>
    <xf numFmtId="38" fontId="3" fillId="0" borderId="9" xfId="1" applyFont="1" applyFill="1" applyBorder="1" applyAlignment="1">
      <alignment horizontal="distributed" vertical="center" shrinkToFit="1"/>
    </xf>
    <xf numFmtId="177" fontId="3" fillId="0" borderId="10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 shrinkToFit="1"/>
    </xf>
    <xf numFmtId="38" fontId="3" fillId="0" borderId="14" xfId="1" applyFont="1" applyBorder="1" applyAlignment="1">
      <alignment horizontal="distributed" vertical="center" shrinkToFit="1"/>
    </xf>
    <xf numFmtId="176" fontId="3" fillId="0" borderId="15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vertical="center"/>
    </xf>
    <xf numFmtId="177" fontId="3" fillId="0" borderId="18" xfId="0" applyNumberFormat="1" applyFont="1" applyFill="1" applyBorder="1" applyAlignment="1">
      <alignment vertical="center"/>
    </xf>
    <xf numFmtId="177" fontId="3" fillId="0" borderId="19" xfId="0" applyNumberFormat="1" applyFont="1" applyFill="1" applyBorder="1" applyAlignment="1">
      <alignment vertical="center"/>
    </xf>
    <xf numFmtId="0" fontId="3" fillId="0" borderId="20" xfId="0" applyFont="1" applyBorder="1" applyAlignment="1">
      <alignment vertical="center" shrinkToFit="1"/>
    </xf>
    <xf numFmtId="177" fontId="3" fillId="0" borderId="1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 shrinkToFit="1"/>
    </xf>
    <xf numFmtId="38" fontId="3" fillId="0" borderId="14" xfId="1" quotePrefix="1" applyFont="1" applyBorder="1" applyAlignment="1">
      <alignment horizontal="distributed" vertical="center" shrinkToFit="1"/>
    </xf>
    <xf numFmtId="176" fontId="3" fillId="0" borderId="16" xfId="1" applyNumberFormat="1" applyFont="1" applyFill="1" applyBorder="1" applyAlignment="1">
      <alignment vertical="center"/>
    </xf>
    <xf numFmtId="176" fontId="3" fillId="0" borderId="15" xfId="1" applyNumberFormat="1" applyFont="1" applyFill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15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horizontal="right" vertical="center"/>
    </xf>
    <xf numFmtId="177" fontId="3" fillId="0" borderId="18" xfId="0" applyNumberFormat="1" applyFont="1" applyBorder="1" applyAlignment="1">
      <alignment vertical="center"/>
    </xf>
    <xf numFmtId="177" fontId="3" fillId="0" borderId="19" xfId="0" applyNumberFormat="1" applyFont="1" applyBorder="1" applyAlignment="1">
      <alignment vertical="center"/>
    </xf>
    <xf numFmtId="176" fontId="3" fillId="2" borderId="21" xfId="0" applyNumberFormat="1" applyFont="1" applyFill="1" applyBorder="1" applyAlignment="1">
      <alignment vertical="center"/>
    </xf>
    <xf numFmtId="176" fontId="3" fillId="2" borderId="22" xfId="0" applyNumberFormat="1" applyFont="1" applyFill="1" applyBorder="1" applyAlignment="1">
      <alignment vertical="center"/>
    </xf>
    <xf numFmtId="177" fontId="3" fillId="2" borderId="21" xfId="0" applyNumberFormat="1" applyFont="1" applyFill="1" applyBorder="1" applyAlignment="1">
      <alignment vertical="center"/>
    </xf>
    <xf numFmtId="177" fontId="3" fillId="2" borderId="23" xfId="0" applyNumberFormat="1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distributed" vertical="center" shrinkToFit="1"/>
    </xf>
    <xf numFmtId="0" fontId="3" fillId="2" borderId="27" xfId="0" applyFont="1" applyFill="1" applyBorder="1" applyAlignment="1">
      <alignment horizontal="distributed" vertical="center" shrinkToFi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/>
    </xf>
    <xf numFmtId="176" fontId="3" fillId="2" borderId="30" xfId="0" applyNumberFormat="1" applyFont="1" applyFill="1" applyBorder="1" applyAlignment="1">
      <alignment horizontal="center" vertical="center"/>
    </xf>
    <xf numFmtId="176" fontId="3" fillId="2" borderId="32" xfId="0" applyNumberFormat="1" applyFont="1" applyFill="1" applyBorder="1" applyAlignment="1">
      <alignment horizontal="center" vertical="center"/>
    </xf>
    <xf numFmtId="176" fontId="3" fillId="2" borderId="33" xfId="0" applyNumberFormat="1" applyFont="1" applyFill="1" applyBorder="1" applyAlignment="1">
      <alignment horizontal="center" vertical="center"/>
    </xf>
    <xf numFmtId="176" fontId="3" fillId="2" borderId="28" xfId="0" applyNumberFormat="1" applyFont="1" applyFill="1" applyBorder="1" applyAlignment="1">
      <alignment horizontal="center" vertical="center"/>
    </xf>
    <xf numFmtId="176" fontId="3" fillId="2" borderId="28" xfId="0" applyNumberFormat="1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38" fontId="3" fillId="0" borderId="34" xfId="1" applyFont="1" applyBorder="1" applyAlignment="1">
      <alignment horizontal="distributed" vertical="center" shrinkToFit="1"/>
    </xf>
    <xf numFmtId="38" fontId="3" fillId="0" borderId="35" xfId="1" applyFont="1" applyBorder="1" applyAlignment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DN111"/>
  <sheetViews>
    <sheetView tabSelected="1" zoomScale="85" zoomScaleNormal="85" workbookViewId="0">
      <selection activeCell="W8" sqref="W8"/>
    </sheetView>
  </sheetViews>
  <sheetFormatPr defaultRowHeight="13.5" x14ac:dyDescent="0.15"/>
  <cols>
    <col min="1" max="1" width="4.875" style="12" customWidth="1"/>
    <col min="2" max="2" width="11" style="12" bestFit="1" customWidth="1"/>
    <col min="3" max="8" width="11.125" style="13" customWidth="1"/>
    <col min="9" max="9" width="11.625" style="14" customWidth="1"/>
    <col min="10" max="11" width="11.125" style="14" customWidth="1"/>
    <col min="12" max="14" width="10.625" style="12" customWidth="1"/>
    <col min="15" max="15" width="1.125" style="1" customWidth="1"/>
    <col min="16" max="16" width="5.625" style="1" customWidth="1"/>
    <col min="17" max="118" width="9" style="1"/>
  </cols>
  <sheetData>
    <row r="1" spans="1:118" ht="6.75" customHeight="1" x14ac:dyDescent="0.15"/>
    <row r="2" spans="1:118" ht="27" customHeight="1" x14ac:dyDescent="0.2">
      <c r="A2" s="69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71"/>
      <c r="N2" s="71"/>
    </row>
    <row r="3" spans="1:118" ht="14.25" thickBot="1" x14ac:dyDescent="0.2">
      <c r="A3" s="15"/>
      <c r="N3" s="2" t="s">
        <v>41</v>
      </c>
    </row>
    <row r="4" spans="1:118" s="4" customFormat="1" ht="24" customHeight="1" x14ac:dyDescent="0.15">
      <c r="A4" s="72" t="s">
        <v>42</v>
      </c>
      <c r="B4" s="74" t="s">
        <v>0</v>
      </c>
      <c r="C4" s="76" t="s">
        <v>58</v>
      </c>
      <c r="D4" s="77"/>
      <c r="E4" s="78"/>
      <c r="F4" s="76" t="s">
        <v>57</v>
      </c>
      <c r="G4" s="77"/>
      <c r="H4" s="78"/>
      <c r="I4" s="79" t="s">
        <v>43</v>
      </c>
      <c r="J4" s="80"/>
      <c r="K4" s="80"/>
      <c r="L4" s="81" t="s">
        <v>44</v>
      </c>
      <c r="M4" s="81"/>
      <c r="N4" s="8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</row>
    <row r="5" spans="1:118" s="6" customFormat="1" ht="42" customHeight="1" thickBot="1" x14ac:dyDescent="0.2">
      <c r="A5" s="73"/>
      <c r="B5" s="75"/>
      <c r="C5" s="66" t="s">
        <v>54</v>
      </c>
      <c r="D5" s="8" t="s">
        <v>56</v>
      </c>
      <c r="E5" s="9" t="s">
        <v>55</v>
      </c>
      <c r="F5" s="9" t="s">
        <v>54</v>
      </c>
      <c r="G5" s="8" t="s">
        <v>56</v>
      </c>
      <c r="H5" s="8" t="s">
        <v>55</v>
      </c>
      <c r="I5" s="8" t="s">
        <v>45</v>
      </c>
      <c r="J5" s="8" t="s">
        <v>46</v>
      </c>
      <c r="K5" s="8" t="s">
        <v>47</v>
      </c>
      <c r="L5" s="10" t="s">
        <v>45</v>
      </c>
      <c r="M5" s="10" t="s">
        <v>46</v>
      </c>
      <c r="N5" s="11" t="s">
        <v>47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</row>
    <row r="6" spans="1:118" s="4" customFormat="1" ht="24.95" customHeight="1" x14ac:dyDescent="0.15">
      <c r="A6" s="16">
        <v>1</v>
      </c>
      <c r="B6" s="17" t="s">
        <v>1</v>
      </c>
      <c r="C6" s="18">
        <v>51958908</v>
      </c>
      <c r="D6" s="18">
        <v>9223030</v>
      </c>
      <c r="E6" s="19">
        <f>C6+D6</f>
        <v>61181938</v>
      </c>
      <c r="F6" s="20">
        <v>48290944</v>
      </c>
      <c r="G6" s="21">
        <v>13797558</v>
      </c>
      <c r="H6" s="21">
        <f>F6+G6</f>
        <v>62088502</v>
      </c>
      <c r="I6" s="22">
        <f t="shared" ref="I6:J19" si="0">C6-F6</f>
        <v>3667964</v>
      </c>
      <c r="J6" s="22">
        <f t="shared" si="0"/>
        <v>-4574528</v>
      </c>
      <c r="K6" s="22">
        <f t="shared" ref="K6:K19" si="1">I6+J6</f>
        <v>-906564</v>
      </c>
      <c r="L6" s="23">
        <f t="shared" ref="L6:M53" si="2">ROUND(I6/F6*100,1)</f>
        <v>7.6</v>
      </c>
      <c r="M6" s="23">
        <f t="shared" si="2"/>
        <v>-33.200000000000003</v>
      </c>
      <c r="N6" s="24">
        <f t="shared" ref="N6:N53" si="3">ROUND(K6/(F6+G6)*100,1)</f>
        <v>-1.5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</row>
    <row r="7" spans="1:118" s="4" customFormat="1" ht="24.95" customHeight="1" x14ac:dyDescent="0.15">
      <c r="A7" s="16">
        <v>2</v>
      </c>
      <c r="B7" s="17" t="s">
        <v>48</v>
      </c>
      <c r="C7" s="18">
        <v>14396876</v>
      </c>
      <c r="D7" s="18">
        <v>239407</v>
      </c>
      <c r="E7" s="19">
        <f t="shared" ref="E7:E19" si="4">C7+D7</f>
        <v>14636283</v>
      </c>
      <c r="F7" s="20">
        <v>14335129</v>
      </c>
      <c r="G7" s="21">
        <v>514322</v>
      </c>
      <c r="H7" s="21">
        <f t="shared" ref="H7:H19" si="5">F7+G7</f>
        <v>14849451</v>
      </c>
      <c r="I7" s="22">
        <f t="shared" si="0"/>
        <v>61747</v>
      </c>
      <c r="J7" s="22">
        <f t="shared" si="0"/>
        <v>-274915</v>
      </c>
      <c r="K7" s="22">
        <f t="shared" si="1"/>
        <v>-213168</v>
      </c>
      <c r="L7" s="23">
        <f t="shared" si="2"/>
        <v>0.4</v>
      </c>
      <c r="M7" s="23">
        <f t="shared" si="2"/>
        <v>-53.5</v>
      </c>
      <c r="N7" s="24">
        <f t="shared" si="3"/>
        <v>-1.4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</row>
    <row r="8" spans="1:118" s="4" customFormat="1" ht="24.95" customHeight="1" x14ac:dyDescent="0.15">
      <c r="A8" s="16">
        <v>3</v>
      </c>
      <c r="B8" s="25" t="s">
        <v>2</v>
      </c>
      <c r="C8" s="26">
        <v>4477133</v>
      </c>
      <c r="D8" s="26">
        <v>56742</v>
      </c>
      <c r="E8" s="27">
        <f t="shared" si="4"/>
        <v>4533875</v>
      </c>
      <c r="F8" s="28">
        <v>4414476</v>
      </c>
      <c r="G8" s="29">
        <v>126304</v>
      </c>
      <c r="H8" s="29">
        <f t="shared" si="5"/>
        <v>4540780</v>
      </c>
      <c r="I8" s="30">
        <f t="shared" si="0"/>
        <v>62657</v>
      </c>
      <c r="J8" s="30">
        <f t="shared" si="0"/>
        <v>-69562</v>
      </c>
      <c r="K8" s="30">
        <f t="shared" si="1"/>
        <v>-6905</v>
      </c>
      <c r="L8" s="31">
        <f t="shared" si="2"/>
        <v>1.4</v>
      </c>
      <c r="M8" s="31">
        <f t="shared" si="2"/>
        <v>-55.1</v>
      </c>
      <c r="N8" s="32">
        <f t="shared" si="3"/>
        <v>-0.2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</row>
    <row r="9" spans="1:118" s="4" customFormat="1" ht="24.95" customHeight="1" x14ac:dyDescent="0.15">
      <c r="A9" s="16">
        <v>4</v>
      </c>
      <c r="B9" s="25" t="s">
        <v>3</v>
      </c>
      <c r="C9" s="26">
        <v>5527837</v>
      </c>
      <c r="D9" s="26">
        <v>84309</v>
      </c>
      <c r="E9" s="27">
        <f t="shared" si="4"/>
        <v>5612146</v>
      </c>
      <c r="F9" s="28">
        <v>5505356</v>
      </c>
      <c r="G9" s="29">
        <v>189327</v>
      </c>
      <c r="H9" s="29">
        <f t="shared" si="5"/>
        <v>5694683</v>
      </c>
      <c r="I9" s="30">
        <f t="shared" si="0"/>
        <v>22481</v>
      </c>
      <c r="J9" s="30">
        <f t="shared" si="0"/>
        <v>-105018</v>
      </c>
      <c r="K9" s="30">
        <f t="shared" si="1"/>
        <v>-82537</v>
      </c>
      <c r="L9" s="31">
        <f t="shared" si="2"/>
        <v>0.4</v>
      </c>
      <c r="M9" s="31">
        <f t="shared" si="2"/>
        <v>-55.5</v>
      </c>
      <c r="N9" s="32">
        <f t="shared" si="3"/>
        <v>-1.4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</row>
    <row r="10" spans="1:118" s="4" customFormat="1" ht="24.95" customHeight="1" x14ac:dyDescent="0.15">
      <c r="A10" s="16">
        <v>5</v>
      </c>
      <c r="B10" s="25" t="s">
        <v>4</v>
      </c>
      <c r="C10" s="26">
        <v>4899825</v>
      </c>
      <c r="D10" s="26">
        <v>48587</v>
      </c>
      <c r="E10" s="27">
        <f t="shared" si="4"/>
        <v>4948412</v>
      </c>
      <c r="F10" s="28">
        <v>4831166</v>
      </c>
      <c r="G10" s="29">
        <v>106792</v>
      </c>
      <c r="H10" s="29">
        <f t="shared" si="5"/>
        <v>4937958</v>
      </c>
      <c r="I10" s="30">
        <f t="shared" si="0"/>
        <v>68659</v>
      </c>
      <c r="J10" s="30">
        <f t="shared" si="0"/>
        <v>-58205</v>
      </c>
      <c r="K10" s="30">
        <f t="shared" si="1"/>
        <v>10454</v>
      </c>
      <c r="L10" s="31">
        <f t="shared" si="2"/>
        <v>1.4</v>
      </c>
      <c r="M10" s="31">
        <f t="shared" si="2"/>
        <v>-54.5</v>
      </c>
      <c r="N10" s="32">
        <f t="shared" si="3"/>
        <v>0.2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</row>
    <row r="11" spans="1:118" s="4" customFormat="1" ht="24.95" customHeight="1" x14ac:dyDescent="0.15">
      <c r="A11" s="16">
        <v>6</v>
      </c>
      <c r="B11" s="25" t="s">
        <v>5</v>
      </c>
      <c r="C11" s="26">
        <v>9151086</v>
      </c>
      <c r="D11" s="26">
        <v>115977</v>
      </c>
      <c r="E11" s="27">
        <f t="shared" si="4"/>
        <v>9267063</v>
      </c>
      <c r="F11" s="28">
        <v>8915402</v>
      </c>
      <c r="G11" s="29">
        <v>253958</v>
      </c>
      <c r="H11" s="29">
        <f t="shared" si="5"/>
        <v>9169360</v>
      </c>
      <c r="I11" s="30">
        <f t="shared" si="0"/>
        <v>235684</v>
      </c>
      <c r="J11" s="30">
        <f t="shared" si="0"/>
        <v>-137981</v>
      </c>
      <c r="K11" s="30">
        <f t="shared" si="1"/>
        <v>97703</v>
      </c>
      <c r="L11" s="31">
        <f t="shared" si="2"/>
        <v>2.6</v>
      </c>
      <c r="M11" s="31">
        <f t="shared" si="2"/>
        <v>-54.3</v>
      </c>
      <c r="N11" s="32">
        <f t="shared" si="3"/>
        <v>1.1000000000000001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</row>
    <row r="12" spans="1:118" s="4" customFormat="1" ht="24.95" customHeight="1" x14ac:dyDescent="0.15">
      <c r="A12" s="16">
        <v>7</v>
      </c>
      <c r="B12" s="25" t="s">
        <v>6</v>
      </c>
      <c r="C12" s="29">
        <v>9997689</v>
      </c>
      <c r="D12" s="29">
        <v>84614</v>
      </c>
      <c r="E12" s="28">
        <f t="shared" si="4"/>
        <v>10082303</v>
      </c>
      <c r="F12" s="28">
        <v>10010070</v>
      </c>
      <c r="G12" s="29">
        <v>187545</v>
      </c>
      <c r="H12" s="29">
        <f t="shared" si="5"/>
        <v>10197615</v>
      </c>
      <c r="I12" s="30">
        <f t="shared" si="0"/>
        <v>-12381</v>
      </c>
      <c r="J12" s="30">
        <f t="shared" si="0"/>
        <v>-102931</v>
      </c>
      <c r="K12" s="30">
        <f t="shared" si="1"/>
        <v>-115312</v>
      </c>
      <c r="L12" s="31">
        <f t="shared" si="2"/>
        <v>-0.1</v>
      </c>
      <c r="M12" s="31">
        <f t="shared" si="2"/>
        <v>-54.9</v>
      </c>
      <c r="N12" s="32">
        <f t="shared" si="3"/>
        <v>-1.1000000000000001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</row>
    <row r="13" spans="1:118" s="4" customFormat="1" ht="24.95" customHeight="1" x14ac:dyDescent="0.15">
      <c r="A13" s="16">
        <v>8</v>
      </c>
      <c r="B13" s="25" t="s">
        <v>7</v>
      </c>
      <c r="C13" s="26">
        <v>7220818</v>
      </c>
      <c r="D13" s="29">
        <v>87089</v>
      </c>
      <c r="E13" s="28">
        <f t="shared" si="4"/>
        <v>7307907</v>
      </c>
      <c r="F13" s="28">
        <v>7535721</v>
      </c>
      <c r="G13" s="29">
        <v>203603</v>
      </c>
      <c r="H13" s="29">
        <f t="shared" si="5"/>
        <v>7739324</v>
      </c>
      <c r="I13" s="30">
        <f t="shared" si="0"/>
        <v>-314903</v>
      </c>
      <c r="J13" s="30">
        <f t="shared" si="0"/>
        <v>-116514</v>
      </c>
      <c r="K13" s="30">
        <f t="shared" si="1"/>
        <v>-431417</v>
      </c>
      <c r="L13" s="31">
        <f t="shared" si="2"/>
        <v>-4.2</v>
      </c>
      <c r="M13" s="31">
        <f t="shared" si="2"/>
        <v>-57.2</v>
      </c>
      <c r="N13" s="32">
        <f t="shared" si="3"/>
        <v>-5.6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</row>
    <row r="14" spans="1:118" s="4" customFormat="1" ht="24.95" customHeight="1" x14ac:dyDescent="0.15">
      <c r="A14" s="16">
        <v>9</v>
      </c>
      <c r="B14" s="25" t="s">
        <v>8</v>
      </c>
      <c r="C14" s="26">
        <v>4271048</v>
      </c>
      <c r="D14" s="26">
        <v>76127</v>
      </c>
      <c r="E14" s="27">
        <f t="shared" si="4"/>
        <v>4347175</v>
      </c>
      <c r="F14" s="28">
        <v>3960257</v>
      </c>
      <c r="G14" s="29">
        <v>153909</v>
      </c>
      <c r="H14" s="29">
        <f t="shared" si="5"/>
        <v>4114166</v>
      </c>
      <c r="I14" s="30">
        <f t="shared" si="0"/>
        <v>310791</v>
      </c>
      <c r="J14" s="30">
        <f t="shared" si="0"/>
        <v>-77782</v>
      </c>
      <c r="K14" s="30">
        <f t="shared" si="1"/>
        <v>233009</v>
      </c>
      <c r="L14" s="31">
        <f t="shared" si="2"/>
        <v>7.8</v>
      </c>
      <c r="M14" s="31">
        <f t="shared" si="2"/>
        <v>-50.5</v>
      </c>
      <c r="N14" s="32">
        <f t="shared" si="3"/>
        <v>5.7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</row>
    <row r="15" spans="1:118" s="4" customFormat="1" ht="24.95" customHeight="1" x14ac:dyDescent="0.15">
      <c r="A15" s="16">
        <v>10</v>
      </c>
      <c r="B15" s="25" t="s">
        <v>9</v>
      </c>
      <c r="C15" s="26">
        <v>7282290</v>
      </c>
      <c r="D15" s="29">
        <v>45288</v>
      </c>
      <c r="E15" s="28">
        <f t="shared" si="4"/>
        <v>7327578</v>
      </c>
      <c r="F15" s="28">
        <v>7203591</v>
      </c>
      <c r="G15" s="29">
        <v>99744</v>
      </c>
      <c r="H15" s="29">
        <f t="shared" si="5"/>
        <v>7303335</v>
      </c>
      <c r="I15" s="30">
        <f t="shared" si="0"/>
        <v>78699</v>
      </c>
      <c r="J15" s="30">
        <f t="shared" si="0"/>
        <v>-54456</v>
      </c>
      <c r="K15" s="30">
        <f t="shared" si="1"/>
        <v>24243</v>
      </c>
      <c r="L15" s="31">
        <f t="shared" si="2"/>
        <v>1.1000000000000001</v>
      </c>
      <c r="M15" s="31">
        <f t="shared" si="2"/>
        <v>-54.6</v>
      </c>
      <c r="N15" s="32">
        <f t="shared" si="3"/>
        <v>0.3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</row>
    <row r="16" spans="1:118" s="4" customFormat="1" ht="24.95" customHeight="1" x14ac:dyDescent="0.15">
      <c r="A16" s="16">
        <v>11</v>
      </c>
      <c r="B16" s="25" t="s">
        <v>10</v>
      </c>
      <c r="C16" s="29">
        <v>9697652</v>
      </c>
      <c r="D16" s="29">
        <v>107367</v>
      </c>
      <c r="E16" s="28">
        <f t="shared" si="4"/>
        <v>9805019</v>
      </c>
      <c r="F16" s="28">
        <v>9618959</v>
      </c>
      <c r="G16" s="29">
        <v>229163</v>
      </c>
      <c r="H16" s="29">
        <f t="shared" si="5"/>
        <v>9848122</v>
      </c>
      <c r="I16" s="30">
        <f t="shared" si="0"/>
        <v>78693</v>
      </c>
      <c r="J16" s="30">
        <f t="shared" si="0"/>
        <v>-121796</v>
      </c>
      <c r="K16" s="30">
        <f t="shared" si="1"/>
        <v>-43103</v>
      </c>
      <c r="L16" s="31">
        <f t="shared" si="2"/>
        <v>0.8</v>
      </c>
      <c r="M16" s="31">
        <f t="shared" si="2"/>
        <v>-53.1</v>
      </c>
      <c r="N16" s="32">
        <f t="shared" si="3"/>
        <v>-0.4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</row>
    <row r="17" spans="1:118" s="4" customFormat="1" ht="24.95" customHeight="1" x14ac:dyDescent="0.15">
      <c r="A17" s="16">
        <v>12</v>
      </c>
      <c r="B17" s="25" t="s">
        <v>11</v>
      </c>
      <c r="C17" s="26">
        <v>5908856</v>
      </c>
      <c r="D17" s="26">
        <v>54124</v>
      </c>
      <c r="E17" s="27">
        <f t="shared" si="4"/>
        <v>5962980</v>
      </c>
      <c r="F17" s="27">
        <v>5879835</v>
      </c>
      <c r="G17" s="26">
        <v>119773</v>
      </c>
      <c r="H17" s="26">
        <f t="shared" si="5"/>
        <v>5999608</v>
      </c>
      <c r="I17" s="30">
        <f t="shared" si="0"/>
        <v>29021</v>
      </c>
      <c r="J17" s="30">
        <f t="shared" si="0"/>
        <v>-65649</v>
      </c>
      <c r="K17" s="30">
        <f t="shared" si="1"/>
        <v>-36628</v>
      </c>
      <c r="L17" s="31">
        <f t="shared" si="2"/>
        <v>0.5</v>
      </c>
      <c r="M17" s="31">
        <f t="shared" si="2"/>
        <v>-54.8</v>
      </c>
      <c r="N17" s="32">
        <f t="shared" si="3"/>
        <v>-0.6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</row>
    <row r="18" spans="1:118" s="3" customFormat="1" ht="24.95" customHeight="1" x14ac:dyDescent="0.15">
      <c r="A18" s="16">
        <v>13</v>
      </c>
      <c r="B18" s="33" t="s">
        <v>49</v>
      </c>
      <c r="C18" s="26">
        <v>20027361</v>
      </c>
      <c r="D18" s="26">
        <v>138720</v>
      </c>
      <c r="E18" s="27">
        <f t="shared" si="4"/>
        <v>20166081</v>
      </c>
      <c r="F18" s="27">
        <v>20027104</v>
      </c>
      <c r="G18" s="26">
        <v>299393</v>
      </c>
      <c r="H18" s="26">
        <f t="shared" si="5"/>
        <v>20326497</v>
      </c>
      <c r="I18" s="26">
        <f t="shared" si="0"/>
        <v>257</v>
      </c>
      <c r="J18" s="26">
        <f t="shared" si="0"/>
        <v>-160673</v>
      </c>
      <c r="K18" s="26">
        <f t="shared" si="1"/>
        <v>-160416</v>
      </c>
      <c r="L18" s="34">
        <f t="shared" si="2"/>
        <v>0</v>
      </c>
      <c r="M18" s="34">
        <f t="shared" si="2"/>
        <v>-53.7</v>
      </c>
      <c r="N18" s="35">
        <f t="shared" si="3"/>
        <v>-0.8</v>
      </c>
    </row>
    <row r="19" spans="1:118" s="3" customFormat="1" ht="24.95" customHeight="1" thickBot="1" x14ac:dyDescent="0.2">
      <c r="A19" s="36">
        <v>14</v>
      </c>
      <c r="B19" s="37" t="s">
        <v>50</v>
      </c>
      <c r="C19" s="38">
        <v>4041575</v>
      </c>
      <c r="D19" s="38">
        <v>119095</v>
      </c>
      <c r="E19" s="39">
        <f t="shared" si="4"/>
        <v>4160670</v>
      </c>
      <c r="F19" s="39">
        <v>4531413</v>
      </c>
      <c r="G19" s="38">
        <v>325741</v>
      </c>
      <c r="H19" s="38">
        <f t="shared" si="5"/>
        <v>4857154</v>
      </c>
      <c r="I19" s="38">
        <f t="shared" si="0"/>
        <v>-489838</v>
      </c>
      <c r="J19" s="38">
        <f t="shared" si="0"/>
        <v>-206646</v>
      </c>
      <c r="K19" s="38">
        <f t="shared" si="1"/>
        <v>-696484</v>
      </c>
      <c r="L19" s="40">
        <f t="shared" si="2"/>
        <v>-10.8</v>
      </c>
      <c r="M19" s="40">
        <f t="shared" si="2"/>
        <v>-63.4</v>
      </c>
      <c r="N19" s="41">
        <f t="shared" si="3"/>
        <v>-14.3</v>
      </c>
    </row>
    <row r="20" spans="1:118" s="3" customFormat="1" ht="24.95" customHeight="1" thickTop="1" thickBot="1" x14ac:dyDescent="0.2">
      <c r="A20" s="83" t="s">
        <v>61</v>
      </c>
      <c r="B20" s="84"/>
      <c r="C20" s="42">
        <f t="shared" ref="C20:K20" si="6">SUM(C6:C19)</f>
        <v>158858954</v>
      </c>
      <c r="D20" s="42">
        <f t="shared" si="6"/>
        <v>10480476</v>
      </c>
      <c r="E20" s="42">
        <f t="shared" si="6"/>
        <v>169339430</v>
      </c>
      <c r="F20" s="42">
        <f t="shared" si="6"/>
        <v>155059423</v>
      </c>
      <c r="G20" s="42">
        <f t="shared" si="6"/>
        <v>16607132</v>
      </c>
      <c r="H20" s="42">
        <f t="shared" si="6"/>
        <v>171666555</v>
      </c>
      <c r="I20" s="42">
        <f t="shared" si="6"/>
        <v>3799531</v>
      </c>
      <c r="J20" s="42">
        <f t="shared" si="6"/>
        <v>-6126656</v>
      </c>
      <c r="K20" s="42">
        <f t="shared" si="6"/>
        <v>-2327125</v>
      </c>
      <c r="L20" s="43">
        <f t="shared" si="2"/>
        <v>2.5</v>
      </c>
      <c r="M20" s="43">
        <f t="shared" si="2"/>
        <v>-36.9</v>
      </c>
      <c r="N20" s="44">
        <f t="shared" si="3"/>
        <v>-1.4</v>
      </c>
    </row>
    <row r="21" spans="1:118" s="4" customFormat="1" ht="24.95" customHeight="1" thickTop="1" x14ac:dyDescent="0.15">
      <c r="A21" s="45">
        <v>15</v>
      </c>
      <c r="B21" s="25" t="s">
        <v>12</v>
      </c>
      <c r="C21" s="29">
        <v>3298654</v>
      </c>
      <c r="D21" s="29">
        <v>19754</v>
      </c>
      <c r="E21" s="28">
        <f t="shared" ref="E21:E51" si="7">C21+D21</f>
        <v>3318408</v>
      </c>
      <c r="F21" s="28">
        <v>3196563</v>
      </c>
      <c r="G21" s="29">
        <v>42671</v>
      </c>
      <c r="H21" s="29">
        <f t="shared" ref="H21:H51" si="8">F21+G21</f>
        <v>3239234</v>
      </c>
      <c r="I21" s="30">
        <f t="shared" ref="I21:J51" si="9">C21-F21</f>
        <v>102091</v>
      </c>
      <c r="J21" s="30">
        <f t="shared" si="9"/>
        <v>-22917</v>
      </c>
      <c r="K21" s="30">
        <f t="shared" ref="K21:K51" si="10">I21+J21</f>
        <v>79174</v>
      </c>
      <c r="L21" s="31">
        <f t="shared" si="2"/>
        <v>3.2</v>
      </c>
      <c r="M21" s="31">
        <f t="shared" si="2"/>
        <v>-53.7</v>
      </c>
      <c r="N21" s="32">
        <f t="shared" si="3"/>
        <v>2.4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</row>
    <row r="22" spans="1:118" s="4" customFormat="1" ht="24.95" customHeight="1" x14ac:dyDescent="0.15">
      <c r="A22" s="45">
        <v>16</v>
      </c>
      <c r="B22" s="25" t="s">
        <v>13</v>
      </c>
      <c r="C22" s="26">
        <v>1385621</v>
      </c>
      <c r="D22" s="26">
        <v>10604</v>
      </c>
      <c r="E22" s="27">
        <f t="shared" si="7"/>
        <v>1396225</v>
      </c>
      <c r="F22" s="28">
        <v>1328603</v>
      </c>
      <c r="G22" s="29">
        <v>21945</v>
      </c>
      <c r="H22" s="29">
        <f t="shared" si="8"/>
        <v>1350548</v>
      </c>
      <c r="I22" s="30">
        <f t="shared" si="9"/>
        <v>57018</v>
      </c>
      <c r="J22" s="30">
        <f t="shared" si="9"/>
        <v>-11341</v>
      </c>
      <c r="K22" s="30">
        <f t="shared" si="10"/>
        <v>45677</v>
      </c>
      <c r="L22" s="31">
        <f t="shared" si="2"/>
        <v>4.3</v>
      </c>
      <c r="M22" s="31">
        <f t="shared" si="2"/>
        <v>-51.7</v>
      </c>
      <c r="N22" s="32">
        <f t="shared" si="3"/>
        <v>3.4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</row>
    <row r="23" spans="1:118" s="4" customFormat="1" ht="24.95" customHeight="1" x14ac:dyDescent="0.15">
      <c r="A23" s="45">
        <v>17</v>
      </c>
      <c r="B23" s="25" t="s">
        <v>14</v>
      </c>
      <c r="C23" s="26">
        <v>2070837</v>
      </c>
      <c r="D23" s="26">
        <v>22090</v>
      </c>
      <c r="E23" s="27">
        <f t="shared" si="7"/>
        <v>2092927</v>
      </c>
      <c r="F23" s="28">
        <v>2047077</v>
      </c>
      <c r="G23" s="29">
        <v>48768</v>
      </c>
      <c r="H23" s="29">
        <f t="shared" si="8"/>
        <v>2095845</v>
      </c>
      <c r="I23" s="30">
        <f t="shared" si="9"/>
        <v>23760</v>
      </c>
      <c r="J23" s="30">
        <f t="shared" si="9"/>
        <v>-26678</v>
      </c>
      <c r="K23" s="30">
        <f t="shared" si="10"/>
        <v>-2918</v>
      </c>
      <c r="L23" s="31">
        <f t="shared" si="2"/>
        <v>1.2</v>
      </c>
      <c r="M23" s="31">
        <f t="shared" si="2"/>
        <v>-54.7</v>
      </c>
      <c r="N23" s="32">
        <f t="shared" si="3"/>
        <v>-0.1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</row>
    <row r="24" spans="1:118" s="4" customFormat="1" ht="24.95" customHeight="1" x14ac:dyDescent="0.15">
      <c r="A24" s="45">
        <v>18</v>
      </c>
      <c r="B24" s="25" t="s">
        <v>15</v>
      </c>
      <c r="C24" s="26">
        <v>1842497</v>
      </c>
      <c r="D24" s="26">
        <v>32832</v>
      </c>
      <c r="E24" s="27">
        <f t="shared" si="7"/>
        <v>1875329</v>
      </c>
      <c r="F24" s="28">
        <v>1771085</v>
      </c>
      <c r="G24" s="29">
        <v>75491</v>
      </c>
      <c r="H24" s="29">
        <f t="shared" si="8"/>
        <v>1846576</v>
      </c>
      <c r="I24" s="30">
        <f t="shared" si="9"/>
        <v>71412</v>
      </c>
      <c r="J24" s="30">
        <f t="shared" si="9"/>
        <v>-42659</v>
      </c>
      <c r="K24" s="30">
        <f t="shared" si="10"/>
        <v>28753</v>
      </c>
      <c r="L24" s="31">
        <f t="shared" si="2"/>
        <v>4</v>
      </c>
      <c r="M24" s="31">
        <f t="shared" si="2"/>
        <v>-56.5</v>
      </c>
      <c r="N24" s="32">
        <f t="shared" si="3"/>
        <v>1.6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</row>
    <row r="25" spans="1:118" s="4" customFormat="1" ht="24.95" customHeight="1" x14ac:dyDescent="0.15">
      <c r="A25" s="45">
        <v>19</v>
      </c>
      <c r="B25" s="25" t="s">
        <v>51</v>
      </c>
      <c r="C25" s="26">
        <v>3031459</v>
      </c>
      <c r="D25" s="26">
        <v>19567</v>
      </c>
      <c r="E25" s="27">
        <f t="shared" si="7"/>
        <v>3051026</v>
      </c>
      <c r="F25" s="27">
        <v>2998524</v>
      </c>
      <c r="G25" s="26">
        <v>41598</v>
      </c>
      <c r="H25" s="26">
        <f t="shared" si="8"/>
        <v>3040122</v>
      </c>
      <c r="I25" s="30">
        <f t="shared" si="9"/>
        <v>32935</v>
      </c>
      <c r="J25" s="30">
        <f t="shared" si="9"/>
        <v>-22031</v>
      </c>
      <c r="K25" s="30">
        <f t="shared" si="10"/>
        <v>10904</v>
      </c>
      <c r="L25" s="31">
        <f t="shared" si="2"/>
        <v>1.1000000000000001</v>
      </c>
      <c r="M25" s="31">
        <f t="shared" si="2"/>
        <v>-53</v>
      </c>
      <c r="N25" s="32">
        <f t="shared" si="3"/>
        <v>0.4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</row>
    <row r="26" spans="1:118" s="4" customFormat="1" ht="24.95" customHeight="1" x14ac:dyDescent="0.15">
      <c r="A26" s="45">
        <v>20</v>
      </c>
      <c r="B26" s="25" t="s">
        <v>16</v>
      </c>
      <c r="C26" s="26">
        <v>1866557</v>
      </c>
      <c r="D26" s="26">
        <v>84867</v>
      </c>
      <c r="E26" s="27">
        <f t="shared" si="7"/>
        <v>1951424</v>
      </c>
      <c r="F26" s="28">
        <v>2023903</v>
      </c>
      <c r="G26" s="29">
        <v>216028</v>
      </c>
      <c r="H26" s="29">
        <f t="shared" si="8"/>
        <v>2239931</v>
      </c>
      <c r="I26" s="30">
        <f t="shared" si="9"/>
        <v>-157346</v>
      </c>
      <c r="J26" s="30">
        <f t="shared" si="9"/>
        <v>-131161</v>
      </c>
      <c r="K26" s="30">
        <f t="shared" si="10"/>
        <v>-288507</v>
      </c>
      <c r="L26" s="46">
        <f t="shared" si="2"/>
        <v>-7.8</v>
      </c>
      <c r="M26" s="31">
        <f t="shared" si="2"/>
        <v>-60.7</v>
      </c>
      <c r="N26" s="32">
        <f t="shared" si="3"/>
        <v>-12.9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</row>
    <row r="27" spans="1:118" s="4" customFormat="1" ht="24.95" customHeight="1" x14ac:dyDescent="0.15">
      <c r="A27" s="45">
        <v>21</v>
      </c>
      <c r="B27" s="25" t="s">
        <v>17</v>
      </c>
      <c r="C27" s="26">
        <v>293297</v>
      </c>
      <c r="D27" s="26">
        <v>38778</v>
      </c>
      <c r="E27" s="27">
        <f t="shared" si="7"/>
        <v>332075</v>
      </c>
      <c r="F27" s="28">
        <v>253061</v>
      </c>
      <c r="G27" s="29">
        <v>90854</v>
      </c>
      <c r="H27" s="29">
        <f t="shared" si="8"/>
        <v>343915</v>
      </c>
      <c r="I27" s="30">
        <f t="shared" si="9"/>
        <v>40236</v>
      </c>
      <c r="J27" s="30">
        <f t="shared" si="9"/>
        <v>-52076</v>
      </c>
      <c r="K27" s="30">
        <f t="shared" si="10"/>
        <v>-11840</v>
      </c>
      <c r="L27" s="31">
        <f t="shared" si="2"/>
        <v>15.9</v>
      </c>
      <c r="M27" s="31">
        <f t="shared" si="2"/>
        <v>-57.3</v>
      </c>
      <c r="N27" s="32">
        <f t="shared" si="3"/>
        <v>-3.4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</row>
    <row r="28" spans="1:118" s="4" customFormat="1" ht="24.95" customHeight="1" x14ac:dyDescent="0.15">
      <c r="A28" s="45">
        <v>22</v>
      </c>
      <c r="B28" s="25" t="s">
        <v>18</v>
      </c>
      <c r="C28" s="26">
        <v>1956417</v>
      </c>
      <c r="D28" s="26">
        <v>10335</v>
      </c>
      <c r="E28" s="27">
        <f t="shared" si="7"/>
        <v>1966752</v>
      </c>
      <c r="F28" s="28">
        <v>1964000</v>
      </c>
      <c r="G28" s="29">
        <v>23122</v>
      </c>
      <c r="H28" s="29">
        <f t="shared" si="8"/>
        <v>1987122</v>
      </c>
      <c r="I28" s="30">
        <f t="shared" si="9"/>
        <v>-7583</v>
      </c>
      <c r="J28" s="30">
        <f t="shared" si="9"/>
        <v>-12787</v>
      </c>
      <c r="K28" s="30">
        <f t="shared" si="10"/>
        <v>-20370</v>
      </c>
      <c r="L28" s="31">
        <f t="shared" si="2"/>
        <v>-0.4</v>
      </c>
      <c r="M28" s="31">
        <f t="shared" si="2"/>
        <v>-55.3</v>
      </c>
      <c r="N28" s="32">
        <f t="shared" si="3"/>
        <v>-1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</row>
    <row r="29" spans="1:118" s="4" customFormat="1" ht="24.95" customHeight="1" x14ac:dyDescent="0.15">
      <c r="A29" s="45">
        <v>23</v>
      </c>
      <c r="B29" s="25" t="s">
        <v>19</v>
      </c>
      <c r="C29" s="26">
        <v>2456063</v>
      </c>
      <c r="D29" s="26">
        <v>15274</v>
      </c>
      <c r="E29" s="27">
        <f t="shared" si="7"/>
        <v>2471337</v>
      </c>
      <c r="F29" s="28">
        <v>2484837</v>
      </c>
      <c r="G29" s="29">
        <v>33264</v>
      </c>
      <c r="H29" s="29">
        <f t="shared" si="8"/>
        <v>2518101</v>
      </c>
      <c r="I29" s="30">
        <f t="shared" si="9"/>
        <v>-28774</v>
      </c>
      <c r="J29" s="30">
        <f t="shared" si="9"/>
        <v>-17990</v>
      </c>
      <c r="K29" s="30">
        <f t="shared" si="10"/>
        <v>-46764</v>
      </c>
      <c r="L29" s="31">
        <f t="shared" si="2"/>
        <v>-1.2</v>
      </c>
      <c r="M29" s="31">
        <f t="shared" si="2"/>
        <v>-54.1</v>
      </c>
      <c r="N29" s="32">
        <f t="shared" si="3"/>
        <v>-1.9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</row>
    <row r="30" spans="1:118" s="4" customFormat="1" ht="24.95" customHeight="1" x14ac:dyDescent="0.15">
      <c r="A30" s="45">
        <v>24</v>
      </c>
      <c r="B30" s="25" t="s">
        <v>20</v>
      </c>
      <c r="C30" s="26">
        <v>1028644</v>
      </c>
      <c r="D30" s="26">
        <v>4832</v>
      </c>
      <c r="E30" s="27">
        <f t="shared" si="7"/>
        <v>1033476</v>
      </c>
      <c r="F30" s="28">
        <v>998075</v>
      </c>
      <c r="G30" s="29">
        <v>10453</v>
      </c>
      <c r="H30" s="29">
        <f t="shared" si="8"/>
        <v>1008528</v>
      </c>
      <c r="I30" s="30">
        <f t="shared" si="9"/>
        <v>30569</v>
      </c>
      <c r="J30" s="30">
        <f t="shared" si="9"/>
        <v>-5621</v>
      </c>
      <c r="K30" s="30">
        <f t="shared" si="10"/>
        <v>24948</v>
      </c>
      <c r="L30" s="31">
        <f t="shared" si="2"/>
        <v>3.1</v>
      </c>
      <c r="M30" s="31">
        <f t="shared" si="2"/>
        <v>-53.8</v>
      </c>
      <c r="N30" s="32">
        <f t="shared" si="3"/>
        <v>2.5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</row>
    <row r="31" spans="1:118" s="4" customFormat="1" ht="24.95" customHeight="1" x14ac:dyDescent="0.15">
      <c r="A31" s="45">
        <v>25</v>
      </c>
      <c r="B31" s="25" t="s">
        <v>21</v>
      </c>
      <c r="C31" s="26">
        <v>2109413</v>
      </c>
      <c r="D31" s="26">
        <v>12633</v>
      </c>
      <c r="E31" s="27">
        <f t="shared" si="7"/>
        <v>2122046</v>
      </c>
      <c r="F31" s="28">
        <v>2218968</v>
      </c>
      <c r="G31" s="29">
        <v>29621</v>
      </c>
      <c r="H31" s="29">
        <f t="shared" si="8"/>
        <v>2248589</v>
      </c>
      <c r="I31" s="30">
        <f t="shared" si="9"/>
        <v>-109555</v>
      </c>
      <c r="J31" s="30">
        <f t="shared" si="9"/>
        <v>-16988</v>
      </c>
      <c r="K31" s="30">
        <f t="shared" si="10"/>
        <v>-126543</v>
      </c>
      <c r="L31" s="31">
        <f t="shared" si="2"/>
        <v>-4.9000000000000004</v>
      </c>
      <c r="M31" s="31">
        <f t="shared" si="2"/>
        <v>-57.4</v>
      </c>
      <c r="N31" s="32">
        <f t="shared" si="3"/>
        <v>-5.6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</row>
    <row r="32" spans="1:118" s="4" customFormat="1" ht="24.95" customHeight="1" x14ac:dyDescent="0.15">
      <c r="A32" s="45">
        <v>26</v>
      </c>
      <c r="B32" s="25" t="s">
        <v>22</v>
      </c>
      <c r="C32" s="26">
        <v>1947985</v>
      </c>
      <c r="D32" s="26">
        <v>18544</v>
      </c>
      <c r="E32" s="27">
        <f t="shared" si="7"/>
        <v>1966529</v>
      </c>
      <c r="F32" s="28">
        <v>2001305</v>
      </c>
      <c r="G32" s="29">
        <v>44275</v>
      </c>
      <c r="H32" s="29">
        <f t="shared" si="8"/>
        <v>2045580</v>
      </c>
      <c r="I32" s="30">
        <f t="shared" si="9"/>
        <v>-53320</v>
      </c>
      <c r="J32" s="30">
        <f t="shared" si="9"/>
        <v>-25731</v>
      </c>
      <c r="K32" s="30">
        <f t="shared" si="10"/>
        <v>-79051</v>
      </c>
      <c r="L32" s="31">
        <f t="shared" si="2"/>
        <v>-2.7</v>
      </c>
      <c r="M32" s="31">
        <f t="shared" si="2"/>
        <v>-58.1</v>
      </c>
      <c r="N32" s="32">
        <f t="shared" si="3"/>
        <v>-3.9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</row>
    <row r="33" spans="1:118" s="4" customFormat="1" ht="24.95" customHeight="1" x14ac:dyDescent="0.15">
      <c r="A33" s="45">
        <v>27</v>
      </c>
      <c r="B33" s="25" t="s">
        <v>23</v>
      </c>
      <c r="C33" s="26">
        <v>4707298</v>
      </c>
      <c r="D33" s="26">
        <v>28190</v>
      </c>
      <c r="E33" s="27">
        <f t="shared" si="7"/>
        <v>4735488</v>
      </c>
      <c r="F33" s="27">
        <v>4475102</v>
      </c>
      <c r="G33" s="26">
        <v>62078</v>
      </c>
      <c r="H33" s="26">
        <f t="shared" si="8"/>
        <v>4537180</v>
      </c>
      <c r="I33" s="30">
        <f t="shared" si="9"/>
        <v>232196</v>
      </c>
      <c r="J33" s="30">
        <f t="shared" si="9"/>
        <v>-33888</v>
      </c>
      <c r="K33" s="30">
        <f t="shared" si="10"/>
        <v>198308</v>
      </c>
      <c r="L33" s="31">
        <f t="shared" si="2"/>
        <v>5.2</v>
      </c>
      <c r="M33" s="31">
        <f t="shared" si="2"/>
        <v>-54.6</v>
      </c>
      <c r="N33" s="32">
        <f t="shared" si="3"/>
        <v>4.4000000000000004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</row>
    <row r="34" spans="1:118" s="4" customFormat="1" ht="24.95" customHeight="1" x14ac:dyDescent="0.15">
      <c r="A34" s="45">
        <v>28</v>
      </c>
      <c r="B34" s="25" t="s">
        <v>24</v>
      </c>
      <c r="C34" s="26">
        <v>3236524</v>
      </c>
      <c r="D34" s="26">
        <v>29886</v>
      </c>
      <c r="E34" s="27">
        <f t="shared" si="7"/>
        <v>3266410</v>
      </c>
      <c r="F34" s="28">
        <v>3256455</v>
      </c>
      <c r="G34" s="29">
        <v>66504</v>
      </c>
      <c r="H34" s="29">
        <f t="shared" si="8"/>
        <v>3322959</v>
      </c>
      <c r="I34" s="30">
        <f t="shared" si="9"/>
        <v>-19931</v>
      </c>
      <c r="J34" s="30">
        <f t="shared" si="9"/>
        <v>-36618</v>
      </c>
      <c r="K34" s="30">
        <f t="shared" si="10"/>
        <v>-56549</v>
      </c>
      <c r="L34" s="31">
        <f t="shared" si="2"/>
        <v>-0.6</v>
      </c>
      <c r="M34" s="31">
        <f t="shared" si="2"/>
        <v>-55.1</v>
      </c>
      <c r="N34" s="32">
        <f t="shared" si="3"/>
        <v>-1.7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</row>
    <row r="35" spans="1:118" s="4" customFormat="1" ht="24.95" customHeight="1" x14ac:dyDescent="0.15">
      <c r="A35" s="45">
        <v>29</v>
      </c>
      <c r="B35" s="25" t="s">
        <v>25</v>
      </c>
      <c r="C35" s="26">
        <v>1115053</v>
      </c>
      <c r="D35" s="26">
        <v>35358</v>
      </c>
      <c r="E35" s="27">
        <f t="shared" si="7"/>
        <v>1150411</v>
      </c>
      <c r="F35" s="28">
        <v>1033827</v>
      </c>
      <c r="G35" s="29">
        <v>74561</v>
      </c>
      <c r="H35" s="29">
        <f t="shared" si="8"/>
        <v>1108388</v>
      </c>
      <c r="I35" s="30">
        <f t="shared" si="9"/>
        <v>81226</v>
      </c>
      <c r="J35" s="30">
        <f t="shared" si="9"/>
        <v>-39203</v>
      </c>
      <c r="K35" s="30">
        <f t="shared" si="10"/>
        <v>42023</v>
      </c>
      <c r="L35" s="31">
        <f t="shared" si="2"/>
        <v>7.9</v>
      </c>
      <c r="M35" s="31">
        <f t="shared" si="2"/>
        <v>-52.6</v>
      </c>
      <c r="N35" s="32">
        <f t="shared" si="3"/>
        <v>3.8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</row>
    <row r="36" spans="1:118" s="4" customFormat="1" ht="24.95" customHeight="1" x14ac:dyDescent="0.15">
      <c r="A36" s="45">
        <v>30</v>
      </c>
      <c r="B36" s="25" t="s">
        <v>26</v>
      </c>
      <c r="C36" s="26">
        <v>4043966</v>
      </c>
      <c r="D36" s="26">
        <v>72061</v>
      </c>
      <c r="E36" s="27">
        <f t="shared" si="7"/>
        <v>4116027</v>
      </c>
      <c r="F36" s="28">
        <v>3940595</v>
      </c>
      <c r="G36" s="29">
        <v>158878</v>
      </c>
      <c r="H36" s="29">
        <f t="shared" si="8"/>
        <v>4099473</v>
      </c>
      <c r="I36" s="30">
        <f t="shared" si="9"/>
        <v>103371</v>
      </c>
      <c r="J36" s="30">
        <f t="shared" si="9"/>
        <v>-86817</v>
      </c>
      <c r="K36" s="30">
        <f t="shared" si="10"/>
        <v>16554</v>
      </c>
      <c r="L36" s="31">
        <f t="shared" si="2"/>
        <v>2.6</v>
      </c>
      <c r="M36" s="31">
        <f t="shared" si="2"/>
        <v>-54.6</v>
      </c>
      <c r="N36" s="32">
        <f t="shared" si="3"/>
        <v>0.4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</row>
    <row r="37" spans="1:118" s="4" customFormat="1" ht="24.95" customHeight="1" x14ac:dyDescent="0.15">
      <c r="A37" s="45">
        <v>31</v>
      </c>
      <c r="B37" s="25" t="s">
        <v>27</v>
      </c>
      <c r="C37" s="26">
        <v>2614659</v>
      </c>
      <c r="D37" s="26">
        <v>20020</v>
      </c>
      <c r="E37" s="27">
        <f t="shared" si="7"/>
        <v>2634679</v>
      </c>
      <c r="F37" s="28">
        <v>2613762</v>
      </c>
      <c r="G37" s="29">
        <v>44414</v>
      </c>
      <c r="H37" s="29">
        <f t="shared" si="8"/>
        <v>2658176</v>
      </c>
      <c r="I37" s="30">
        <f t="shared" si="9"/>
        <v>897</v>
      </c>
      <c r="J37" s="30">
        <f t="shared" si="9"/>
        <v>-24394</v>
      </c>
      <c r="K37" s="30">
        <f t="shared" si="10"/>
        <v>-23497</v>
      </c>
      <c r="L37" s="31">
        <f t="shared" si="2"/>
        <v>0</v>
      </c>
      <c r="M37" s="31">
        <f t="shared" si="2"/>
        <v>-54.9</v>
      </c>
      <c r="N37" s="32">
        <f t="shared" si="3"/>
        <v>-0.9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</row>
    <row r="38" spans="1:118" s="4" customFormat="1" ht="24.95" customHeight="1" x14ac:dyDescent="0.15">
      <c r="A38" s="45">
        <v>32</v>
      </c>
      <c r="B38" s="25" t="s">
        <v>28</v>
      </c>
      <c r="C38" s="26">
        <v>5288352</v>
      </c>
      <c r="D38" s="26">
        <v>29181</v>
      </c>
      <c r="E38" s="27">
        <f t="shared" si="7"/>
        <v>5317533</v>
      </c>
      <c r="F38" s="27">
        <v>5399911</v>
      </c>
      <c r="G38" s="26">
        <v>66605</v>
      </c>
      <c r="H38" s="26">
        <f t="shared" si="8"/>
        <v>5466516</v>
      </c>
      <c r="I38" s="30">
        <f t="shared" si="9"/>
        <v>-111559</v>
      </c>
      <c r="J38" s="30">
        <f t="shared" si="9"/>
        <v>-37424</v>
      </c>
      <c r="K38" s="30">
        <f t="shared" si="10"/>
        <v>-148983</v>
      </c>
      <c r="L38" s="31">
        <f t="shared" si="2"/>
        <v>-2.1</v>
      </c>
      <c r="M38" s="31">
        <f t="shared" si="2"/>
        <v>-56.2</v>
      </c>
      <c r="N38" s="32">
        <f t="shared" si="3"/>
        <v>-2.7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</row>
    <row r="39" spans="1:118" s="3" customFormat="1" ht="24.95" customHeight="1" x14ac:dyDescent="0.15">
      <c r="A39" s="45">
        <v>33</v>
      </c>
      <c r="B39" s="25" t="s">
        <v>52</v>
      </c>
      <c r="C39" s="26">
        <v>2792744</v>
      </c>
      <c r="D39" s="26">
        <v>19344</v>
      </c>
      <c r="E39" s="27">
        <f t="shared" si="7"/>
        <v>2812088</v>
      </c>
      <c r="F39" s="27">
        <v>2774707</v>
      </c>
      <c r="G39" s="26">
        <v>42885</v>
      </c>
      <c r="H39" s="26">
        <f t="shared" si="8"/>
        <v>2817592</v>
      </c>
      <c r="I39" s="26">
        <f t="shared" si="9"/>
        <v>18037</v>
      </c>
      <c r="J39" s="26">
        <f t="shared" si="9"/>
        <v>-23541</v>
      </c>
      <c r="K39" s="26">
        <f t="shared" si="10"/>
        <v>-5504</v>
      </c>
      <c r="L39" s="34">
        <f t="shared" si="2"/>
        <v>0.7</v>
      </c>
      <c r="M39" s="34">
        <f t="shared" si="2"/>
        <v>-54.9</v>
      </c>
      <c r="N39" s="35">
        <f t="shared" si="3"/>
        <v>-0.2</v>
      </c>
    </row>
    <row r="40" spans="1:118" s="4" customFormat="1" ht="24.95" customHeight="1" x14ac:dyDescent="0.15">
      <c r="A40" s="45">
        <v>34</v>
      </c>
      <c r="B40" s="25" t="s">
        <v>29</v>
      </c>
      <c r="C40" s="26">
        <v>3667240</v>
      </c>
      <c r="D40" s="26">
        <v>32218</v>
      </c>
      <c r="E40" s="27">
        <f t="shared" si="7"/>
        <v>3699458</v>
      </c>
      <c r="F40" s="27">
        <v>3601605</v>
      </c>
      <c r="G40" s="26">
        <v>70597</v>
      </c>
      <c r="H40" s="26">
        <f t="shared" si="8"/>
        <v>3672202</v>
      </c>
      <c r="I40" s="30">
        <f t="shared" si="9"/>
        <v>65635</v>
      </c>
      <c r="J40" s="30">
        <f t="shared" si="9"/>
        <v>-38379</v>
      </c>
      <c r="K40" s="30">
        <f t="shared" si="10"/>
        <v>27256</v>
      </c>
      <c r="L40" s="31">
        <f t="shared" si="2"/>
        <v>1.8</v>
      </c>
      <c r="M40" s="31">
        <f t="shared" si="2"/>
        <v>-54.4</v>
      </c>
      <c r="N40" s="32">
        <f t="shared" si="3"/>
        <v>0.7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</row>
    <row r="41" spans="1:118" s="4" customFormat="1" ht="24.95" customHeight="1" x14ac:dyDescent="0.15">
      <c r="A41" s="45">
        <v>35</v>
      </c>
      <c r="B41" s="25" t="s">
        <v>30</v>
      </c>
      <c r="C41" s="26">
        <v>1575516</v>
      </c>
      <c r="D41" s="26">
        <v>9064</v>
      </c>
      <c r="E41" s="27">
        <f t="shared" si="7"/>
        <v>1584580</v>
      </c>
      <c r="F41" s="28">
        <v>1530810</v>
      </c>
      <c r="G41" s="29">
        <v>19635</v>
      </c>
      <c r="H41" s="29">
        <f t="shared" si="8"/>
        <v>1550445</v>
      </c>
      <c r="I41" s="30">
        <f t="shared" si="9"/>
        <v>44706</v>
      </c>
      <c r="J41" s="30">
        <f t="shared" si="9"/>
        <v>-10571</v>
      </c>
      <c r="K41" s="30">
        <f t="shared" si="10"/>
        <v>34135</v>
      </c>
      <c r="L41" s="31">
        <f t="shared" si="2"/>
        <v>2.9</v>
      </c>
      <c r="M41" s="31">
        <f t="shared" si="2"/>
        <v>-53.8</v>
      </c>
      <c r="N41" s="32">
        <f t="shared" si="3"/>
        <v>2.2000000000000002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</row>
    <row r="42" spans="1:118" s="4" customFormat="1" ht="24.95" customHeight="1" x14ac:dyDescent="0.15">
      <c r="A42" s="45">
        <v>36</v>
      </c>
      <c r="B42" s="25" t="s">
        <v>31</v>
      </c>
      <c r="C42" s="26">
        <v>1906465</v>
      </c>
      <c r="D42" s="26">
        <v>20337</v>
      </c>
      <c r="E42" s="27">
        <f t="shared" si="7"/>
        <v>1926802</v>
      </c>
      <c r="F42" s="28">
        <v>1947887</v>
      </c>
      <c r="G42" s="29">
        <v>46040</v>
      </c>
      <c r="H42" s="29">
        <f t="shared" si="8"/>
        <v>1993927</v>
      </c>
      <c r="I42" s="30">
        <f t="shared" si="9"/>
        <v>-41422</v>
      </c>
      <c r="J42" s="30">
        <f t="shared" si="9"/>
        <v>-25703</v>
      </c>
      <c r="K42" s="30">
        <f t="shared" si="10"/>
        <v>-67125</v>
      </c>
      <c r="L42" s="31">
        <f t="shared" si="2"/>
        <v>-2.1</v>
      </c>
      <c r="M42" s="31">
        <f t="shared" si="2"/>
        <v>-55.8</v>
      </c>
      <c r="N42" s="32">
        <f t="shared" si="3"/>
        <v>-3.4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</row>
    <row r="43" spans="1:118" s="4" customFormat="1" ht="24.95" customHeight="1" x14ac:dyDescent="0.15">
      <c r="A43" s="45">
        <v>37</v>
      </c>
      <c r="B43" s="25" t="s">
        <v>32</v>
      </c>
      <c r="C43" s="26">
        <v>2950794</v>
      </c>
      <c r="D43" s="26">
        <v>17672</v>
      </c>
      <c r="E43" s="27">
        <f t="shared" si="7"/>
        <v>2968466</v>
      </c>
      <c r="F43" s="28">
        <v>2943953</v>
      </c>
      <c r="G43" s="29">
        <v>39307</v>
      </c>
      <c r="H43" s="29">
        <f t="shared" si="8"/>
        <v>2983260</v>
      </c>
      <c r="I43" s="30">
        <f t="shared" si="9"/>
        <v>6841</v>
      </c>
      <c r="J43" s="30">
        <f t="shared" si="9"/>
        <v>-21635</v>
      </c>
      <c r="K43" s="30">
        <f t="shared" si="10"/>
        <v>-14794</v>
      </c>
      <c r="L43" s="31">
        <f t="shared" si="2"/>
        <v>0.2</v>
      </c>
      <c r="M43" s="31">
        <f t="shared" si="2"/>
        <v>-55</v>
      </c>
      <c r="N43" s="32">
        <f t="shared" si="3"/>
        <v>-0.5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</row>
    <row r="44" spans="1:118" s="4" customFormat="1" ht="24.95" customHeight="1" x14ac:dyDescent="0.15">
      <c r="A44" s="45">
        <v>38</v>
      </c>
      <c r="B44" s="25" t="s">
        <v>33</v>
      </c>
      <c r="C44" s="26">
        <v>1659457</v>
      </c>
      <c r="D44" s="26">
        <v>7796</v>
      </c>
      <c r="E44" s="27">
        <f t="shared" si="7"/>
        <v>1667253</v>
      </c>
      <c r="F44" s="28">
        <v>1643396</v>
      </c>
      <c r="G44" s="29">
        <v>17129</v>
      </c>
      <c r="H44" s="29">
        <f t="shared" si="8"/>
        <v>1660525</v>
      </c>
      <c r="I44" s="30">
        <f t="shared" si="9"/>
        <v>16061</v>
      </c>
      <c r="J44" s="30">
        <f t="shared" si="9"/>
        <v>-9333</v>
      </c>
      <c r="K44" s="30">
        <f t="shared" si="10"/>
        <v>6728</v>
      </c>
      <c r="L44" s="31">
        <f t="shared" si="2"/>
        <v>1</v>
      </c>
      <c r="M44" s="31">
        <f t="shared" si="2"/>
        <v>-54.5</v>
      </c>
      <c r="N44" s="32">
        <f t="shared" si="3"/>
        <v>0.4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</row>
    <row r="45" spans="1:118" s="4" customFormat="1" ht="24.95" customHeight="1" x14ac:dyDescent="0.15">
      <c r="A45" s="45">
        <v>39</v>
      </c>
      <c r="B45" s="25" t="s">
        <v>34</v>
      </c>
      <c r="C45" s="26">
        <v>1568277</v>
      </c>
      <c r="D45" s="26">
        <v>7145</v>
      </c>
      <c r="E45" s="27">
        <f t="shared" si="7"/>
        <v>1575422</v>
      </c>
      <c r="F45" s="28">
        <v>1540876</v>
      </c>
      <c r="G45" s="29">
        <v>15541</v>
      </c>
      <c r="H45" s="29">
        <f t="shared" si="8"/>
        <v>1556417</v>
      </c>
      <c r="I45" s="30">
        <f t="shared" si="9"/>
        <v>27401</v>
      </c>
      <c r="J45" s="30">
        <f t="shared" si="9"/>
        <v>-8396</v>
      </c>
      <c r="K45" s="30">
        <f t="shared" si="10"/>
        <v>19005</v>
      </c>
      <c r="L45" s="31">
        <f t="shared" si="2"/>
        <v>1.8</v>
      </c>
      <c r="M45" s="31">
        <f t="shared" si="2"/>
        <v>-54</v>
      </c>
      <c r="N45" s="32">
        <f t="shared" si="3"/>
        <v>1.2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</row>
    <row r="46" spans="1:118" s="4" customFormat="1" ht="24.95" customHeight="1" x14ac:dyDescent="0.15">
      <c r="A46" s="45">
        <v>40</v>
      </c>
      <c r="B46" s="25" t="s">
        <v>35</v>
      </c>
      <c r="C46" s="26">
        <v>1844150</v>
      </c>
      <c r="D46" s="26">
        <v>9742</v>
      </c>
      <c r="E46" s="27">
        <f t="shared" si="7"/>
        <v>1853892</v>
      </c>
      <c r="F46" s="28">
        <v>1777811</v>
      </c>
      <c r="G46" s="29">
        <v>20339</v>
      </c>
      <c r="H46" s="29">
        <f t="shared" si="8"/>
        <v>1798150</v>
      </c>
      <c r="I46" s="30">
        <f t="shared" si="9"/>
        <v>66339</v>
      </c>
      <c r="J46" s="30">
        <f t="shared" si="9"/>
        <v>-10597</v>
      </c>
      <c r="K46" s="30">
        <f t="shared" si="10"/>
        <v>55742</v>
      </c>
      <c r="L46" s="31">
        <f t="shared" si="2"/>
        <v>3.7</v>
      </c>
      <c r="M46" s="31">
        <f t="shared" si="2"/>
        <v>-52.1</v>
      </c>
      <c r="N46" s="32">
        <f t="shared" si="3"/>
        <v>3.1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</row>
    <row r="47" spans="1:118" s="4" customFormat="1" ht="24.95" customHeight="1" x14ac:dyDescent="0.15">
      <c r="A47" s="45">
        <v>41</v>
      </c>
      <c r="B47" s="25" t="s">
        <v>36</v>
      </c>
      <c r="C47" s="26">
        <v>1056382</v>
      </c>
      <c r="D47" s="26">
        <v>5881</v>
      </c>
      <c r="E47" s="27">
        <f t="shared" si="7"/>
        <v>1062263</v>
      </c>
      <c r="F47" s="28">
        <v>1052760</v>
      </c>
      <c r="G47" s="29">
        <v>12953</v>
      </c>
      <c r="H47" s="29">
        <f t="shared" si="8"/>
        <v>1065713</v>
      </c>
      <c r="I47" s="30">
        <f t="shared" si="9"/>
        <v>3622</v>
      </c>
      <c r="J47" s="30">
        <f t="shared" si="9"/>
        <v>-7072</v>
      </c>
      <c r="K47" s="30">
        <f t="shared" si="10"/>
        <v>-3450</v>
      </c>
      <c r="L47" s="31">
        <f t="shared" si="2"/>
        <v>0.3</v>
      </c>
      <c r="M47" s="31">
        <f t="shared" si="2"/>
        <v>-54.6</v>
      </c>
      <c r="N47" s="32">
        <f t="shared" si="3"/>
        <v>-0.3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</row>
    <row r="48" spans="1:118" s="4" customFormat="1" ht="24.95" customHeight="1" x14ac:dyDescent="0.15">
      <c r="A48" s="45">
        <v>42</v>
      </c>
      <c r="B48" s="25" t="s">
        <v>37</v>
      </c>
      <c r="C48" s="26">
        <v>1647347</v>
      </c>
      <c r="D48" s="26">
        <v>7496</v>
      </c>
      <c r="E48" s="27">
        <f t="shared" si="7"/>
        <v>1654843</v>
      </c>
      <c r="F48" s="28">
        <v>1612926</v>
      </c>
      <c r="G48" s="29">
        <v>15774</v>
      </c>
      <c r="H48" s="29">
        <f t="shared" si="8"/>
        <v>1628700</v>
      </c>
      <c r="I48" s="30">
        <f t="shared" si="9"/>
        <v>34421</v>
      </c>
      <c r="J48" s="30">
        <f t="shared" si="9"/>
        <v>-8278</v>
      </c>
      <c r="K48" s="30">
        <f t="shared" si="10"/>
        <v>26143</v>
      </c>
      <c r="L48" s="31">
        <f t="shared" si="2"/>
        <v>2.1</v>
      </c>
      <c r="M48" s="31">
        <f t="shared" si="2"/>
        <v>-52.5</v>
      </c>
      <c r="N48" s="32">
        <f t="shared" si="3"/>
        <v>1.6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</row>
    <row r="49" spans="1:118" s="4" customFormat="1" ht="24.95" customHeight="1" x14ac:dyDescent="0.15">
      <c r="A49" s="45">
        <v>43</v>
      </c>
      <c r="B49" s="25" t="s">
        <v>38</v>
      </c>
      <c r="C49" s="26">
        <v>1946696</v>
      </c>
      <c r="D49" s="26">
        <v>8570</v>
      </c>
      <c r="E49" s="27">
        <f t="shared" si="7"/>
        <v>1955266</v>
      </c>
      <c r="F49" s="28">
        <v>1970028</v>
      </c>
      <c r="G49" s="29">
        <v>19167</v>
      </c>
      <c r="H49" s="29">
        <f t="shared" si="8"/>
        <v>1989195</v>
      </c>
      <c r="I49" s="30">
        <f t="shared" si="9"/>
        <v>-23332</v>
      </c>
      <c r="J49" s="30">
        <f t="shared" si="9"/>
        <v>-10597</v>
      </c>
      <c r="K49" s="30">
        <f t="shared" si="10"/>
        <v>-33929</v>
      </c>
      <c r="L49" s="31">
        <f t="shared" si="2"/>
        <v>-1.2</v>
      </c>
      <c r="M49" s="31">
        <f t="shared" si="2"/>
        <v>-55.3</v>
      </c>
      <c r="N49" s="32">
        <f t="shared" si="3"/>
        <v>-1.7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</row>
    <row r="50" spans="1:118" s="4" customFormat="1" ht="24.95" customHeight="1" x14ac:dyDescent="0.15">
      <c r="A50" s="45">
        <v>44</v>
      </c>
      <c r="B50" s="25" t="s">
        <v>39</v>
      </c>
      <c r="C50" s="29">
        <v>4660413</v>
      </c>
      <c r="D50" s="29">
        <v>27962</v>
      </c>
      <c r="E50" s="28">
        <f t="shared" si="7"/>
        <v>4688375</v>
      </c>
      <c r="F50" s="28">
        <v>4593545</v>
      </c>
      <c r="G50" s="29">
        <v>58920</v>
      </c>
      <c r="H50" s="29">
        <f t="shared" si="8"/>
        <v>4652465</v>
      </c>
      <c r="I50" s="30">
        <f t="shared" si="9"/>
        <v>66868</v>
      </c>
      <c r="J50" s="30">
        <f t="shared" si="9"/>
        <v>-30958</v>
      </c>
      <c r="K50" s="30">
        <f t="shared" si="10"/>
        <v>35910</v>
      </c>
      <c r="L50" s="31">
        <f t="shared" si="2"/>
        <v>1.5</v>
      </c>
      <c r="M50" s="31">
        <f t="shared" si="2"/>
        <v>-52.5</v>
      </c>
      <c r="N50" s="32">
        <f t="shared" si="3"/>
        <v>0.8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</row>
    <row r="51" spans="1:118" s="4" customFormat="1" ht="24.95" customHeight="1" thickBot="1" x14ac:dyDescent="0.2">
      <c r="A51" s="47">
        <v>45</v>
      </c>
      <c r="B51" s="48" t="s">
        <v>40</v>
      </c>
      <c r="C51" s="38">
        <v>1840755</v>
      </c>
      <c r="D51" s="38">
        <v>23328</v>
      </c>
      <c r="E51" s="39">
        <f t="shared" si="7"/>
        <v>1864083</v>
      </c>
      <c r="F51" s="49">
        <v>1779353</v>
      </c>
      <c r="G51" s="50">
        <v>55874</v>
      </c>
      <c r="H51" s="50">
        <f t="shared" si="8"/>
        <v>1835227</v>
      </c>
      <c r="I51" s="51">
        <f t="shared" si="9"/>
        <v>61402</v>
      </c>
      <c r="J51" s="51">
        <f t="shared" si="9"/>
        <v>-32546</v>
      </c>
      <c r="K51" s="51">
        <f t="shared" si="10"/>
        <v>28856</v>
      </c>
      <c r="L51" s="52">
        <f t="shared" si="2"/>
        <v>3.5</v>
      </c>
      <c r="M51" s="53">
        <f t="shared" si="2"/>
        <v>-58.2</v>
      </c>
      <c r="N51" s="54">
        <f t="shared" si="3"/>
        <v>1.6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</row>
    <row r="52" spans="1:118" s="4" customFormat="1" ht="24.95" customHeight="1" thickTop="1" thickBot="1" x14ac:dyDescent="0.2">
      <c r="A52" s="83" t="s">
        <v>59</v>
      </c>
      <c r="B52" s="84"/>
      <c r="C52" s="42">
        <f t="shared" ref="C52:K52" si="11">SUM(C21:C51)</f>
        <v>73409532</v>
      </c>
      <c r="D52" s="42">
        <f t="shared" si="11"/>
        <v>701361</v>
      </c>
      <c r="E52" s="42">
        <f t="shared" si="11"/>
        <v>74110893</v>
      </c>
      <c r="F52" s="42">
        <f t="shared" si="11"/>
        <v>72775310</v>
      </c>
      <c r="G52" s="42">
        <f t="shared" si="11"/>
        <v>1585291</v>
      </c>
      <c r="H52" s="42">
        <f t="shared" si="11"/>
        <v>74360601</v>
      </c>
      <c r="I52" s="55">
        <f t="shared" si="11"/>
        <v>634222</v>
      </c>
      <c r="J52" s="55">
        <f t="shared" si="11"/>
        <v>-883930</v>
      </c>
      <c r="K52" s="55">
        <f t="shared" si="11"/>
        <v>-249708</v>
      </c>
      <c r="L52" s="56">
        <f t="shared" si="2"/>
        <v>0.9</v>
      </c>
      <c r="M52" s="57">
        <f t="shared" si="2"/>
        <v>-55.8</v>
      </c>
      <c r="N52" s="58">
        <f t="shared" si="3"/>
        <v>-0.3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</row>
    <row r="53" spans="1:118" s="4" customFormat="1" ht="24.95" customHeight="1" thickTop="1" thickBot="1" x14ac:dyDescent="0.2">
      <c r="A53" s="67" t="s">
        <v>53</v>
      </c>
      <c r="B53" s="68"/>
      <c r="C53" s="59">
        <f t="shared" ref="C53:K53" si="12">+C20+C52</f>
        <v>232268486</v>
      </c>
      <c r="D53" s="59">
        <f t="shared" si="12"/>
        <v>11181837</v>
      </c>
      <c r="E53" s="59">
        <f t="shared" si="12"/>
        <v>243450323</v>
      </c>
      <c r="F53" s="60">
        <f t="shared" si="12"/>
        <v>227834733</v>
      </c>
      <c r="G53" s="59">
        <f t="shared" si="12"/>
        <v>18192423</v>
      </c>
      <c r="H53" s="59">
        <f t="shared" si="12"/>
        <v>246027156</v>
      </c>
      <c r="I53" s="59">
        <f t="shared" si="12"/>
        <v>4433753</v>
      </c>
      <c r="J53" s="59">
        <f t="shared" si="12"/>
        <v>-7010586</v>
      </c>
      <c r="K53" s="59">
        <f t="shared" si="12"/>
        <v>-2576833</v>
      </c>
      <c r="L53" s="61">
        <f t="shared" si="2"/>
        <v>1.9</v>
      </c>
      <c r="M53" s="61">
        <f t="shared" si="2"/>
        <v>-38.5</v>
      </c>
      <c r="N53" s="62">
        <f t="shared" si="3"/>
        <v>-1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</row>
    <row r="54" spans="1:118" s="4" customFormat="1" x14ac:dyDescent="0.15">
      <c r="A54" s="7" t="s">
        <v>62</v>
      </c>
      <c r="B54" s="63"/>
      <c r="C54" s="64"/>
      <c r="D54" s="64"/>
      <c r="E54" s="64"/>
      <c r="F54" s="64"/>
      <c r="G54" s="64"/>
      <c r="H54" s="64"/>
      <c r="I54" s="65"/>
      <c r="J54" s="65"/>
      <c r="K54" s="65"/>
      <c r="L54" s="7"/>
      <c r="M54" s="7"/>
      <c r="N54" s="7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</row>
    <row r="55" spans="1:118" s="4" customFormat="1" x14ac:dyDescent="0.15">
      <c r="A55" s="63"/>
      <c r="B55" s="63"/>
      <c r="C55" s="64"/>
      <c r="D55" s="64"/>
      <c r="E55" s="64"/>
      <c r="F55" s="64"/>
      <c r="G55" s="64"/>
      <c r="H55" s="64"/>
      <c r="I55" s="65"/>
      <c r="J55" s="65"/>
      <c r="K55" s="65"/>
      <c r="L55" s="7"/>
      <c r="M55" s="7"/>
      <c r="N55" s="7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</row>
    <row r="56" spans="1:118" s="4" customFormat="1" x14ac:dyDescent="0.15">
      <c r="A56" s="63"/>
      <c r="B56" s="63"/>
      <c r="C56" s="64"/>
      <c r="D56" s="64"/>
      <c r="E56" s="64"/>
      <c r="F56" s="64"/>
      <c r="G56" s="64"/>
      <c r="H56" s="64"/>
      <c r="I56" s="65"/>
      <c r="J56" s="65"/>
      <c r="K56" s="65"/>
      <c r="L56" s="7"/>
      <c r="M56" s="7"/>
      <c r="N56" s="7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</row>
    <row r="57" spans="1:118" s="4" customFormat="1" x14ac:dyDescent="0.15">
      <c r="A57" s="63"/>
      <c r="B57" s="63"/>
      <c r="C57" s="64"/>
      <c r="D57" s="64"/>
      <c r="E57" s="64"/>
      <c r="F57" s="64"/>
      <c r="G57" s="64"/>
      <c r="H57" s="64"/>
      <c r="I57" s="65"/>
      <c r="J57" s="65"/>
      <c r="K57" s="65"/>
      <c r="L57" s="7"/>
      <c r="M57" s="7"/>
      <c r="N57" s="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</row>
    <row r="58" spans="1:118" s="4" customFormat="1" x14ac:dyDescent="0.15">
      <c r="A58" s="63"/>
      <c r="B58" s="63"/>
      <c r="C58" s="64"/>
      <c r="D58" s="64"/>
      <c r="E58" s="64"/>
      <c r="F58" s="64"/>
      <c r="G58" s="64"/>
      <c r="H58" s="64"/>
      <c r="I58" s="65"/>
      <c r="J58" s="65"/>
      <c r="K58" s="65"/>
      <c r="L58" s="7"/>
      <c r="M58" s="7"/>
      <c r="N58" s="7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</row>
    <row r="59" spans="1:118" s="4" customFormat="1" x14ac:dyDescent="0.15">
      <c r="A59" s="63"/>
      <c r="B59" s="63"/>
      <c r="C59" s="64"/>
      <c r="D59" s="64"/>
      <c r="E59" s="64"/>
      <c r="F59" s="64"/>
      <c r="G59" s="64"/>
      <c r="H59" s="64"/>
      <c r="I59" s="65"/>
      <c r="J59" s="65"/>
      <c r="K59" s="65"/>
      <c r="L59" s="7"/>
      <c r="M59" s="7"/>
      <c r="N59" s="7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</row>
    <row r="60" spans="1:118" s="4" customFormat="1" x14ac:dyDescent="0.15">
      <c r="A60" s="63"/>
      <c r="B60" s="63"/>
      <c r="C60" s="64"/>
      <c r="D60" s="64"/>
      <c r="E60" s="64"/>
      <c r="F60" s="64"/>
      <c r="G60" s="64"/>
      <c r="H60" s="64"/>
      <c r="I60" s="65"/>
      <c r="J60" s="65"/>
      <c r="K60" s="65"/>
      <c r="L60" s="7"/>
      <c r="M60" s="7"/>
      <c r="N60" s="7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</row>
    <row r="61" spans="1:118" s="4" customFormat="1" x14ac:dyDescent="0.15">
      <c r="A61" s="63"/>
      <c r="B61" s="63"/>
      <c r="C61" s="64"/>
      <c r="D61" s="64"/>
      <c r="E61" s="64"/>
      <c r="F61" s="64"/>
      <c r="G61" s="64"/>
      <c r="H61" s="64"/>
      <c r="I61" s="65"/>
      <c r="J61" s="65"/>
      <c r="K61" s="65"/>
      <c r="L61" s="7"/>
      <c r="M61" s="7"/>
      <c r="N61" s="7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</row>
    <row r="62" spans="1:118" s="4" customFormat="1" x14ac:dyDescent="0.15">
      <c r="A62" s="63"/>
      <c r="B62" s="63"/>
      <c r="C62" s="64"/>
      <c r="D62" s="64"/>
      <c r="E62" s="64"/>
      <c r="F62" s="64"/>
      <c r="G62" s="64"/>
      <c r="H62" s="64"/>
      <c r="I62" s="65"/>
      <c r="J62" s="65"/>
      <c r="K62" s="65"/>
      <c r="L62" s="7"/>
      <c r="M62" s="7"/>
      <c r="N62" s="7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</row>
    <row r="63" spans="1:118" s="4" customFormat="1" x14ac:dyDescent="0.15">
      <c r="A63" s="63"/>
      <c r="B63" s="63"/>
      <c r="C63" s="64"/>
      <c r="D63" s="64"/>
      <c r="E63" s="64"/>
      <c r="F63" s="64"/>
      <c r="G63" s="64"/>
      <c r="H63" s="64"/>
      <c r="I63" s="65"/>
      <c r="J63" s="65"/>
      <c r="K63" s="65"/>
      <c r="L63" s="7"/>
      <c r="M63" s="7"/>
      <c r="N63" s="7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</row>
    <row r="64" spans="1:118" s="4" customFormat="1" x14ac:dyDescent="0.15">
      <c r="A64" s="63"/>
      <c r="B64" s="63"/>
      <c r="C64" s="64"/>
      <c r="D64" s="64"/>
      <c r="E64" s="64"/>
      <c r="F64" s="64"/>
      <c r="G64" s="64"/>
      <c r="H64" s="64"/>
      <c r="I64" s="65"/>
      <c r="J64" s="65"/>
      <c r="K64" s="65"/>
      <c r="L64" s="7"/>
      <c r="M64" s="7"/>
      <c r="N64" s="7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</row>
    <row r="65" spans="1:118" s="4" customFormat="1" x14ac:dyDescent="0.15">
      <c r="A65" s="63"/>
      <c r="B65" s="63"/>
      <c r="C65" s="64"/>
      <c r="D65" s="64"/>
      <c r="E65" s="64"/>
      <c r="F65" s="64"/>
      <c r="G65" s="64"/>
      <c r="H65" s="64"/>
      <c r="I65" s="65"/>
      <c r="J65" s="65"/>
      <c r="K65" s="65"/>
      <c r="L65" s="7"/>
      <c r="M65" s="7"/>
      <c r="N65" s="7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</row>
    <row r="66" spans="1:118" s="4" customFormat="1" x14ac:dyDescent="0.15">
      <c r="A66" s="63"/>
      <c r="B66" s="63"/>
      <c r="C66" s="64"/>
      <c r="D66" s="64"/>
      <c r="E66" s="64"/>
      <c r="F66" s="64"/>
      <c r="G66" s="64"/>
      <c r="H66" s="64"/>
      <c r="I66" s="65"/>
      <c r="J66" s="65"/>
      <c r="K66" s="65"/>
      <c r="L66" s="7"/>
      <c r="M66" s="7"/>
      <c r="N66" s="7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</row>
    <row r="67" spans="1:118" s="4" customFormat="1" x14ac:dyDescent="0.15">
      <c r="A67" s="63"/>
      <c r="B67" s="63"/>
      <c r="C67" s="64"/>
      <c r="D67" s="64"/>
      <c r="E67" s="64"/>
      <c r="F67" s="64"/>
      <c r="G67" s="64"/>
      <c r="H67" s="64"/>
      <c r="I67" s="65"/>
      <c r="J67" s="65"/>
      <c r="K67" s="65"/>
      <c r="L67" s="7"/>
      <c r="M67" s="7"/>
      <c r="N67" s="7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</row>
    <row r="68" spans="1:118" s="4" customFormat="1" x14ac:dyDescent="0.15">
      <c r="A68" s="63"/>
      <c r="B68" s="63"/>
      <c r="C68" s="64"/>
      <c r="D68" s="64"/>
      <c r="E68" s="64"/>
      <c r="F68" s="64"/>
      <c r="G68" s="64"/>
      <c r="H68" s="64"/>
      <c r="I68" s="65"/>
      <c r="J68" s="65"/>
      <c r="K68" s="65"/>
      <c r="L68" s="7"/>
      <c r="M68" s="7"/>
      <c r="N68" s="7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</row>
    <row r="69" spans="1:118" s="4" customFormat="1" x14ac:dyDescent="0.15">
      <c r="A69" s="63"/>
      <c r="B69" s="63"/>
      <c r="C69" s="64"/>
      <c r="D69" s="64"/>
      <c r="E69" s="64"/>
      <c r="F69" s="64"/>
      <c r="G69" s="64"/>
      <c r="H69" s="64"/>
      <c r="I69" s="65"/>
      <c r="J69" s="65"/>
      <c r="K69" s="65"/>
      <c r="L69" s="7"/>
      <c r="M69" s="7"/>
      <c r="N69" s="7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</row>
    <row r="70" spans="1:118" s="4" customFormat="1" x14ac:dyDescent="0.15">
      <c r="A70" s="63"/>
      <c r="B70" s="63"/>
      <c r="C70" s="64"/>
      <c r="D70" s="64"/>
      <c r="E70" s="64"/>
      <c r="F70" s="64"/>
      <c r="G70" s="64"/>
      <c r="H70" s="64"/>
      <c r="I70" s="65"/>
      <c r="J70" s="65"/>
      <c r="K70" s="65"/>
      <c r="L70" s="7"/>
      <c r="M70" s="7"/>
      <c r="N70" s="7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</row>
    <row r="71" spans="1:118" s="4" customFormat="1" x14ac:dyDescent="0.15">
      <c r="A71" s="63"/>
      <c r="B71" s="63"/>
      <c r="C71" s="64"/>
      <c r="D71" s="64"/>
      <c r="E71" s="64"/>
      <c r="F71" s="64"/>
      <c r="G71" s="64"/>
      <c r="H71" s="64"/>
      <c r="I71" s="65"/>
      <c r="J71" s="65"/>
      <c r="K71" s="65"/>
      <c r="L71" s="7"/>
      <c r="M71" s="7"/>
      <c r="N71" s="7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</row>
    <row r="72" spans="1:118" s="4" customFormat="1" x14ac:dyDescent="0.15">
      <c r="A72" s="63"/>
      <c r="B72" s="63"/>
      <c r="C72" s="64"/>
      <c r="D72" s="64"/>
      <c r="E72" s="64"/>
      <c r="F72" s="64"/>
      <c r="G72" s="64"/>
      <c r="H72" s="64"/>
      <c r="I72" s="65"/>
      <c r="J72" s="65"/>
      <c r="K72" s="65"/>
      <c r="L72" s="7"/>
      <c r="M72" s="7"/>
      <c r="N72" s="7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</row>
    <row r="73" spans="1:118" s="4" customFormat="1" x14ac:dyDescent="0.15">
      <c r="A73" s="63"/>
      <c r="B73" s="63"/>
      <c r="C73" s="64"/>
      <c r="D73" s="64"/>
      <c r="E73" s="64"/>
      <c r="F73" s="64"/>
      <c r="G73" s="64"/>
      <c r="H73" s="64"/>
      <c r="I73" s="65"/>
      <c r="J73" s="65"/>
      <c r="K73" s="65"/>
      <c r="L73" s="7"/>
      <c r="M73" s="7"/>
      <c r="N73" s="7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</row>
    <row r="74" spans="1:118" s="4" customFormat="1" x14ac:dyDescent="0.15">
      <c r="A74" s="63"/>
      <c r="B74" s="63"/>
      <c r="C74" s="64"/>
      <c r="D74" s="64"/>
      <c r="E74" s="64"/>
      <c r="F74" s="64"/>
      <c r="G74" s="64"/>
      <c r="H74" s="64"/>
      <c r="I74" s="65"/>
      <c r="J74" s="65"/>
      <c r="K74" s="65"/>
      <c r="L74" s="7"/>
      <c r="M74" s="7"/>
      <c r="N74" s="7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</row>
    <row r="75" spans="1:118" s="4" customFormat="1" x14ac:dyDescent="0.15">
      <c r="A75" s="63"/>
      <c r="B75" s="63"/>
      <c r="C75" s="64"/>
      <c r="D75" s="64"/>
      <c r="E75" s="64"/>
      <c r="F75" s="64"/>
      <c r="G75" s="64"/>
      <c r="H75" s="64"/>
      <c r="I75" s="65"/>
      <c r="J75" s="65"/>
      <c r="K75" s="65"/>
      <c r="L75" s="7"/>
      <c r="M75" s="7"/>
      <c r="N75" s="7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</row>
    <row r="76" spans="1:118" s="4" customFormat="1" x14ac:dyDescent="0.15">
      <c r="A76" s="63"/>
      <c r="B76" s="63"/>
      <c r="C76" s="64"/>
      <c r="D76" s="64"/>
      <c r="E76" s="64"/>
      <c r="F76" s="64"/>
      <c r="G76" s="64"/>
      <c r="H76" s="64"/>
      <c r="I76" s="65"/>
      <c r="J76" s="65"/>
      <c r="K76" s="65"/>
      <c r="L76" s="7"/>
      <c r="M76" s="7"/>
      <c r="N76" s="7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</row>
    <row r="77" spans="1:118" s="4" customFormat="1" x14ac:dyDescent="0.15">
      <c r="A77" s="63"/>
      <c r="B77" s="63"/>
      <c r="C77" s="64"/>
      <c r="D77" s="64"/>
      <c r="E77" s="64"/>
      <c r="F77" s="64"/>
      <c r="G77" s="64"/>
      <c r="H77" s="64"/>
      <c r="I77" s="65"/>
      <c r="J77" s="65"/>
      <c r="K77" s="65"/>
      <c r="L77" s="7"/>
      <c r="M77" s="7"/>
      <c r="N77" s="7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</row>
    <row r="78" spans="1:118" s="4" customFormat="1" x14ac:dyDescent="0.15">
      <c r="A78" s="63"/>
      <c r="B78" s="63"/>
      <c r="C78" s="64"/>
      <c r="D78" s="64"/>
      <c r="E78" s="64"/>
      <c r="F78" s="64"/>
      <c r="G78" s="64"/>
      <c r="H78" s="64"/>
      <c r="I78" s="65"/>
      <c r="J78" s="65"/>
      <c r="K78" s="65"/>
      <c r="L78" s="7"/>
      <c r="M78" s="7"/>
      <c r="N78" s="7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</row>
    <row r="79" spans="1:118" s="4" customFormat="1" x14ac:dyDescent="0.15">
      <c r="A79" s="7"/>
      <c r="B79" s="7"/>
      <c r="C79" s="64"/>
      <c r="D79" s="64"/>
      <c r="E79" s="64"/>
      <c r="F79" s="64"/>
      <c r="G79" s="64"/>
      <c r="H79" s="64"/>
      <c r="I79" s="65"/>
      <c r="J79" s="65"/>
      <c r="K79" s="65"/>
      <c r="L79" s="7"/>
      <c r="M79" s="7"/>
      <c r="N79" s="7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</row>
    <row r="80" spans="1:118" s="4" customFormat="1" x14ac:dyDescent="0.15">
      <c r="A80" s="7"/>
      <c r="B80" s="7"/>
      <c r="C80" s="64"/>
      <c r="D80" s="64"/>
      <c r="E80" s="64"/>
      <c r="F80" s="64"/>
      <c r="G80" s="64"/>
      <c r="H80" s="64"/>
      <c r="I80" s="65"/>
      <c r="J80" s="65"/>
      <c r="K80" s="65"/>
      <c r="L80" s="7"/>
      <c r="M80" s="7"/>
      <c r="N80" s="7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</row>
    <row r="81" spans="1:118" s="4" customFormat="1" x14ac:dyDescent="0.15">
      <c r="A81" s="7"/>
      <c r="B81" s="7"/>
      <c r="C81" s="64"/>
      <c r="D81" s="64"/>
      <c r="E81" s="64"/>
      <c r="F81" s="64"/>
      <c r="G81" s="64"/>
      <c r="H81" s="64"/>
      <c r="I81" s="65"/>
      <c r="J81" s="65"/>
      <c r="K81" s="65"/>
      <c r="L81" s="7"/>
      <c r="M81" s="7"/>
      <c r="N81" s="7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</row>
    <row r="82" spans="1:118" s="4" customFormat="1" x14ac:dyDescent="0.15">
      <c r="A82" s="7"/>
      <c r="B82" s="7"/>
      <c r="C82" s="64"/>
      <c r="D82" s="64"/>
      <c r="E82" s="64"/>
      <c r="F82" s="64"/>
      <c r="G82" s="64"/>
      <c r="H82" s="64"/>
      <c r="I82" s="65"/>
      <c r="J82" s="65"/>
      <c r="K82" s="65"/>
      <c r="L82" s="7"/>
      <c r="M82" s="7"/>
      <c r="N82" s="7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</row>
    <row r="83" spans="1:118" s="4" customFormat="1" x14ac:dyDescent="0.15">
      <c r="A83" s="7"/>
      <c r="B83" s="7"/>
      <c r="C83" s="64"/>
      <c r="D83" s="64"/>
      <c r="E83" s="64"/>
      <c r="F83" s="64"/>
      <c r="G83" s="64"/>
      <c r="H83" s="64"/>
      <c r="I83" s="65"/>
      <c r="J83" s="65"/>
      <c r="K83" s="65"/>
      <c r="L83" s="7"/>
      <c r="M83" s="7"/>
      <c r="N83" s="7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</row>
    <row r="84" spans="1:118" s="4" customFormat="1" x14ac:dyDescent="0.15">
      <c r="A84" s="7"/>
      <c r="B84" s="7"/>
      <c r="C84" s="64"/>
      <c r="D84" s="64"/>
      <c r="E84" s="64"/>
      <c r="F84" s="64"/>
      <c r="G84" s="64"/>
      <c r="H84" s="64"/>
      <c r="I84" s="65"/>
      <c r="J84" s="65"/>
      <c r="K84" s="65"/>
      <c r="L84" s="7"/>
      <c r="M84" s="7"/>
      <c r="N84" s="7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</row>
    <row r="85" spans="1:118" s="4" customFormat="1" x14ac:dyDescent="0.15">
      <c r="A85" s="7"/>
      <c r="B85" s="7"/>
      <c r="C85" s="64"/>
      <c r="D85" s="64"/>
      <c r="E85" s="64"/>
      <c r="F85" s="64"/>
      <c r="G85" s="64"/>
      <c r="H85" s="64"/>
      <c r="I85" s="65"/>
      <c r="J85" s="65"/>
      <c r="K85" s="65"/>
      <c r="L85" s="7"/>
      <c r="M85" s="7"/>
      <c r="N85" s="7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</row>
    <row r="86" spans="1:118" s="4" customFormat="1" x14ac:dyDescent="0.15">
      <c r="A86" s="7"/>
      <c r="B86" s="7"/>
      <c r="C86" s="64"/>
      <c r="D86" s="64"/>
      <c r="E86" s="64"/>
      <c r="F86" s="64"/>
      <c r="G86" s="64"/>
      <c r="H86" s="64"/>
      <c r="I86" s="65"/>
      <c r="J86" s="65"/>
      <c r="K86" s="65"/>
      <c r="L86" s="7"/>
      <c r="M86" s="7"/>
      <c r="N86" s="7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</row>
    <row r="87" spans="1:118" s="4" customFormat="1" x14ac:dyDescent="0.15">
      <c r="A87" s="7"/>
      <c r="B87" s="7"/>
      <c r="C87" s="64"/>
      <c r="D87" s="64"/>
      <c r="E87" s="64"/>
      <c r="F87" s="64"/>
      <c r="G87" s="64"/>
      <c r="H87" s="64"/>
      <c r="I87" s="65"/>
      <c r="J87" s="65"/>
      <c r="K87" s="65"/>
      <c r="L87" s="7"/>
      <c r="M87" s="7"/>
      <c r="N87" s="7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</row>
    <row r="88" spans="1:118" s="4" customFormat="1" x14ac:dyDescent="0.15">
      <c r="A88" s="7"/>
      <c r="B88" s="7"/>
      <c r="C88" s="64"/>
      <c r="D88" s="64"/>
      <c r="E88" s="64"/>
      <c r="F88" s="64"/>
      <c r="G88" s="64"/>
      <c r="H88" s="64"/>
      <c r="I88" s="65"/>
      <c r="J88" s="65"/>
      <c r="K88" s="65"/>
      <c r="L88" s="7"/>
      <c r="M88" s="7"/>
      <c r="N88" s="7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</row>
    <row r="89" spans="1:118" s="4" customFormat="1" x14ac:dyDescent="0.15">
      <c r="A89" s="7"/>
      <c r="B89" s="7"/>
      <c r="C89" s="64"/>
      <c r="D89" s="64"/>
      <c r="E89" s="64"/>
      <c r="F89" s="64"/>
      <c r="G89" s="64"/>
      <c r="H89" s="64"/>
      <c r="I89" s="65"/>
      <c r="J89" s="65"/>
      <c r="K89" s="65"/>
      <c r="L89" s="7"/>
      <c r="M89" s="7"/>
      <c r="N89" s="7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</row>
    <row r="90" spans="1:118" s="4" customFormat="1" x14ac:dyDescent="0.15">
      <c r="A90" s="7"/>
      <c r="B90" s="7"/>
      <c r="C90" s="64"/>
      <c r="D90" s="64"/>
      <c r="E90" s="64"/>
      <c r="F90" s="64"/>
      <c r="G90" s="64"/>
      <c r="H90" s="64"/>
      <c r="I90" s="65"/>
      <c r="J90" s="65"/>
      <c r="K90" s="65"/>
      <c r="L90" s="7"/>
      <c r="M90" s="7"/>
      <c r="N90" s="7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</row>
    <row r="91" spans="1:118" s="4" customFormat="1" x14ac:dyDescent="0.15">
      <c r="A91" s="7"/>
      <c r="B91" s="7"/>
      <c r="C91" s="64"/>
      <c r="D91" s="64"/>
      <c r="E91" s="64"/>
      <c r="F91" s="64"/>
      <c r="G91" s="64"/>
      <c r="H91" s="64"/>
      <c r="I91" s="65"/>
      <c r="J91" s="65"/>
      <c r="K91" s="65"/>
      <c r="L91" s="7"/>
      <c r="M91" s="7"/>
      <c r="N91" s="7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</row>
    <row r="92" spans="1:118" s="4" customFormat="1" x14ac:dyDescent="0.15">
      <c r="A92" s="7"/>
      <c r="B92" s="7"/>
      <c r="C92" s="64"/>
      <c r="D92" s="64"/>
      <c r="E92" s="64"/>
      <c r="F92" s="64"/>
      <c r="G92" s="64"/>
      <c r="H92" s="64"/>
      <c r="I92" s="65"/>
      <c r="J92" s="65"/>
      <c r="K92" s="65"/>
      <c r="L92" s="7"/>
      <c r="M92" s="7"/>
      <c r="N92" s="7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</row>
    <row r="93" spans="1:118" s="4" customFormat="1" x14ac:dyDescent="0.15">
      <c r="A93" s="7"/>
      <c r="B93" s="7"/>
      <c r="C93" s="64"/>
      <c r="D93" s="64"/>
      <c r="E93" s="64"/>
      <c r="F93" s="64"/>
      <c r="G93" s="64"/>
      <c r="H93" s="64"/>
      <c r="I93" s="65"/>
      <c r="J93" s="65"/>
      <c r="K93" s="65"/>
      <c r="L93" s="7"/>
      <c r="M93" s="7"/>
      <c r="N93" s="7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</row>
    <row r="94" spans="1:118" s="4" customFormat="1" x14ac:dyDescent="0.15">
      <c r="A94" s="7"/>
      <c r="B94" s="7"/>
      <c r="C94" s="64"/>
      <c r="D94" s="64"/>
      <c r="E94" s="64"/>
      <c r="F94" s="64"/>
      <c r="G94" s="64"/>
      <c r="H94" s="64"/>
      <c r="I94" s="65"/>
      <c r="J94" s="65"/>
      <c r="K94" s="65"/>
      <c r="L94" s="7"/>
      <c r="M94" s="7"/>
      <c r="N94" s="7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</row>
    <row r="95" spans="1:118" s="4" customFormat="1" x14ac:dyDescent="0.15">
      <c r="A95" s="7"/>
      <c r="B95" s="7"/>
      <c r="C95" s="64"/>
      <c r="D95" s="64"/>
      <c r="E95" s="64"/>
      <c r="F95" s="64"/>
      <c r="G95" s="64"/>
      <c r="H95" s="64"/>
      <c r="I95" s="65"/>
      <c r="J95" s="65"/>
      <c r="K95" s="65"/>
      <c r="L95" s="7"/>
      <c r="M95" s="7"/>
      <c r="N95" s="7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</row>
    <row r="96" spans="1:118" s="4" customFormat="1" x14ac:dyDescent="0.15">
      <c r="A96" s="7"/>
      <c r="B96" s="7"/>
      <c r="C96" s="64"/>
      <c r="D96" s="64"/>
      <c r="E96" s="64"/>
      <c r="F96" s="64"/>
      <c r="G96" s="64"/>
      <c r="H96" s="64"/>
      <c r="I96" s="65"/>
      <c r="J96" s="65"/>
      <c r="K96" s="65"/>
      <c r="L96" s="7"/>
      <c r="M96" s="7"/>
      <c r="N96" s="7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</row>
    <row r="97" spans="1:118" s="4" customFormat="1" x14ac:dyDescent="0.15">
      <c r="A97" s="7"/>
      <c r="B97" s="7"/>
      <c r="C97" s="64"/>
      <c r="D97" s="64"/>
      <c r="E97" s="64"/>
      <c r="F97" s="64"/>
      <c r="G97" s="64"/>
      <c r="H97" s="64"/>
      <c r="I97" s="65"/>
      <c r="J97" s="65"/>
      <c r="K97" s="65"/>
      <c r="L97" s="7"/>
      <c r="M97" s="7"/>
      <c r="N97" s="7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</row>
    <row r="98" spans="1:118" s="4" customFormat="1" x14ac:dyDescent="0.15">
      <c r="A98" s="7"/>
      <c r="B98" s="7"/>
      <c r="C98" s="64"/>
      <c r="D98" s="64"/>
      <c r="E98" s="64"/>
      <c r="F98" s="64"/>
      <c r="G98" s="64"/>
      <c r="H98" s="64"/>
      <c r="I98" s="65"/>
      <c r="J98" s="65"/>
      <c r="K98" s="65"/>
      <c r="L98" s="7"/>
      <c r="M98" s="7"/>
      <c r="N98" s="7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</row>
    <row r="99" spans="1:118" s="4" customFormat="1" x14ac:dyDescent="0.15">
      <c r="A99" s="7"/>
      <c r="B99" s="7"/>
      <c r="C99" s="64"/>
      <c r="D99" s="64"/>
      <c r="E99" s="64"/>
      <c r="F99" s="64"/>
      <c r="G99" s="64"/>
      <c r="H99" s="64"/>
      <c r="I99" s="65"/>
      <c r="J99" s="65"/>
      <c r="K99" s="65"/>
      <c r="L99" s="7"/>
      <c r="M99" s="7"/>
      <c r="N99" s="7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</row>
    <row r="100" spans="1:118" s="4" customFormat="1" x14ac:dyDescent="0.15">
      <c r="A100" s="7"/>
      <c r="B100" s="7"/>
      <c r="C100" s="64"/>
      <c r="D100" s="64"/>
      <c r="E100" s="64"/>
      <c r="F100" s="64"/>
      <c r="G100" s="64"/>
      <c r="H100" s="64"/>
      <c r="I100" s="65"/>
      <c r="J100" s="65"/>
      <c r="K100" s="65"/>
      <c r="L100" s="7"/>
      <c r="M100" s="7"/>
      <c r="N100" s="7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</row>
    <row r="101" spans="1:118" s="4" customFormat="1" x14ac:dyDescent="0.15">
      <c r="A101" s="7"/>
      <c r="B101" s="7"/>
      <c r="C101" s="64"/>
      <c r="D101" s="64"/>
      <c r="E101" s="64"/>
      <c r="F101" s="64"/>
      <c r="G101" s="64"/>
      <c r="H101" s="64"/>
      <c r="I101" s="65"/>
      <c r="J101" s="65"/>
      <c r="K101" s="65"/>
      <c r="L101" s="7"/>
      <c r="M101" s="7"/>
      <c r="N101" s="7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</row>
    <row r="102" spans="1:118" s="4" customFormat="1" x14ac:dyDescent="0.15">
      <c r="A102" s="7"/>
      <c r="B102" s="7"/>
      <c r="C102" s="64"/>
      <c r="D102" s="64"/>
      <c r="E102" s="64"/>
      <c r="F102" s="64"/>
      <c r="G102" s="64"/>
      <c r="H102" s="64"/>
      <c r="I102" s="65"/>
      <c r="J102" s="65"/>
      <c r="K102" s="65"/>
      <c r="L102" s="7"/>
      <c r="M102" s="7"/>
      <c r="N102" s="7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</row>
    <row r="103" spans="1:118" s="4" customFormat="1" x14ac:dyDescent="0.15">
      <c r="A103" s="7"/>
      <c r="B103" s="7"/>
      <c r="C103" s="64"/>
      <c r="D103" s="64"/>
      <c r="E103" s="64"/>
      <c r="F103" s="64"/>
      <c r="G103" s="64"/>
      <c r="H103" s="64"/>
      <c r="I103" s="65"/>
      <c r="J103" s="65"/>
      <c r="K103" s="65"/>
      <c r="L103" s="7"/>
      <c r="M103" s="7"/>
      <c r="N103" s="7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</row>
    <row r="104" spans="1:118" s="4" customFormat="1" x14ac:dyDescent="0.15">
      <c r="A104" s="7"/>
      <c r="B104" s="7"/>
      <c r="C104" s="64"/>
      <c r="D104" s="64"/>
      <c r="E104" s="64"/>
      <c r="F104" s="64"/>
      <c r="G104" s="64"/>
      <c r="H104" s="64"/>
      <c r="I104" s="65"/>
      <c r="J104" s="65"/>
      <c r="K104" s="65"/>
      <c r="L104" s="7"/>
      <c r="M104" s="7"/>
      <c r="N104" s="7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</row>
    <row r="105" spans="1:118" s="4" customFormat="1" x14ac:dyDescent="0.15">
      <c r="A105" s="7"/>
      <c r="B105" s="7"/>
      <c r="C105" s="64"/>
      <c r="D105" s="64"/>
      <c r="E105" s="64"/>
      <c r="F105" s="64"/>
      <c r="G105" s="64"/>
      <c r="H105" s="64"/>
      <c r="I105" s="65"/>
      <c r="J105" s="65"/>
      <c r="K105" s="65"/>
      <c r="L105" s="7"/>
      <c r="M105" s="7"/>
      <c r="N105" s="7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</row>
    <row r="106" spans="1:118" s="4" customFormat="1" x14ac:dyDescent="0.15">
      <c r="A106" s="7"/>
      <c r="B106" s="7"/>
      <c r="C106" s="64"/>
      <c r="D106" s="64"/>
      <c r="E106" s="64"/>
      <c r="F106" s="64"/>
      <c r="G106" s="64"/>
      <c r="H106" s="64"/>
      <c r="I106" s="65"/>
      <c r="J106" s="65"/>
      <c r="K106" s="65"/>
      <c r="L106" s="7"/>
      <c r="M106" s="7"/>
      <c r="N106" s="7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</row>
    <row r="107" spans="1:118" s="4" customFormat="1" x14ac:dyDescent="0.15">
      <c r="A107" s="7"/>
      <c r="B107" s="7"/>
      <c r="C107" s="64"/>
      <c r="D107" s="64"/>
      <c r="E107" s="64"/>
      <c r="F107" s="64"/>
      <c r="G107" s="64"/>
      <c r="H107" s="64"/>
      <c r="I107" s="65"/>
      <c r="J107" s="65"/>
      <c r="K107" s="65"/>
      <c r="L107" s="7"/>
      <c r="M107" s="7"/>
      <c r="N107" s="7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</row>
    <row r="108" spans="1:118" s="4" customFormat="1" x14ac:dyDescent="0.15">
      <c r="A108" s="7"/>
      <c r="B108" s="7"/>
      <c r="C108" s="64"/>
      <c r="D108" s="64"/>
      <c r="E108" s="64"/>
      <c r="F108" s="64"/>
      <c r="G108" s="64"/>
      <c r="H108" s="64"/>
      <c r="I108" s="65"/>
      <c r="J108" s="65"/>
      <c r="K108" s="65"/>
      <c r="L108" s="7"/>
      <c r="M108" s="7"/>
      <c r="N108" s="7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</row>
    <row r="109" spans="1:118" s="4" customFormat="1" x14ac:dyDescent="0.15">
      <c r="A109" s="7"/>
      <c r="B109" s="7"/>
      <c r="C109" s="64"/>
      <c r="D109" s="64"/>
      <c r="E109" s="64"/>
      <c r="F109" s="64"/>
      <c r="G109" s="64"/>
      <c r="H109" s="64"/>
      <c r="I109" s="65"/>
      <c r="J109" s="65"/>
      <c r="K109" s="65"/>
      <c r="L109" s="7"/>
      <c r="M109" s="7"/>
      <c r="N109" s="7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</row>
    <row r="110" spans="1:118" s="4" customFormat="1" x14ac:dyDescent="0.15">
      <c r="A110" s="7"/>
      <c r="B110" s="7"/>
      <c r="C110" s="64"/>
      <c r="D110" s="64"/>
      <c r="E110" s="64"/>
      <c r="F110" s="64"/>
      <c r="G110" s="64"/>
      <c r="H110" s="64"/>
      <c r="I110" s="65"/>
      <c r="J110" s="65"/>
      <c r="K110" s="65"/>
      <c r="L110" s="7"/>
      <c r="M110" s="7"/>
      <c r="N110" s="7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</row>
    <row r="111" spans="1:118" s="4" customFormat="1" x14ac:dyDescent="0.15">
      <c r="A111" s="7"/>
      <c r="B111" s="7"/>
      <c r="C111" s="64"/>
      <c r="D111" s="64"/>
      <c r="E111" s="64"/>
      <c r="F111" s="64"/>
      <c r="G111" s="64"/>
      <c r="H111" s="64"/>
      <c r="I111" s="65"/>
      <c r="J111" s="65"/>
      <c r="K111" s="65"/>
      <c r="L111" s="7"/>
      <c r="M111" s="7"/>
      <c r="N111" s="7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</row>
  </sheetData>
  <mergeCells count="10">
    <mergeCell ref="A53:B53"/>
    <mergeCell ref="A2:N2"/>
    <mergeCell ref="A4:A5"/>
    <mergeCell ref="B4:B5"/>
    <mergeCell ref="C4:E4"/>
    <mergeCell ref="F4:H4"/>
    <mergeCell ref="I4:K4"/>
    <mergeCell ref="L4:N4"/>
    <mergeCell ref="A52:B52"/>
    <mergeCell ref="A20:B20"/>
  </mergeCells>
  <phoneticPr fontId="2"/>
  <printOptions horizontalCentered="1" verticalCentered="1"/>
  <pageMargins left="0.6692913385826772" right="0" top="0.39370078740157483" bottom="0.39370078740157483" header="0.31496062992125984" footer="0.98425196850393704"/>
  <pageSetup paperSize="9" scale="59" orientation="portrait" r:id="rId1"/>
  <headerFooter alignWithMargins="0"/>
  <ignoredErrors>
    <ignoredError sqref="E20:K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R5当初</vt:lpstr>
      <vt:lpstr>'R5当初'!Print_Area</vt:lpstr>
      <vt:lpstr>'R5当初'!Print_Titles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2023-07-27T08:09:25Z</dcterms:created>
  <dcterms:modified xsi:type="dcterms:W3CDTF">2023-07-27T08:09:32Z</dcterms:modified>
</cp:coreProperties>
</file>