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560" windowHeight="7755" activeTab="0"/>
  </bookViews>
  <sheets>
    <sheet name="10-3" sheetId="1" r:id="rId1"/>
  </sheets>
  <definedNames>
    <definedName name="DATA" localSheetId="0">'10-3'!$B$13:$M$39,'10-3'!$B$52:$M$81</definedName>
    <definedName name="DATA">#REF!</definedName>
    <definedName name="K_Top1" localSheetId="0">'10-3'!$B$13</definedName>
    <definedName name="K_Top1">#REF!</definedName>
    <definedName name="K_TOP2" localSheetId="0">'10-3'!$B$52</definedName>
    <definedName name="Last1" localSheetId="0">'10-3'!$M$13</definedName>
    <definedName name="_xlnm.Print_Area" localSheetId="0">'10-3'!$A$1:$M$81</definedName>
    <definedName name="SIKI1" localSheetId="0">'10-3'!#REF!</definedName>
    <definedName name="SIKI2" localSheetId="0">'10-3'!#REF!</definedName>
    <definedName name="Tag1" localSheetId="0">'10-3'!#REF!</definedName>
    <definedName name="Tag2" localSheetId="0">'10-3'!$A$14</definedName>
    <definedName name="Tag3" localSheetId="0">'10-3'!$A$52</definedName>
    <definedName name="Top1" localSheetId="0">'10-3'!#REF!</definedName>
  </definedNames>
  <calcPr fullCalcOnLoad="1"/>
</workbook>
</file>

<file path=xl/sharedStrings.xml><?xml version="1.0" encoding="utf-8"?>
<sst xmlns="http://schemas.openxmlformats.org/spreadsheetml/2006/main" count="212" uniqueCount="98">
  <si>
    <t>　　（単位　人・％）</t>
  </si>
  <si>
    <t>行政区域</t>
  </si>
  <si>
    <t>合　　計</t>
  </si>
  <si>
    <t>簡　易　水　道</t>
  </si>
  <si>
    <t>専　用　水　道</t>
  </si>
  <si>
    <t>普及率</t>
  </si>
  <si>
    <t xml:space="preserve"> 年　間</t>
  </si>
  <si>
    <t>一日平均</t>
  </si>
  <si>
    <t>年度・市町村</t>
  </si>
  <si>
    <t xml:space="preserve"> 内 人 口</t>
  </si>
  <si>
    <t>現在給水</t>
  </si>
  <si>
    <t>(Ｂ／Ａ</t>
  </si>
  <si>
    <t xml:space="preserve"> 給水量</t>
  </si>
  <si>
    <t>給 水 量</t>
  </si>
  <si>
    <t>（Ａ）</t>
  </si>
  <si>
    <t>箇所数</t>
  </si>
  <si>
    <t>人　　口</t>
  </si>
  <si>
    <t>×100)</t>
  </si>
  <si>
    <t>（Ｂ）</t>
  </si>
  <si>
    <t xml:space="preserve"> ％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</si>
  <si>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</si>
  <si>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</si>
  <si>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</si>
  <si>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</si>
  <si>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</si>
  <si>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</si>
  <si>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</si>
  <si>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</si>
  <si>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</si>
  <si>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</si>
  <si>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</si>
  <si>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</si>
  <si>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</si>
  <si>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</si>
  <si>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</si>
  <si>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</si>
  <si>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</si>
  <si>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</si>
  <si>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</si>
  <si>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市町村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</si>
  <si>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</si>
  <si>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</si>
  <si>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</si>
  <si>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</si>
  <si>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</si>
  <si>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</si>
  <si>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</si>
  <si>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</si>
  <si>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</si>
  <si>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</si>
  <si>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</si>
  <si>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</si>
  <si>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</si>
  <si>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</si>
  <si>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</si>
  <si>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</si>
  <si>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あさぎり町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</si>
  <si>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</si>
  <si>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</si>
  <si>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</si>
  <si>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</si>
  <si>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</si>
  <si>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</si>
  <si>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</si>
  <si>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</si>
  <si>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</si>
  <si>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上天草市</t>
  </si>
  <si>
    <t>宇城市</t>
  </si>
  <si>
    <t>阿蘇市</t>
  </si>
  <si>
    <t>美 里 町</t>
  </si>
  <si>
    <t>南阿蘇村</t>
  </si>
  <si>
    <t>山 都 町</t>
  </si>
  <si>
    <t>天 草 市</t>
  </si>
  <si>
    <t>合志市</t>
  </si>
  <si>
    <t>和 水 町</t>
  </si>
  <si>
    <t>氷川町</t>
  </si>
  <si>
    <t xml:space="preserve">   千㎥</t>
  </si>
  <si>
    <t xml:space="preserve">     ㎥</t>
  </si>
  <si>
    <t>上　水　道</t>
  </si>
  <si>
    <t>２）専用水道の現在給水人口は自己水源のみを対象としている。</t>
  </si>
  <si>
    <t xml:space="preserve">   千㎥</t>
  </si>
  <si>
    <t xml:space="preserve">     ㎥</t>
  </si>
  <si>
    <t>葦 北 郡</t>
  </si>
  <si>
    <t>　　２２　　</t>
  </si>
  <si>
    <t>県環境保全課</t>
  </si>
  <si>
    <t>-</t>
  </si>
  <si>
    <t>３）年間給水量は上水道及び簡易水道の合計である（専用水道は含まない）。</t>
  </si>
  <si>
    <t>　　２３　　</t>
  </si>
  <si>
    <t>-</t>
  </si>
  <si>
    <t>１）一部事務組合（大津菊陽水道企業団、八代生活環境事務組合）の箇所数は、給水市町村のうち、１箇所に計上している。</t>
  </si>
  <si>
    <t>平成２０年度</t>
  </si>
  <si>
    <t>　　２１　　</t>
  </si>
  <si>
    <t>　　２４　　</t>
  </si>
  <si>
    <t>-</t>
  </si>
  <si>
    <t>-</t>
  </si>
  <si>
    <t>-</t>
  </si>
  <si>
    <t>-</t>
  </si>
  <si>
    <t>１０－３　水道施設状況（平成２０～平成２４年度）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</si>
</sst>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.00;&quot;△ &quot;#,##0.00"/>
    <numFmt numFmtId="206" formatCode="0.00000000"/>
    <numFmt numFmtId="207" formatCode="0.0000000"/>
    <numFmt numFmtId="208" formatCode="0.000000"/>
    <numFmt numFmtId="209" formatCode="\(#,##0.0\);&quot;(△&quot;#,##0.0\)"/>
    <numFmt numFmtId="210" formatCode="#,##0.000;[Red]\-#,##0.000"/>
    <numFmt numFmtId="211" formatCode="0;&quot;△ &quot;0"/>
    <numFmt numFmtId="212" formatCode="0.0;&quot;△ &quot;0.0"/>
    <numFmt numFmtId="213" formatCode="0_);\(0\)"/>
    <numFmt numFmtId="214" formatCode="0.000;&quot;△ &quot;0.000"/>
    <numFmt numFmtId="215" formatCode="0.0_);[Red]\(0.0\)"/>
    <numFmt numFmtId="216" formatCode="#,##0.00000;&quot;△ &quot;#,##0.00000"/>
    <numFmt numFmtId="217" formatCode="[$-411]e"/>
    <numFmt numFmtId="218" formatCode="0_);[Red]\(0\)"/>
    <numFmt numFmtId="219" formatCode="&quot;×&quot;;&quot;×&quot;;&quot;○&quot;"/>
    <numFmt numFmtId="220" formatCode="0.00_);[Red]\(0.00\)"/>
    <numFmt numFmtId="221" formatCode="0.000_);[Red]\(0.000\)"/>
    <numFmt numFmtId="222" formatCode="#,##0.00_ ;[Red]\-#,##0.00\ "/>
    <numFmt numFmtId="223" formatCode="0.00;&quot;△ &quot;0.00"/>
    <numFmt numFmtId="224" formatCode="0.0_ "/>
    <numFmt numFmtId="225" formatCode="00"/>
    <numFmt numFmtId="226" formatCode="##0.000"/>
    <numFmt numFmtId="227" formatCode="000"/>
    <numFmt numFmtId="228" formatCode="0_ "/>
    <numFmt numFmtId="229" formatCode="#,##0_);\(#,##0\)"/>
    <numFmt numFmtId="230" formatCode="#,##0_);[Red]\(#,##0\)"/>
    <numFmt numFmtId="231" formatCode="&quot;¥&quot;#,##0_);\(&quot;¥&quot;#,##0\)"/>
    <numFmt numFmtId="232" formatCode="#,##0.00_);[Red]\(#,##0.00\)"/>
    <numFmt numFmtId="233" formatCode="&quot;*&quot;#,##0.00"/>
    <numFmt numFmtId="234" formatCode="#,##0.0_);\(#,##0.0\)"/>
    <numFmt numFmtId="235" formatCode="#,##0.000;&quot;△ &quot;#,##0.00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M 中ゴシック BBB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3">
    <xf numFmtId="178" fontId="0" fillId="0" borderId="0" xfId="0" applyAlignment="1">
      <alignment/>
    </xf>
    <xf numFmtId="178" fontId="10" fillId="0" borderId="0" xfId="61" applyFont="1" applyFill="1" applyAlignment="1">
      <alignment vertical="center"/>
      <protection/>
    </xf>
    <xf numFmtId="180" fontId="10" fillId="0" borderId="0" xfId="61" applyNumberFormat="1" applyFont="1" applyFill="1" applyAlignment="1">
      <alignment vertical="center"/>
      <protection/>
    </xf>
    <xf numFmtId="178" fontId="10" fillId="0" borderId="0" xfId="61" applyFont="1" applyFill="1" applyBorder="1" applyAlignment="1" applyProtection="1">
      <alignment horizontal="left" vertical="center"/>
      <protection/>
    </xf>
    <xf numFmtId="178" fontId="10" fillId="0" borderId="0" xfId="61" applyFont="1" applyFill="1" applyBorder="1" applyAlignment="1">
      <alignment vertical="center"/>
      <protection/>
    </xf>
    <xf numFmtId="180" fontId="10" fillId="0" borderId="0" xfId="61" applyNumberFormat="1" applyFont="1" applyFill="1" applyBorder="1" applyAlignment="1">
      <alignment vertical="center"/>
      <protection/>
    </xf>
    <xf numFmtId="178" fontId="10" fillId="0" borderId="0" xfId="61" applyFont="1" applyFill="1" applyBorder="1" applyAlignment="1" quotePrefix="1">
      <alignment horizontal="right" vertical="center"/>
      <protection/>
    </xf>
    <xf numFmtId="178" fontId="10" fillId="0" borderId="0" xfId="61" applyFont="1" applyFill="1" applyBorder="1" applyAlignment="1" applyProtection="1">
      <alignment vertical="center"/>
      <protection/>
    </xf>
    <xf numFmtId="180" fontId="10" fillId="0" borderId="0" xfId="61" applyNumberFormat="1" applyFont="1" applyFill="1" applyBorder="1" applyAlignment="1" applyProtection="1">
      <alignment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178" fontId="11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Alignment="1">
      <alignment vertical="center"/>
      <protection/>
    </xf>
    <xf numFmtId="178" fontId="10" fillId="0" borderId="10" xfId="61" applyFont="1" applyFill="1" applyBorder="1" applyAlignment="1">
      <alignment vertical="center"/>
      <protection/>
    </xf>
    <xf numFmtId="178" fontId="10" fillId="0" borderId="11" xfId="61" applyFont="1" applyFill="1" applyBorder="1" applyAlignment="1">
      <alignment vertical="center"/>
      <protection/>
    </xf>
    <xf numFmtId="178" fontId="10" fillId="0" borderId="12" xfId="61" applyFont="1" applyFill="1" applyBorder="1" applyAlignment="1">
      <alignment vertical="center"/>
      <protection/>
    </xf>
    <xf numFmtId="180" fontId="10" fillId="0" borderId="11" xfId="61" applyNumberFormat="1" applyFont="1" applyFill="1" applyBorder="1" applyAlignment="1">
      <alignment horizontal="center" vertical="center"/>
      <protection/>
    </xf>
    <xf numFmtId="178" fontId="10" fillId="0" borderId="13" xfId="61" applyFont="1" applyFill="1" applyBorder="1" applyAlignment="1">
      <alignment vertical="center"/>
      <protection/>
    </xf>
    <xf numFmtId="178" fontId="10" fillId="0" borderId="14" xfId="61" applyFont="1" applyFill="1" applyBorder="1" applyAlignment="1" applyProtection="1">
      <alignment horizontal="center" vertical="center"/>
      <protection/>
    </xf>
    <xf numFmtId="178" fontId="10" fillId="0" borderId="15" xfId="61" applyFont="1" applyFill="1" applyBorder="1" applyAlignment="1" applyProtection="1">
      <alignment horizontal="centerContinuous" vertical="center"/>
      <protection/>
    </xf>
    <xf numFmtId="178" fontId="10" fillId="0" borderId="16" xfId="61" applyFont="1" applyFill="1" applyBorder="1" applyAlignment="1">
      <alignment horizontal="centerContinuous" vertical="center"/>
      <protection/>
    </xf>
    <xf numFmtId="178" fontId="10" fillId="0" borderId="16" xfId="61" applyFont="1" applyFill="1" applyBorder="1" applyAlignment="1" applyProtection="1">
      <alignment horizontal="centerContinuous" vertical="center"/>
      <protection/>
    </xf>
    <xf numFmtId="180" fontId="10" fillId="0" borderId="14" xfId="61" applyNumberFormat="1" applyFont="1" applyFill="1" applyBorder="1" applyAlignment="1" applyProtection="1">
      <alignment horizontal="center" vertical="center"/>
      <protection/>
    </xf>
    <xf numFmtId="178" fontId="10" fillId="0" borderId="17" xfId="61" applyFont="1" applyFill="1" applyBorder="1" applyAlignment="1" applyProtection="1">
      <alignment horizontal="center" vertical="center"/>
      <protection/>
    </xf>
    <xf numFmtId="178" fontId="10" fillId="0" borderId="13" xfId="61" applyFont="1" applyFill="1" applyBorder="1" applyAlignment="1" applyProtection="1" quotePrefix="1">
      <alignment horizontal="center" vertical="center"/>
      <protection/>
    </xf>
    <xf numFmtId="178" fontId="10" fillId="0" borderId="11" xfId="61" applyFont="1" applyFill="1" applyBorder="1" applyAlignment="1" applyProtection="1">
      <alignment horizontal="center" vertical="center"/>
      <protection/>
    </xf>
    <xf numFmtId="178" fontId="10" fillId="0" borderId="16" xfId="61" applyFont="1" applyFill="1" applyBorder="1" applyAlignment="1">
      <alignment horizontal="center" vertical="center"/>
      <protection/>
    </xf>
    <xf numFmtId="178" fontId="10" fillId="0" borderId="18" xfId="61" applyFont="1" applyFill="1" applyBorder="1" applyAlignment="1">
      <alignment vertical="center"/>
      <protection/>
    </xf>
    <xf numFmtId="178" fontId="10" fillId="0" borderId="18" xfId="61" applyFont="1" applyFill="1" applyBorder="1" applyAlignment="1" applyProtection="1">
      <alignment horizontal="center" vertical="center"/>
      <protection/>
    </xf>
    <xf numFmtId="180" fontId="10" fillId="0" borderId="18" xfId="61" applyNumberFormat="1" applyFont="1" applyFill="1" applyBorder="1" applyAlignment="1" applyProtection="1">
      <alignment horizontal="center" vertical="center"/>
      <protection/>
    </xf>
    <xf numFmtId="178" fontId="10" fillId="0" borderId="15" xfId="61" applyFont="1" applyFill="1" applyBorder="1" applyAlignment="1">
      <alignment vertical="center"/>
      <protection/>
    </xf>
    <xf numFmtId="178" fontId="12" fillId="0" borderId="13" xfId="61" applyFont="1" applyFill="1" applyBorder="1" applyAlignment="1" applyProtection="1" quotePrefix="1">
      <alignment horizontal="center" vertical="center"/>
      <protection/>
    </xf>
    <xf numFmtId="178" fontId="12" fillId="0" borderId="13" xfId="61" applyFont="1" applyFill="1" applyBorder="1" applyAlignment="1" applyProtection="1">
      <alignment horizontal="center" vertical="center"/>
      <protection/>
    </xf>
    <xf numFmtId="178" fontId="10" fillId="0" borderId="13" xfId="61" applyFont="1" applyFill="1" applyBorder="1" applyAlignment="1" applyProtection="1">
      <alignment horizontal="distributed" vertical="center"/>
      <protection/>
    </xf>
    <xf numFmtId="178" fontId="12" fillId="0" borderId="13" xfId="61" applyFont="1" applyFill="1" applyBorder="1" applyAlignment="1" applyProtection="1">
      <alignment horizontal="distributed" vertical="center"/>
      <protection/>
    </xf>
    <xf numFmtId="178" fontId="10" fillId="0" borderId="16" xfId="61" applyFont="1" applyFill="1" applyBorder="1" applyAlignment="1" applyProtection="1">
      <alignment horizontal="distributed" vertical="center"/>
      <protection/>
    </xf>
    <xf numFmtId="178" fontId="10" fillId="0" borderId="19" xfId="61" applyFont="1" applyFill="1" applyBorder="1" applyAlignment="1" quotePrefix="1">
      <alignment vertical="center"/>
      <protection/>
    </xf>
    <xf numFmtId="178" fontId="10" fillId="0" borderId="19" xfId="61" applyFont="1" applyFill="1" applyBorder="1" applyAlignment="1" quotePrefix="1">
      <alignment horizontal="right" vertical="center"/>
      <protection/>
    </xf>
    <xf numFmtId="37" fontId="12" fillId="0" borderId="10" xfId="61" applyNumberFormat="1" applyFont="1" applyFill="1" applyBorder="1" applyAlignment="1" applyProtection="1">
      <alignment horizontal="distributed" vertical="center"/>
      <protection/>
    </xf>
    <xf numFmtId="37" fontId="10" fillId="0" borderId="13" xfId="61" applyNumberFormat="1" applyFont="1" applyFill="1" applyBorder="1" applyAlignment="1" applyProtection="1">
      <alignment horizontal="distributed" vertical="center"/>
      <protection/>
    </xf>
    <xf numFmtId="37" fontId="12" fillId="0" borderId="13" xfId="61" applyNumberFormat="1" applyFont="1" applyFill="1" applyBorder="1" applyAlignment="1" applyProtection="1">
      <alignment horizontal="distributed" vertical="center"/>
      <protection/>
    </xf>
    <xf numFmtId="37" fontId="10" fillId="0" borderId="16" xfId="61" applyNumberFormat="1" applyFont="1" applyFill="1" applyBorder="1" applyAlignment="1" applyProtection="1">
      <alignment horizontal="distributed" vertical="center"/>
      <protection/>
    </xf>
    <xf numFmtId="202" fontId="13" fillId="0" borderId="0" xfId="61" applyNumberFormat="1" applyFont="1" applyFill="1" applyBorder="1" applyAlignment="1" applyProtection="1">
      <alignment horizontal="right" vertical="center" shrinkToFit="1"/>
      <protection/>
    </xf>
    <xf numFmtId="202" fontId="13" fillId="0" borderId="0" xfId="61" applyNumberFormat="1" applyFont="1" applyFill="1" applyBorder="1" applyAlignment="1">
      <alignment horizontal="right" vertical="center" shrinkToFit="1"/>
      <protection/>
    </xf>
    <xf numFmtId="183" fontId="13" fillId="0" borderId="0" xfId="61" applyNumberFormat="1" applyFont="1" applyFill="1" applyBorder="1" applyAlignment="1" applyProtection="1">
      <alignment horizontal="right" vertical="center" shrinkToFit="1"/>
      <protection/>
    </xf>
    <xf numFmtId="178" fontId="10" fillId="0" borderId="14" xfId="61" applyFont="1" applyFill="1" applyBorder="1" applyAlignment="1" applyProtection="1">
      <alignment horizontal="left" vertical="center" shrinkToFit="1"/>
      <protection/>
    </xf>
    <xf numFmtId="178" fontId="13" fillId="0" borderId="0" xfId="61" applyFont="1" applyFill="1" applyAlignment="1">
      <alignment vertical="center"/>
      <protection/>
    </xf>
    <xf numFmtId="178" fontId="10" fillId="0" borderId="10" xfId="61" applyFont="1" applyFill="1" applyBorder="1" applyAlignment="1">
      <alignment horizontal="center" vertical="center"/>
      <protection/>
    </xf>
    <xf numFmtId="38" fontId="13" fillId="0" borderId="0" xfId="49" applyNumberFormat="1" applyFont="1" applyBorder="1" applyAlignment="1">
      <alignment vertical="center" shrinkToFit="1"/>
    </xf>
    <xf numFmtId="178" fontId="52" fillId="0" borderId="0" xfId="61" applyFont="1" applyFill="1" applyAlignment="1">
      <alignment vertical="center"/>
      <protection/>
    </xf>
    <xf numFmtId="178" fontId="53" fillId="0" borderId="0" xfId="61" applyFont="1" applyFill="1" applyAlignment="1">
      <alignment horizontal="left" vertical="center"/>
      <protection/>
    </xf>
    <xf numFmtId="202" fontId="54" fillId="0" borderId="0" xfId="61" applyNumberFormat="1" applyFont="1" applyFill="1" applyBorder="1" applyAlignment="1">
      <alignment horizontal="right" vertical="center" shrinkToFit="1"/>
      <protection/>
    </xf>
    <xf numFmtId="183" fontId="54" fillId="0" borderId="0" xfId="61" applyNumberFormat="1" applyFont="1" applyFill="1" applyBorder="1" applyAlignment="1" applyProtection="1">
      <alignment horizontal="right" vertical="center" shrinkToFit="1"/>
      <protection/>
    </xf>
    <xf numFmtId="38" fontId="54" fillId="0" borderId="0" xfId="49" applyNumberFormat="1" applyFont="1" applyBorder="1" applyAlignment="1">
      <alignment vertical="center" shrinkToFit="1"/>
    </xf>
    <xf numFmtId="202" fontId="54" fillId="0" borderId="0" xfId="61" applyNumberFormat="1" applyFont="1" applyFill="1" applyBorder="1" applyAlignment="1" applyProtection="1">
      <alignment horizontal="right" vertical="center" shrinkToFit="1"/>
      <protection/>
    </xf>
    <xf numFmtId="38" fontId="55" fillId="33" borderId="0" xfId="49" applyFont="1" applyFill="1" applyBorder="1" applyAlignment="1">
      <alignment vertical="center" shrinkToFit="1"/>
    </xf>
    <xf numFmtId="202" fontId="55" fillId="0" borderId="0" xfId="61" applyNumberFormat="1" applyFont="1" applyFill="1" applyBorder="1" applyAlignment="1" applyProtection="1">
      <alignment horizontal="right" vertical="center" shrinkToFit="1"/>
      <protection/>
    </xf>
    <xf numFmtId="38" fontId="55" fillId="33" borderId="0" xfId="49" applyFont="1" applyFill="1" applyBorder="1" applyAlignment="1">
      <alignment horizontal="right" vertical="center" shrinkToFit="1"/>
    </xf>
    <xf numFmtId="183" fontId="55" fillId="0" borderId="0" xfId="61" applyNumberFormat="1" applyFont="1" applyFill="1" applyBorder="1" applyAlignment="1" applyProtection="1">
      <alignment horizontal="right" vertical="center" shrinkToFit="1"/>
      <protection/>
    </xf>
    <xf numFmtId="178" fontId="55" fillId="0" borderId="0" xfId="0" applyFont="1" applyBorder="1" applyAlignment="1">
      <alignment vertical="center" shrinkToFit="1"/>
    </xf>
    <xf numFmtId="38" fontId="55" fillId="0" borderId="0" xfId="49" applyFont="1" applyFill="1" applyBorder="1" applyAlignment="1" applyProtection="1">
      <alignment horizontal="right" vertical="center" shrinkToFit="1"/>
      <protection/>
    </xf>
    <xf numFmtId="38" fontId="55" fillId="33" borderId="19" xfId="49" applyFont="1" applyFill="1" applyBorder="1" applyAlignment="1">
      <alignment vertical="center" shrinkToFit="1"/>
    </xf>
    <xf numFmtId="202" fontId="54" fillId="0" borderId="17" xfId="61" applyNumberFormat="1" applyFont="1" applyFill="1" applyBorder="1" applyAlignment="1">
      <alignment horizontal="right" vertical="center" shrinkToFit="1"/>
      <protection/>
    </xf>
    <xf numFmtId="202" fontId="54" fillId="0" borderId="17" xfId="61" applyNumberFormat="1" applyFont="1" applyFill="1" applyBorder="1" applyAlignment="1" applyProtection="1">
      <alignment horizontal="right" vertical="center" shrinkToFit="1"/>
      <protection/>
    </xf>
    <xf numFmtId="38" fontId="55" fillId="33" borderId="17" xfId="49" applyFont="1" applyFill="1" applyBorder="1" applyAlignment="1">
      <alignment vertical="center" shrinkToFit="1"/>
    </xf>
    <xf numFmtId="38" fontId="55" fillId="33" borderId="15" xfId="49" applyFont="1" applyFill="1" applyBorder="1" applyAlignment="1">
      <alignment vertical="center" shrinkToFit="1"/>
    </xf>
    <xf numFmtId="202" fontId="55" fillId="0" borderId="19" xfId="61" applyNumberFormat="1" applyFont="1" applyFill="1" applyBorder="1" applyAlignment="1" applyProtection="1">
      <alignment horizontal="right" vertical="center" shrinkToFit="1"/>
      <protection/>
    </xf>
    <xf numFmtId="38" fontId="55" fillId="33" borderId="19" xfId="49" applyFont="1" applyFill="1" applyBorder="1" applyAlignment="1">
      <alignment horizontal="right" vertical="center" shrinkToFit="1"/>
    </xf>
    <xf numFmtId="183" fontId="55" fillId="0" borderId="19" xfId="61" applyNumberFormat="1" applyFont="1" applyFill="1" applyBorder="1" applyAlignment="1" applyProtection="1">
      <alignment horizontal="right" vertical="center" shrinkToFit="1"/>
      <protection/>
    </xf>
    <xf numFmtId="178" fontId="55" fillId="0" borderId="19" xfId="0" applyFont="1" applyBorder="1" applyAlignment="1">
      <alignment vertical="center" shrinkToFit="1"/>
    </xf>
    <xf numFmtId="38" fontId="54" fillId="0" borderId="19" xfId="49" applyNumberFormat="1" applyFont="1" applyBorder="1" applyAlignment="1">
      <alignment vertical="center" shrinkToFit="1"/>
    </xf>
    <xf numFmtId="202" fontId="54" fillId="0" borderId="20" xfId="61" applyNumberFormat="1" applyFont="1" applyFill="1" applyBorder="1" applyAlignment="1" applyProtection="1">
      <alignment horizontal="right" vertical="center"/>
      <protection/>
    </xf>
    <xf numFmtId="38" fontId="55" fillId="33" borderId="0" xfId="49" applyFont="1" applyFill="1" applyBorder="1" applyAlignment="1">
      <alignment vertical="center"/>
    </xf>
    <xf numFmtId="38" fontId="55" fillId="33" borderId="0" xfId="49" applyFont="1" applyFill="1" applyBorder="1" applyAlignment="1">
      <alignment horizontal="right" vertical="center"/>
    </xf>
    <xf numFmtId="38" fontId="55" fillId="0" borderId="0" xfId="49" applyNumberFormat="1" applyFont="1" applyBorder="1" applyAlignment="1">
      <alignment vertical="center" shrinkToFit="1"/>
    </xf>
    <xf numFmtId="202" fontId="55" fillId="0" borderId="0" xfId="61" applyNumberFormat="1" applyFont="1" applyFill="1" applyBorder="1" applyAlignment="1" applyProtection="1">
      <alignment horizontal="right" vertical="center"/>
      <protection/>
    </xf>
    <xf numFmtId="202" fontId="54" fillId="0" borderId="0" xfId="61" applyNumberFormat="1" applyFont="1" applyFill="1" applyBorder="1" applyAlignment="1" applyProtection="1">
      <alignment horizontal="right" vertical="center"/>
      <protection/>
    </xf>
    <xf numFmtId="38" fontId="55" fillId="33" borderId="15" xfId="49" applyFont="1" applyFill="1" applyBorder="1" applyAlignment="1">
      <alignment vertical="center"/>
    </xf>
    <xf numFmtId="202" fontId="55" fillId="0" borderId="19" xfId="61" applyNumberFormat="1" applyFont="1" applyFill="1" applyBorder="1" applyAlignment="1" applyProtection="1">
      <alignment horizontal="right" vertical="center"/>
      <protection/>
    </xf>
    <xf numFmtId="38" fontId="55" fillId="33" borderId="19" xfId="49" applyFont="1" applyFill="1" applyBorder="1" applyAlignment="1">
      <alignment vertical="center"/>
    </xf>
    <xf numFmtId="202" fontId="54" fillId="0" borderId="12" xfId="61" applyNumberFormat="1" applyFont="1" applyFill="1" applyBorder="1" applyAlignment="1" applyProtection="1">
      <alignment horizontal="right" vertical="center"/>
      <protection/>
    </xf>
    <xf numFmtId="183" fontId="54" fillId="0" borderId="20" xfId="61" applyNumberFormat="1" applyFont="1" applyFill="1" applyBorder="1" applyAlignment="1" applyProtection="1">
      <alignment horizontal="right" vertical="center" shrinkToFit="1"/>
      <protection/>
    </xf>
    <xf numFmtId="38" fontId="54" fillId="0" borderId="20" xfId="49" applyNumberFormat="1" applyFont="1" applyBorder="1" applyAlignment="1">
      <alignment vertical="center" shrinkToFit="1"/>
    </xf>
    <xf numFmtId="38" fontId="55" fillId="33" borderId="17" xfId="49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6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1"/>
  <sheetViews>
    <sheetView showGridLines="0" tabSelected="1" zoomScale="120" zoomScaleNormal="120" zoomScaleSheetLayoutView="75" zoomScalePageLayoutView="0" workbookViewId="0" topLeftCell="A70">
      <selection activeCell="D73" sqref="D73"/>
    </sheetView>
  </sheetViews>
  <sheetFormatPr defaultColWidth="12.3984375" defaultRowHeight="15"/>
  <cols>
    <col min="1" max="1" width="9.59765625" style="1" customWidth="1"/>
    <col min="2" max="2" width="9.3984375" style="1" customWidth="1"/>
    <col min="3" max="3" width="4.59765625" style="1" customWidth="1"/>
    <col min="4" max="4" width="10.09765625" style="1" customWidth="1"/>
    <col min="5" max="5" width="4.59765625" style="1" customWidth="1"/>
    <col min="6" max="6" width="10.09765625" style="1" customWidth="1"/>
    <col min="7" max="7" width="4.59765625" style="1" customWidth="1"/>
    <col min="8" max="8" width="8.09765625" style="1" customWidth="1"/>
    <col min="9" max="9" width="4.59765625" style="1" customWidth="1"/>
    <col min="10" max="10" width="6.59765625" style="1" customWidth="1"/>
    <col min="11" max="11" width="6.59765625" style="2" customWidth="1"/>
    <col min="12" max="12" width="9" style="1" customWidth="1"/>
    <col min="13" max="13" width="8.19921875" style="1" customWidth="1"/>
    <col min="14" max="14" width="12.19921875" style="1" customWidth="1"/>
    <col min="15" max="16384" width="12.3984375" style="1" customWidth="1"/>
  </cols>
  <sheetData>
    <row r="1" spans="1:12" ht="19.5" customHeight="1">
      <c r="A1" s="49" t="s">
        <v>97</v>
      </c>
      <c r="L1" s="48"/>
    </row>
    <row r="2" ht="12" customHeight="1"/>
    <row r="3" spans="1:13" ht="1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14" ht="12.75" customHeight="1">
      <c r="A4" s="12"/>
      <c r="B4" s="13"/>
      <c r="C4" s="14"/>
      <c r="D4" s="12"/>
      <c r="E4" s="14"/>
      <c r="F4" s="12"/>
      <c r="G4" s="14"/>
      <c r="H4" s="12"/>
      <c r="I4" s="14"/>
      <c r="J4" s="12"/>
      <c r="K4" s="15"/>
      <c r="L4" s="13"/>
      <c r="M4" s="14"/>
      <c r="N4" s="4"/>
    </row>
    <row r="5" spans="1:14" ht="12.75" customHeight="1">
      <c r="A5" s="16"/>
      <c r="B5" s="17" t="s">
        <v>1</v>
      </c>
      <c r="C5" s="18" t="s">
        <v>2</v>
      </c>
      <c r="D5" s="19"/>
      <c r="E5" s="18" t="s">
        <v>78</v>
      </c>
      <c r="F5" s="20"/>
      <c r="G5" s="18" t="s">
        <v>3</v>
      </c>
      <c r="H5" s="19"/>
      <c r="I5" s="18" t="s">
        <v>4</v>
      </c>
      <c r="J5" s="19"/>
      <c r="K5" s="21" t="s">
        <v>5</v>
      </c>
      <c r="L5" s="17" t="s">
        <v>6</v>
      </c>
      <c r="M5" s="22" t="s">
        <v>7</v>
      </c>
      <c r="N5" s="4"/>
    </row>
    <row r="6" spans="1:14" ht="12.75" customHeight="1">
      <c r="A6" s="23" t="s">
        <v>8</v>
      </c>
      <c r="B6" s="17" t="s">
        <v>9</v>
      </c>
      <c r="C6" s="13"/>
      <c r="D6" s="24" t="s">
        <v>10</v>
      </c>
      <c r="E6" s="13"/>
      <c r="F6" s="24" t="s">
        <v>10</v>
      </c>
      <c r="G6" s="13"/>
      <c r="H6" s="24" t="s">
        <v>10</v>
      </c>
      <c r="I6" s="13"/>
      <c r="J6" s="24" t="s">
        <v>10</v>
      </c>
      <c r="K6" s="21" t="s">
        <v>11</v>
      </c>
      <c r="L6" s="17" t="s">
        <v>12</v>
      </c>
      <c r="M6" s="22" t="s">
        <v>13</v>
      </c>
      <c r="N6" s="4"/>
    </row>
    <row r="7" spans="1:14" ht="12.75" customHeight="1">
      <c r="A7" s="23"/>
      <c r="B7" s="17" t="s">
        <v>14</v>
      </c>
      <c r="C7" s="44" t="s">
        <v>15</v>
      </c>
      <c r="D7" s="17" t="s">
        <v>16</v>
      </c>
      <c r="E7" s="44" t="s">
        <v>15</v>
      </c>
      <c r="F7" s="17" t="s">
        <v>16</v>
      </c>
      <c r="G7" s="44" t="s">
        <v>15</v>
      </c>
      <c r="H7" s="17" t="s">
        <v>16</v>
      </c>
      <c r="I7" s="44" t="s">
        <v>15</v>
      </c>
      <c r="J7" s="17" t="s">
        <v>16</v>
      </c>
      <c r="K7" s="21" t="s">
        <v>17</v>
      </c>
      <c r="L7" s="17" t="s">
        <v>76</v>
      </c>
      <c r="M7" s="22" t="s">
        <v>77</v>
      </c>
      <c r="N7" s="4"/>
    </row>
    <row r="8" spans="1:14" ht="12.75" customHeight="1">
      <c r="A8" s="25"/>
      <c r="B8" s="26"/>
      <c r="C8" s="26"/>
      <c r="D8" s="27" t="s">
        <v>18</v>
      </c>
      <c r="E8" s="26"/>
      <c r="F8" s="26"/>
      <c r="G8" s="26"/>
      <c r="H8" s="26"/>
      <c r="I8" s="26"/>
      <c r="J8" s="26"/>
      <c r="K8" s="28" t="s">
        <v>19</v>
      </c>
      <c r="L8" s="26"/>
      <c r="M8" s="29"/>
      <c r="N8" s="4"/>
    </row>
    <row r="9" spans="1:14" ht="21.75" customHeight="1">
      <c r="A9" s="46" t="s">
        <v>90</v>
      </c>
      <c r="B9" s="41">
        <v>1815224</v>
      </c>
      <c r="C9" s="41">
        <v>567</v>
      </c>
      <c r="D9" s="41">
        <v>1559172</v>
      </c>
      <c r="E9" s="41">
        <v>29</v>
      </c>
      <c r="F9" s="41">
        <v>1322476</v>
      </c>
      <c r="G9" s="41">
        <v>298</v>
      </c>
      <c r="H9" s="41">
        <v>214714</v>
      </c>
      <c r="I9" s="41">
        <v>240</v>
      </c>
      <c r="J9" s="41">
        <v>21982</v>
      </c>
      <c r="K9" s="43">
        <f aca="true" t="shared" si="0" ref="K9:K39">D9/B9</f>
        <v>0.8589419267263985</v>
      </c>
      <c r="L9" s="41">
        <v>185630</v>
      </c>
      <c r="M9" s="41">
        <v>508575</v>
      </c>
      <c r="N9" s="4"/>
    </row>
    <row r="10" spans="1:14" ht="21.75" customHeight="1">
      <c r="A10" s="23" t="s">
        <v>91</v>
      </c>
      <c r="B10" s="42">
        <v>1810127</v>
      </c>
      <c r="C10" s="42">
        <v>558</v>
      </c>
      <c r="D10" s="42">
        <v>1556014</v>
      </c>
      <c r="E10" s="42">
        <v>30</v>
      </c>
      <c r="F10" s="42">
        <v>1334769</v>
      </c>
      <c r="G10" s="42">
        <v>283</v>
      </c>
      <c r="H10" s="42">
        <v>201759</v>
      </c>
      <c r="I10" s="42">
        <v>245</v>
      </c>
      <c r="J10" s="42">
        <v>19486</v>
      </c>
      <c r="K10" s="43">
        <f t="shared" si="0"/>
        <v>0.8596159275012195</v>
      </c>
      <c r="L10" s="42">
        <v>184473</v>
      </c>
      <c r="M10" s="42">
        <v>505405</v>
      </c>
      <c r="N10" s="4"/>
    </row>
    <row r="11" spans="1:14" ht="21.75" customHeight="1">
      <c r="A11" s="23" t="s">
        <v>83</v>
      </c>
      <c r="B11" s="45">
        <v>1810826</v>
      </c>
      <c r="C11" s="45">
        <v>545</v>
      </c>
      <c r="D11" s="45">
        <v>1559776</v>
      </c>
      <c r="E11" s="45">
        <v>30</v>
      </c>
      <c r="F11" s="45">
        <v>1339787</v>
      </c>
      <c r="G11" s="45">
        <v>270</v>
      </c>
      <c r="H11" s="45">
        <v>199672</v>
      </c>
      <c r="I11" s="45">
        <v>245</v>
      </c>
      <c r="J11" s="45">
        <v>20317</v>
      </c>
      <c r="K11" s="43">
        <f t="shared" si="0"/>
        <v>0.8613616106682807</v>
      </c>
      <c r="L11" s="45">
        <v>183917</v>
      </c>
      <c r="M11" s="45">
        <v>503882</v>
      </c>
      <c r="N11" s="4"/>
    </row>
    <row r="12" spans="1:14" ht="21.75" customHeight="1">
      <c r="A12" s="23" t="s">
        <v>87</v>
      </c>
      <c r="B12" s="42">
        <v>1806134</v>
      </c>
      <c r="C12" s="42">
        <v>487</v>
      </c>
      <c r="D12" s="42">
        <v>1559581</v>
      </c>
      <c r="E12" s="42">
        <v>29</v>
      </c>
      <c r="F12" s="42">
        <v>1358121</v>
      </c>
      <c r="G12" s="42">
        <v>243</v>
      </c>
      <c r="H12" s="42">
        <v>184035</v>
      </c>
      <c r="I12" s="42">
        <v>215</v>
      </c>
      <c r="J12" s="42">
        <v>17425</v>
      </c>
      <c r="K12" s="43">
        <f t="shared" si="0"/>
        <v>0.8634913024172072</v>
      </c>
      <c r="L12" s="42">
        <v>183147</v>
      </c>
      <c r="M12" s="47">
        <f aca="true" t="shared" si="1" ref="M12:M39">ROUND(L12*1000/365,0)</f>
        <v>501773</v>
      </c>
      <c r="N12" s="4"/>
    </row>
    <row r="13" spans="1:14" ht="21.75" customHeight="1">
      <c r="A13" s="30" t="s">
        <v>92</v>
      </c>
      <c r="B13" s="61">
        <f>B14+B15</f>
        <v>1801169</v>
      </c>
      <c r="C13" s="50">
        <f>C14+C15</f>
        <v>490</v>
      </c>
      <c r="D13" s="50">
        <f>D14+D15</f>
        <v>1560120</v>
      </c>
      <c r="E13" s="50">
        <f aca="true" t="shared" si="2" ref="E13:J13">E14+E15</f>
        <v>30</v>
      </c>
      <c r="F13" s="50">
        <f t="shared" si="2"/>
        <v>1361587</v>
      </c>
      <c r="G13" s="50">
        <f t="shared" si="2"/>
        <v>242</v>
      </c>
      <c r="H13" s="50">
        <f t="shared" si="2"/>
        <v>181139</v>
      </c>
      <c r="I13" s="50">
        <f t="shared" si="2"/>
        <v>218</v>
      </c>
      <c r="J13" s="50">
        <f t="shared" si="2"/>
        <v>17394</v>
      </c>
      <c r="K13" s="51">
        <f t="shared" si="0"/>
        <v>0.8661708035170492</v>
      </c>
      <c r="L13" s="50">
        <f>L14+L15</f>
        <v>182477</v>
      </c>
      <c r="M13" s="52">
        <f t="shared" si="1"/>
        <v>499937</v>
      </c>
      <c r="N13" s="4"/>
    </row>
    <row r="14" spans="1:14" ht="21.75" customHeight="1">
      <c r="A14" s="31" t="s">
        <v>20</v>
      </c>
      <c r="B14" s="62">
        <f>SUM(B16:B29)</f>
        <v>1449956</v>
      </c>
      <c r="C14" s="53">
        <f aca="true" t="shared" si="3" ref="C14:J14">SUM(C16:C29)</f>
        <v>279</v>
      </c>
      <c r="D14" s="53">
        <f t="shared" si="3"/>
        <v>1264030</v>
      </c>
      <c r="E14" s="53">
        <f t="shared" si="3"/>
        <v>16</v>
      </c>
      <c r="F14" s="53">
        <f t="shared" si="3"/>
        <v>1176638</v>
      </c>
      <c r="G14" s="53">
        <f>SUM(G16:G29)</f>
        <v>109</v>
      </c>
      <c r="H14" s="53">
        <f t="shared" si="3"/>
        <v>73601</v>
      </c>
      <c r="I14" s="53">
        <f t="shared" si="3"/>
        <v>154</v>
      </c>
      <c r="J14" s="53">
        <f t="shared" si="3"/>
        <v>13791</v>
      </c>
      <c r="K14" s="51">
        <f t="shared" si="0"/>
        <v>0.8717712813354336</v>
      </c>
      <c r="L14" s="53">
        <f>SUM(L16:L29)</f>
        <v>143987</v>
      </c>
      <c r="M14" s="52">
        <f t="shared" si="1"/>
        <v>394485</v>
      </c>
      <c r="N14" s="4"/>
    </row>
    <row r="15" spans="1:14" ht="21.75" customHeight="1">
      <c r="A15" s="31" t="s">
        <v>21</v>
      </c>
      <c r="B15" s="62">
        <f>B30+B32+B37+B52+B59+B65+B67+B70+B80</f>
        <v>351213</v>
      </c>
      <c r="C15" s="53">
        <f aca="true" t="shared" si="4" ref="C15:J15">C30+C32+C37+C52+C59+C65+C67+C70+C80</f>
        <v>211</v>
      </c>
      <c r="D15" s="53">
        <f>D30+D32+D37+D52+D59+D65+D67+D70+D80</f>
        <v>296090</v>
      </c>
      <c r="E15" s="53">
        <f t="shared" si="4"/>
        <v>14</v>
      </c>
      <c r="F15" s="53">
        <f t="shared" si="4"/>
        <v>184949</v>
      </c>
      <c r="G15" s="53">
        <f t="shared" si="4"/>
        <v>133</v>
      </c>
      <c r="H15" s="53">
        <f t="shared" si="4"/>
        <v>107538</v>
      </c>
      <c r="I15" s="53">
        <f t="shared" si="4"/>
        <v>64</v>
      </c>
      <c r="J15" s="53">
        <f t="shared" si="4"/>
        <v>3603</v>
      </c>
      <c r="K15" s="51">
        <f t="shared" si="0"/>
        <v>0.8430496593235444</v>
      </c>
      <c r="L15" s="53">
        <f>L30+L32+L37+L52+L59+L65+L67+L70+L80</f>
        <v>38490</v>
      </c>
      <c r="M15" s="52">
        <f t="shared" si="1"/>
        <v>105452</v>
      </c>
      <c r="N15" s="4"/>
    </row>
    <row r="16" spans="1:15" ht="21.75" customHeight="1">
      <c r="A16" s="32" t="s">
        <v>22</v>
      </c>
      <c r="B16" s="63">
        <v>737294</v>
      </c>
      <c r="C16" s="55">
        <f aca="true" t="shared" si="5" ref="C16:C29">E16+G16+I16</f>
        <v>83</v>
      </c>
      <c r="D16" s="55">
        <f aca="true" t="shared" si="6" ref="D16:D29">F16+H16+J16</f>
        <v>695271</v>
      </c>
      <c r="E16" s="54">
        <v>1</v>
      </c>
      <c r="F16" s="54">
        <v>692456</v>
      </c>
      <c r="G16" s="56">
        <v>3</v>
      </c>
      <c r="H16" s="56" t="s">
        <v>93</v>
      </c>
      <c r="I16" s="54">
        <v>79</v>
      </c>
      <c r="J16" s="56">
        <v>2815</v>
      </c>
      <c r="K16" s="57">
        <f t="shared" si="0"/>
        <v>0.9430037407058786</v>
      </c>
      <c r="L16" s="58">
        <v>79973</v>
      </c>
      <c r="M16" s="52">
        <f t="shared" si="1"/>
        <v>219104</v>
      </c>
      <c r="N16" s="4"/>
      <c r="O16" s="48"/>
    </row>
    <row r="17" spans="1:14" ht="21.75" customHeight="1">
      <c r="A17" s="32" t="s">
        <v>23</v>
      </c>
      <c r="B17" s="63">
        <v>129865</v>
      </c>
      <c r="C17" s="55">
        <f t="shared" si="5"/>
        <v>63</v>
      </c>
      <c r="D17" s="55">
        <f t="shared" si="6"/>
        <v>65185</v>
      </c>
      <c r="E17" s="54">
        <v>1</v>
      </c>
      <c r="F17" s="54">
        <v>59532</v>
      </c>
      <c r="G17" s="54">
        <v>41</v>
      </c>
      <c r="H17" s="54">
        <v>4863</v>
      </c>
      <c r="I17" s="54">
        <v>21</v>
      </c>
      <c r="J17" s="54">
        <v>790</v>
      </c>
      <c r="K17" s="57">
        <f t="shared" si="0"/>
        <v>0.5019443268009086</v>
      </c>
      <c r="L17" s="58">
        <v>4735</v>
      </c>
      <c r="M17" s="52">
        <f t="shared" si="1"/>
        <v>12973</v>
      </c>
      <c r="N17" s="4"/>
    </row>
    <row r="18" spans="1:14" ht="21.75" customHeight="1">
      <c r="A18" s="32" t="s">
        <v>24</v>
      </c>
      <c r="B18" s="63">
        <v>34643</v>
      </c>
      <c r="C18" s="55">
        <f t="shared" si="5"/>
        <v>3</v>
      </c>
      <c r="D18" s="55">
        <f t="shared" si="6"/>
        <v>33927</v>
      </c>
      <c r="E18" s="54">
        <v>1</v>
      </c>
      <c r="F18" s="54">
        <v>33762</v>
      </c>
      <c r="G18" s="54">
        <v>1</v>
      </c>
      <c r="H18" s="54">
        <v>165</v>
      </c>
      <c r="I18" s="56">
        <v>1</v>
      </c>
      <c r="J18" s="56">
        <v>0</v>
      </c>
      <c r="K18" s="57">
        <f t="shared" si="0"/>
        <v>0.9793320439915711</v>
      </c>
      <c r="L18" s="58">
        <v>4639</v>
      </c>
      <c r="M18" s="52">
        <f t="shared" si="1"/>
        <v>12710</v>
      </c>
      <c r="N18" s="4"/>
    </row>
    <row r="19" spans="1:14" ht="21.75" customHeight="1">
      <c r="A19" s="32" t="s">
        <v>25</v>
      </c>
      <c r="B19" s="63">
        <v>54224</v>
      </c>
      <c r="C19" s="55">
        <f t="shared" si="5"/>
        <v>3</v>
      </c>
      <c r="D19" s="55">
        <f t="shared" si="6"/>
        <v>52978</v>
      </c>
      <c r="E19" s="54">
        <v>1</v>
      </c>
      <c r="F19" s="54">
        <v>48690</v>
      </c>
      <c r="G19" s="56" t="s">
        <v>93</v>
      </c>
      <c r="H19" s="56" t="s">
        <v>93</v>
      </c>
      <c r="I19" s="54">
        <v>2</v>
      </c>
      <c r="J19" s="54">
        <v>4288</v>
      </c>
      <c r="K19" s="57">
        <f t="shared" si="0"/>
        <v>0.9770212452050753</v>
      </c>
      <c r="L19" s="58">
        <v>5484</v>
      </c>
      <c r="M19" s="52">
        <f t="shared" si="1"/>
        <v>15025</v>
      </c>
      <c r="N19" s="4"/>
    </row>
    <row r="20" spans="1:14" ht="21.75" customHeight="1">
      <c r="A20" s="32" t="s">
        <v>26</v>
      </c>
      <c r="B20" s="63">
        <v>26184</v>
      </c>
      <c r="C20" s="55">
        <f t="shared" si="5"/>
        <v>4</v>
      </c>
      <c r="D20" s="55">
        <f t="shared" si="6"/>
        <v>24258</v>
      </c>
      <c r="E20" s="54">
        <v>1</v>
      </c>
      <c r="F20" s="54">
        <v>23854</v>
      </c>
      <c r="G20" s="54">
        <v>2</v>
      </c>
      <c r="H20" s="54">
        <v>319</v>
      </c>
      <c r="I20" s="54">
        <v>1</v>
      </c>
      <c r="J20" s="54">
        <v>85</v>
      </c>
      <c r="K20" s="57">
        <f t="shared" si="0"/>
        <v>0.9264436296975253</v>
      </c>
      <c r="L20" s="58">
        <v>3826</v>
      </c>
      <c r="M20" s="52">
        <f t="shared" si="1"/>
        <v>10482</v>
      </c>
      <c r="N20" s="4"/>
    </row>
    <row r="21" spans="1:14" ht="21.75" customHeight="1">
      <c r="A21" s="32" t="s">
        <v>27</v>
      </c>
      <c r="B21" s="63">
        <v>68238</v>
      </c>
      <c r="C21" s="55">
        <f t="shared" si="5"/>
        <v>10</v>
      </c>
      <c r="D21" s="55">
        <f t="shared" si="6"/>
        <v>51995</v>
      </c>
      <c r="E21" s="54">
        <v>1</v>
      </c>
      <c r="F21" s="54">
        <v>49543</v>
      </c>
      <c r="G21" s="54">
        <v>2</v>
      </c>
      <c r="H21" s="54">
        <v>1533</v>
      </c>
      <c r="I21" s="54">
        <v>7</v>
      </c>
      <c r="J21" s="54">
        <v>919</v>
      </c>
      <c r="K21" s="57">
        <f t="shared" si="0"/>
        <v>0.7619654737829362</v>
      </c>
      <c r="L21" s="58">
        <v>6027</v>
      </c>
      <c r="M21" s="52">
        <f t="shared" si="1"/>
        <v>16512</v>
      </c>
      <c r="N21" s="4"/>
    </row>
    <row r="22" spans="1:14" ht="21.75" customHeight="1">
      <c r="A22" s="32" t="s">
        <v>28</v>
      </c>
      <c r="B22" s="63">
        <v>53816</v>
      </c>
      <c r="C22" s="55">
        <f t="shared" si="5"/>
        <v>21</v>
      </c>
      <c r="D22" s="55">
        <f t="shared" si="6"/>
        <v>33971</v>
      </c>
      <c r="E22" s="54">
        <v>1</v>
      </c>
      <c r="F22" s="54">
        <v>29157</v>
      </c>
      <c r="G22" s="54">
        <v>6</v>
      </c>
      <c r="H22" s="54">
        <v>3559</v>
      </c>
      <c r="I22" s="56">
        <v>14</v>
      </c>
      <c r="J22" s="56">
        <v>1255</v>
      </c>
      <c r="K22" s="57">
        <f t="shared" si="0"/>
        <v>0.6312434963579605</v>
      </c>
      <c r="L22" s="58">
        <v>3577</v>
      </c>
      <c r="M22" s="52">
        <f t="shared" si="1"/>
        <v>9800</v>
      </c>
      <c r="N22" s="4"/>
    </row>
    <row r="23" spans="1:14" ht="21.75" customHeight="1">
      <c r="A23" s="32" t="s">
        <v>29</v>
      </c>
      <c r="B23" s="63">
        <v>49351</v>
      </c>
      <c r="C23" s="55">
        <f t="shared" si="5"/>
        <v>18</v>
      </c>
      <c r="D23" s="55">
        <f t="shared" si="6"/>
        <v>39935</v>
      </c>
      <c r="E23" s="54">
        <v>1</v>
      </c>
      <c r="F23" s="54">
        <v>31850</v>
      </c>
      <c r="G23" s="54">
        <v>12</v>
      </c>
      <c r="H23" s="54">
        <v>7773</v>
      </c>
      <c r="I23" s="56">
        <v>5</v>
      </c>
      <c r="J23" s="56">
        <v>312</v>
      </c>
      <c r="K23" s="57">
        <f t="shared" si="0"/>
        <v>0.8092034609227776</v>
      </c>
      <c r="L23" s="58">
        <v>4601</v>
      </c>
      <c r="M23" s="52">
        <f t="shared" si="1"/>
        <v>12605</v>
      </c>
      <c r="N23" s="4"/>
    </row>
    <row r="24" spans="1:14" ht="21.75" customHeight="1">
      <c r="A24" s="32" t="s">
        <v>30</v>
      </c>
      <c r="B24" s="63">
        <v>37252</v>
      </c>
      <c r="C24" s="55">
        <f t="shared" si="5"/>
        <v>13</v>
      </c>
      <c r="D24" s="55">
        <f t="shared" si="6"/>
        <v>31145</v>
      </c>
      <c r="E24" s="54">
        <v>1</v>
      </c>
      <c r="F24" s="54">
        <v>24852</v>
      </c>
      <c r="G24" s="54">
        <v>7</v>
      </c>
      <c r="H24" s="54">
        <v>5374</v>
      </c>
      <c r="I24" s="54">
        <v>5</v>
      </c>
      <c r="J24" s="54">
        <v>919</v>
      </c>
      <c r="K24" s="57">
        <f t="shared" si="0"/>
        <v>0.8360624932889509</v>
      </c>
      <c r="L24" s="58">
        <v>3304</v>
      </c>
      <c r="M24" s="52">
        <f t="shared" si="1"/>
        <v>9052</v>
      </c>
      <c r="N24" s="4"/>
    </row>
    <row r="25" spans="1:14" ht="21.75" customHeight="1">
      <c r="A25" s="32" t="s">
        <v>66</v>
      </c>
      <c r="B25" s="63">
        <v>28460</v>
      </c>
      <c r="C25" s="55">
        <f t="shared" si="5"/>
        <v>2</v>
      </c>
      <c r="D25" s="55">
        <f t="shared" si="6"/>
        <v>27092</v>
      </c>
      <c r="E25" s="54">
        <v>1</v>
      </c>
      <c r="F25" s="54">
        <v>26708</v>
      </c>
      <c r="G25" s="54">
        <v>1</v>
      </c>
      <c r="H25" s="54">
        <v>384</v>
      </c>
      <c r="I25" s="56" t="s">
        <v>93</v>
      </c>
      <c r="J25" s="56" t="s">
        <v>93</v>
      </c>
      <c r="K25" s="57">
        <f t="shared" si="0"/>
        <v>0.9519325368938861</v>
      </c>
      <c r="L25" s="58">
        <v>3396</v>
      </c>
      <c r="M25" s="52">
        <f t="shared" si="1"/>
        <v>9304</v>
      </c>
      <c r="N25" s="4"/>
    </row>
    <row r="26" spans="1:14" ht="21.75" customHeight="1">
      <c r="A26" s="32" t="s">
        <v>67</v>
      </c>
      <c r="B26" s="63">
        <v>60674</v>
      </c>
      <c r="C26" s="55">
        <f t="shared" si="5"/>
        <v>12</v>
      </c>
      <c r="D26" s="55">
        <f t="shared" si="6"/>
        <v>45702</v>
      </c>
      <c r="E26" s="54">
        <v>3</v>
      </c>
      <c r="F26" s="54">
        <v>33802</v>
      </c>
      <c r="G26" s="54">
        <v>8</v>
      </c>
      <c r="H26" s="54">
        <v>11815</v>
      </c>
      <c r="I26" s="54">
        <v>1</v>
      </c>
      <c r="J26" s="54">
        <v>85</v>
      </c>
      <c r="K26" s="57">
        <f t="shared" si="0"/>
        <v>0.753238619507532</v>
      </c>
      <c r="L26" s="58">
        <v>4996</v>
      </c>
      <c r="M26" s="52">
        <f t="shared" si="1"/>
        <v>13688</v>
      </c>
      <c r="N26" s="4"/>
    </row>
    <row r="27" spans="1:14" ht="21.75" customHeight="1">
      <c r="A27" s="32" t="s">
        <v>68</v>
      </c>
      <c r="B27" s="63">
        <v>27599</v>
      </c>
      <c r="C27" s="55">
        <f t="shared" si="5"/>
        <v>21</v>
      </c>
      <c r="D27" s="55">
        <f t="shared" si="6"/>
        <v>26996</v>
      </c>
      <c r="E27" s="54">
        <v>1</v>
      </c>
      <c r="F27" s="54">
        <v>17200</v>
      </c>
      <c r="G27" s="54">
        <v>12</v>
      </c>
      <c r="H27" s="54">
        <v>8310</v>
      </c>
      <c r="I27" s="54">
        <v>8</v>
      </c>
      <c r="J27" s="54">
        <v>1486</v>
      </c>
      <c r="K27" s="57">
        <f t="shared" si="0"/>
        <v>0.97815138229646</v>
      </c>
      <c r="L27" s="58">
        <v>4199</v>
      </c>
      <c r="M27" s="52">
        <f t="shared" si="1"/>
        <v>11504</v>
      </c>
      <c r="N27" s="4"/>
    </row>
    <row r="28" spans="1:14" ht="21.75" customHeight="1">
      <c r="A28" s="32" t="s">
        <v>72</v>
      </c>
      <c r="B28" s="63">
        <v>85450</v>
      </c>
      <c r="C28" s="55">
        <f t="shared" si="5"/>
        <v>15</v>
      </c>
      <c r="D28" s="55">
        <f t="shared" si="6"/>
        <v>78311</v>
      </c>
      <c r="E28" s="54">
        <v>1</v>
      </c>
      <c r="F28" s="54">
        <v>53620</v>
      </c>
      <c r="G28" s="54">
        <v>12</v>
      </c>
      <c r="H28" s="54">
        <v>24549</v>
      </c>
      <c r="I28" s="54">
        <v>2</v>
      </c>
      <c r="J28" s="54">
        <v>142</v>
      </c>
      <c r="K28" s="57">
        <f t="shared" si="0"/>
        <v>0.9164540667056759</v>
      </c>
      <c r="L28" s="58">
        <v>9137</v>
      </c>
      <c r="M28" s="52">
        <f t="shared" si="1"/>
        <v>25033</v>
      </c>
      <c r="N28" s="4"/>
    </row>
    <row r="29" spans="1:14" ht="21.75" customHeight="1">
      <c r="A29" s="32" t="s">
        <v>73</v>
      </c>
      <c r="B29" s="63">
        <v>56906</v>
      </c>
      <c r="C29" s="55">
        <f t="shared" si="5"/>
        <v>11</v>
      </c>
      <c r="D29" s="55">
        <f t="shared" si="6"/>
        <v>57264</v>
      </c>
      <c r="E29" s="54">
        <v>1</v>
      </c>
      <c r="F29" s="54">
        <v>51612</v>
      </c>
      <c r="G29" s="54">
        <v>2</v>
      </c>
      <c r="H29" s="54">
        <v>4957</v>
      </c>
      <c r="I29" s="54">
        <v>8</v>
      </c>
      <c r="J29" s="54">
        <v>695</v>
      </c>
      <c r="K29" s="57">
        <f t="shared" si="0"/>
        <v>1.006291076512143</v>
      </c>
      <c r="L29" s="58">
        <v>6093</v>
      </c>
      <c r="M29" s="52">
        <f t="shared" si="1"/>
        <v>16693</v>
      </c>
      <c r="N29" s="4"/>
    </row>
    <row r="30" spans="1:14" ht="21.75" customHeight="1">
      <c r="A30" s="33" t="s">
        <v>31</v>
      </c>
      <c r="B30" s="62">
        <f>B31</f>
        <v>10875</v>
      </c>
      <c r="C30" s="53">
        <f aca="true" t="shared" si="7" ref="C30:I30">C31</f>
        <v>11</v>
      </c>
      <c r="D30" s="53">
        <f t="shared" si="7"/>
        <v>6735</v>
      </c>
      <c r="E30" s="53" t="s">
        <v>88</v>
      </c>
      <c r="F30" s="53" t="str">
        <f t="shared" si="7"/>
        <v>-</v>
      </c>
      <c r="G30" s="53">
        <f t="shared" si="7"/>
        <v>10</v>
      </c>
      <c r="H30" s="53">
        <f t="shared" si="7"/>
        <v>6735</v>
      </c>
      <c r="I30" s="53">
        <f t="shared" si="7"/>
        <v>1</v>
      </c>
      <c r="J30" s="53">
        <f>J31</f>
        <v>0</v>
      </c>
      <c r="K30" s="51">
        <f>D30/B30</f>
        <v>0.6193103448275862</v>
      </c>
      <c r="L30" s="53">
        <v>694</v>
      </c>
      <c r="M30" s="52">
        <f t="shared" si="1"/>
        <v>1901</v>
      </c>
      <c r="N30" s="4"/>
    </row>
    <row r="31" spans="1:14" ht="21.75" customHeight="1">
      <c r="A31" s="32" t="s">
        <v>69</v>
      </c>
      <c r="B31" s="63">
        <v>10875</v>
      </c>
      <c r="C31" s="55">
        <f>E31+G31+I31</f>
        <v>11</v>
      </c>
      <c r="D31" s="55">
        <f>F31+H31+J31</f>
        <v>6735</v>
      </c>
      <c r="E31" s="56" t="s">
        <v>93</v>
      </c>
      <c r="F31" s="56" t="s">
        <v>93</v>
      </c>
      <c r="G31" s="54">
        <v>10</v>
      </c>
      <c r="H31" s="54">
        <v>6735</v>
      </c>
      <c r="I31" s="54">
        <v>1</v>
      </c>
      <c r="J31" s="56">
        <v>0</v>
      </c>
      <c r="K31" s="57">
        <f t="shared" si="0"/>
        <v>0.6193103448275862</v>
      </c>
      <c r="L31" s="58">
        <v>694</v>
      </c>
      <c r="M31" s="52">
        <f t="shared" si="1"/>
        <v>1901</v>
      </c>
      <c r="N31" s="4"/>
    </row>
    <row r="32" spans="1:14" ht="21.75" customHeight="1">
      <c r="A32" s="33" t="s">
        <v>32</v>
      </c>
      <c r="B32" s="62">
        <f>SUM(B33:B36)</f>
        <v>42579</v>
      </c>
      <c r="C32" s="53">
        <f aca="true" t="shared" si="8" ref="C32:J32">SUM(C33:C36)</f>
        <v>22</v>
      </c>
      <c r="D32" s="53">
        <f>SUM(D33:D36)</f>
        <v>23267</v>
      </c>
      <c r="E32" s="53">
        <f t="shared" si="8"/>
        <v>1</v>
      </c>
      <c r="F32" s="53">
        <f t="shared" si="8"/>
        <v>15931</v>
      </c>
      <c r="G32" s="53">
        <f>SUM(G33:G36)</f>
        <v>7</v>
      </c>
      <c r="H32" s="53">
        <f>SUM(H33:H36)</f>
        <v>6289</v>
      </c>
      <c r="I32" s="53">
        <f t="shared" si="8"/>
        <v>14</v>
      </c>
      <c r="J32" s="53">
        <f t="shared" si="8"/>
        <v>1047</v>
      </c>
      <c r="K32" s="51">
        <f>D32/B32</f>
        <v>0.5464430822706029</v>
      </c>
      <c r="L32" s="53">
        <v>2708</v>
      </c>
      <c r="M32" s="52">
        <f t="shared" si="1"/>
        <v>7419</v>
      </c>
      <c r="N32" s="4"/>
    </row>
    <row r="33" spans="1:14" ht="21.75" customHeight="1">
      <c r="A33" s="32" t="s">
        <v>33</v>
      </c>
      <c r="B33" s="63">
        <v>5450</v>
      </c>
      <c r="C33" s="55">
        <f aca="true" t="shared" si="9" ref="C33:D36">E33+G33+I33</f>
        <v>4</v>
      </c>
      <c r="D33" s="55">
        <f t="shared" si="9"/>
        <v>4751</v>
      </c>
      <c r="E33" s="56" t="s">
        <v>93</v>
      </c>
      <c r="F33" s="56" t="s">
        <v>93</v>
      </c>
      <c r="G33" s="54">
        <v>4</v>
      </c>
      <c r="H33" s="54">
        <v>4751</v>
      </c>
      <c r="I33" s="56" t="s">
        <v>93</v>
      </c>
      <c r="J33" s="56" t="s">
        <v>93</v>
      </c>
      <c r="K33" s="57">
        <f t="shared" si="0"/>
        <v>0.8717431192660551</v>
      </c>
      <c r="L33" s="58">
        <v>474</v>
      </c>
      <c r="M33" s="52">
        <f t="shared" si="1"/>
        <v>1299</v>
      </c>
      <c r="N33" s="4"/>
    </row>
    <row r="34" spans="1:14" ht="21.75" customHeight="1">
      <c r="A34" s="32" t="s">
        <v>34</v>
      </c>
      <c r="B34" s="63">
        <v>10201</v>
      </c>
      <c r="C34" s="55">
        <f t="shared" si="9"/>
        <v>10</v>
      </c>
      <c r="D34" s="55">
        <f t="shared" si="9"/>
        <v>809</v>
      </c>
      <c r="E34" s="56" t="s">
        <v>93</v>
      </c>
      <c r="F34" s="56" t="s">
        <v>93</v>
      </c>
      <c r="G34" s="54">
        <v>1</v>
      </c>
      <c r="H34" s="54">
        <v>112</v>
      </c>
      <c r="I34" s="54">
        <v>9</v>
      </c>
      <c r="J34" s="54">
        <v>697</v>
      </c>
      <c r="K34" s="57">
        <f t="shared" si="0"/>
        <v>0.0793059503970199</v>
      </c>
      <c r="L34" s="58">
        <v>11</v>
      </c>
      <c r="M34" s="52">
        <f t="shared" si="1"/>
        <v>30</v>
      </c>
      <c r="N34" s="4"/>
    </row>
    <row r="35" spans="1:14" ht="21.75" customHeight="1">
      <c r="A35" s="32" t="s">
        <v>35</v>
      </c>
      <c r="B35" s="63">
        <v>16174</v>
      </c>
      <c r="C35" s="55">
        <f t="shared" si="9"/>
        <v>2</v>
      </c>
      <c r="D35" s="55">
        <f t="shared" si="9"/>
        <v>15931</v>
      </c>
      <c r="E35" s="54">
        <v>1</v>
      </c>
      <c r="F35" s="54">
        <v>15931</v>
      </c>
      <c r="G35" s="56" t="s">
        <v>93</v>
      </c>
      <c r="H35" s="56" t="s">
        <v>93</v>
      </c>
      <c r="I35" s="56">
        <v>1</v>
      </c>
      <c r="J35" s="56">
        <v>0</v>
      </c>
      <c r="K35" s="57">
        <f t="shared" si="0"/>
        <v>0.9849758872264127</v>
      </c>
      <c r="L35" s="58">
        <v>2121</v>
      </c>
      <c r="M35" s="52">
        <f t="shared" si="1"/>
        <v>5811</v>
      </c>
      <c r="N35" s="4"/>
    </row>
    <row r="36" spans="1:14" ht="21.75" customHeight="1">
      <c r="A36" s="32" t="s">
        <v>74</v>
      </c>
      <c r="B36" s="63">
        <v>10754</v>
      </c>
      <c r="C36" s="55">
        <f t="shared" si="9"/>
        <v>6</v>
      </c>
      <c r="D36" s="55">
        <f t="shared" si="9"/>
        <v>1776</v>
      </c>
      <c r="E36" s="56" t="s">
        <v>93</v>
      </c>
      <c r="F36" s="56" t="s">
        <v>93</v>
      </c>
      <c r="G36" s="56">
        <v>2</v>
      </c>
      <c r="H36" s="56">
        <v>1426</v>
      </c>
      <c r="I36" s="54">
        <v>4</v>
      </c>
      <c r="J36" s="54">
        <v>350</v>
      </c>
      <c r="K36" s="57">
        <f t="shared" si="0"/>
        <v>0.16514785196206064</v>
      </c>
      <c r="L36" s="58">
        <v>102</v>
      </c>
      <c r="M36" s="52">
        <f t="shared" si="1"/>
        <v>279</v>
      </c>
      <c r="N36" s="4"/>
    </row>
    <row r="37" spans="1:14" ht="21.75" customHeight="1">
      <c r="A37" s="33" t="s">
        <v>36</v>
      </c>
      <c r="B37" s="62">
        <f>SUM(B38:B39)</f>
        <v>72195</v>
      </c>
      <c r="C37" s="53">
        <f aca="true" t="shared" si="10" ref="C37:J37">SUM(C38:C39)</f>
        <v>11</v>
      </c>
      <c r="D37" s="53">
        <f t="shared" si="10"/>
        <v>71548</v>
      </c>
      <c r="E37" s="53">
        <f t="shared" si="10"/>
        <v>2</v>
      </c>
      <c r="F37" s="53">
        <f t="shared" si="10"/>
        <v>71284</v>
      </c>
      <c r="G37" s="53">
        <f t="shared" si="10"/>
        <v>1</v>
      </c>
      <c r="H37" s="53">
        <f t="shared" si="10"/>
        <v>144</v>
      </c>
      <c r="I37" s="53">
        <f t="shared" si="10"/>
        <v>8</v>
      </c>
      <c r="J37" s="53">
        <f t="shared" si="10"/>
        <v>120</v>
      </c>
      <c r="K37" s="51">
        <f>D37/B37</f>
        <v>0.9910381605374333</v>
      </c>
      <c r="L37" s="53">
        <v>8695</v>
      </c>
      <c r="M37" s="52">
        <f t="shared" si="1"/>
        <v>23822</v>
      </c>
      <c r="N37" s="4"/>
    </row>
    <row r="38" spans="1:14" ht="21.75" customHeight="1">
      <c r="A38" s="32" t="s">
        <v>37</v>
      </c>
      <c r="B38" s="63">
        <v>32700</v>
      </c>
      <c r="C38" s="55">
        <f>E38+G38+I38</f>
        <v>7</v>
      </c>
      <c r="D38" s="55">
        <f>F38+H38+J38</f>
        <v>33018</v>
      </c>
      <c r="E38" s="54">
        <v>1</v>
      </c>
      <c r="F38" s="55">
        <v>32754</v>
      </c>
      <c r="G38" s="54">
        <v>1</v>
      </c>
      <c r="H38" s="59">
        <v>144</v>
      </c>
      <c r="I38" s="54">
        <v>5</v>
      </c>
      <c r="J38" s="54">
        <v>120</v>
      </c>
      <c r="K38" s="57">
        <f t="shared" si="0"/>
        <v>1.009724770642202</v>
      </c>
      <c r="L38" s="58">
        <v>8695</v>
      </c>
      <c r="M38" s="52">
        <f t="shared" si="1"/>
        <v>23822</v>
      </c>
      <c r="N38" s="4"/>
    </row>
    <row r="39" spans="1:14" ht="21.75" customHeight="1">
      <c r="A39" s="34" t="s">
        <v>38</v>
      </c>
      <c r="B39" s="64">
        <v>39495</v>
      </c>
      <c r="C39" s="65">
        <f>E39+G39+I39</f>
        <v>4</v>
      </c>
      <c r="D39" s="65">
        <f>F39+H39+J39</f>
        <v>38530</v>
      </c>
      <c r="E39" s="66">
        <v>1</v>
      </c>
      <c r="F39" s="65">
        <v>38530</v>
      </c>
      <c r="G39" s="66" t="s">
        <v>95</v>
      </c>
      <c r="H39" s="66" t="s">
        <v>95</v>
      </c>
      <c r="I39" s="60">
        <v>3</v>
      </c>
      <c r="J39" s="66">
        <v>0</v>
      </c>
      <c r="K39" s="67">
        <f t="shared" si="0"/>
        <v>0.9755665274085328</v>
      </c>
      <c r="L39" s="68">
        <v>0</v>
      </c>
      <c r="M39" s="69">
        <f t="shared" si="1"/>
        <v>0</v>
      </c>
      <c r="N39" s="4"/>
    </row>
    <row r="40" spans="1:14" ht="12.75" customHeight="1">
      <c r="A40" s="10" t="s">
        <v>89</v>
      </c>
      <c r="I40" s="7"/>
      <c r="J40" s="7"/>
      <c r="K40" s="8"/>
      <c r="L40" s="7"/>
      <c r="M40" s="9"/>
      <c r="N40" s="4"/>
    </row>
    <row r="41" spans="1:14" ht="12.75" customHeight="1">
      <c r="A41" s="10" t="s">
        <v>79</v>
      </c>
      <c r="I41" s="7"/>
      <c r="J41" s="7"/>
      <c r="K41" s="8"/>
      <c r="L41" s="7"/>
      <c r="M41" s="9"/>
      <c r="N41" s="4"/>
    </row>
    <row r="42" spans="1:14" ht="12.75" customHeight="1">
      <c r="A42" s="11" t="s">
        <v>86</v>
      </c>
      <c r="I42" s="7"/>
      <c r="J42" s="7"/>
      <c r="K42" s="8"/>
      <c r="L42" s="7"/>
      <c r="M42" s="9"/>
      <c r="N42" s="4"/>
    </row>
    <row r="43" spans="1:14" ht="12.75" customHeight="1">
      <c r="A43" s="11"/>
      <c r="I43" s="7"/>
      <c r="J43" s="7"/>
      <c r="K43" s="8"/>
      <c r="L43" s="7"/>
      <c r="M43" s="9"/>
      <c r="N43" s="4"/>
    </row>
    <row r="44" ht="19.5" customHeight="1"/>
    <row r="45" ht="12" customHeight="1"/>
    <row r="46" spans="1:14" ht="1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5"/>
      <c r="L46" s="35"/>
      <c r="M46" s="36" t="s">
        <v>84</v>
      </c>
      <c r="N46" s="4"/>
    </row>
    <row r="47" spans="1:14" ht="12.75" customHeight="1">
      <c r="A47" s="12"/>
      <c r="B47" s="13"/>
      <c r="C47" s="14"/>
      <c r="D47" s="12"/>
      <c r="E47" s="14"/>
      <c r="F47" s="12"/>
      <c r="G47" s="14"/>
      <c r="H47" s="12"/>
      <c r="I47" s="14"/>
      <c r="J47" s="12"/>
      <c r="K47" s="15"/>
      <c r="L47" s="13"/>
      <c r="M47" s="14"/>
      <c r="N47" s="4"/>
    </row>
    <row r="48" spans="1:14" ht="12.75" customHeight="1">
      <c r="A48" s="16"/>
      <c r="B48" s="17" t="s">
        <v>1</v>
      </c>
      <c r="C48" s="18" t="s">
        <v>2</v>
      </c>
      <c r="D48" s="19"/>
      <c r="E48" s="18" t="s">
        <v>78</v>
      </c>
      <c r="F48" s="20"/>
      <c r="G48" s="18" t="s">
        <v>3</v>
      </c>
      <c r="H48" s="19"/>
      <c r="I48" s="18" t="s">
        <v>4</v>
      </c>
      <c r="J48" s="19"/>
      <c r="K48" s="21" t="s">
        <v>5</v>
      </c>
      <c r="L48" s="17" t="s">
        <v>6</v>
      </c>
      <c r="M48" s="22" t="s">
        <v>7</v>
      </c>
      <c r="N48" s="4"/>
    </row>
    <row r="49" spans="1:14" ht="12.75" customHeight="1">
      <c r="A49" s="23" t="s">
        <v>39</v>
      </c>
      <c r="B49" s="17" t="s">
        <v>9</v>
      </c>
      <c r="C49" s="13"/>
      <c r="D49" s="24" t="s">
        <v>10</v>
      </c>
      <c r="E49" s="13"/>
      <c r="F49" s="24" t="s">
        <v>10</v>
      </c>
      <c r="G49" s="13"/>
      <c r="H49" s="24" t="s">
        <v>10</v>
      </c>
      <c r="I49" s="13"/>
      <c r="J49" s="24" t="s">
        <v>10</v>
      </c>
      <c r="K49" s="21" t="s">
        <v>11</v>
      </c>
      <c r="L49" s="17" t="s">
        <v>12</v>
      </c>
      <c r="M49" s="22" t="s">
        <v>13</v>
      </c>
      <c r="N49" s="4"/>
    </row>
    <row r="50" spans="1:14" ht="12.75" customHeight="1">
      <c r="A50" s="23"/>
      <c r="B50" s="17" t="s">
        <v>14</v>
      </c>
      <c r="C50" s="44" t="s">
        <v>15</v>
      </c>
      <c r="D50" s="17" t="s">
        <v>16</v>
      </c>
      <c r="E50" s="44" t="s">
        <v>15</v>
      </c>
      <c r="F50" s="17" t="s">
        <v>16</v>
      </c>
      <c r="G50" s="44" t="s">
        <v>15</v>
      </c>
      <c r="H50" s="17" t="s">
        <v>16</v>
      </c>
      <c r="I50" s="44" t="s">
        <v>15</v>
      </c>
      <c r="J50" s="17" t="s">
        <v>16</v>
      </c>
      <c r="K50" s="21" t="s">
        <v>17</v>
      </c>
      <c r="L50" s="17" t="s">
        <v>80</v>
      </c>
      <c r="M50" s="22" t="s">
        <v>81</v>
      </c>
      <c r="N50" s="4"/>
    </row>
    <row r="51" spans="1:14" ht="12.75" customHeight="1">
      <c r="A51" s="25"/>
      <c r="B51" s="26"/>
      <c r="C51" s="26"/>
      <c r="D51" s="27" t="s">
        <v>18</v>
      </c>
      <c r="E51" s="26"/>
      <c r="F51" s="26"/>
      <c r="G51" s="26"/>
      <c r="H51" s="26"/>
      <c r="I51" s="26"/>
      <c r="J51" s="26"/>
      <c r="K51" s="28" t="s">
        <v>19</v>
      </c>
      <c r="L51" s="26"/>
      <c r="M51" s="29"/>
      <c r="N51" s="4"/>
    </row>
    <row r="52" spans="1:14" ht="24.75" customHeight="1">
      <c r="A52" s="37" t="s">
        <v>40</v>
      </c>
      <c r="B52" s="79">
        <f>SUM(B53:B58)</f>
        <v>38703</v>
      </c>
      <c r="C52" s="70">
        <f>SUM(C53:C58)</f>
        <v>48</v>
      </c>
      <c r="D52" s="70">
        <f aca="true" t="shared" si="11" ref="D52:J52">SUM(D53:D58)</f>
        <v>35212</v>
      </c>
      <c r="E52" s="70">
        <f t="shared" si="11"/>
        <v>2</v>
      </c>
      <c r="F52" s="70">
        <f t="shared" si="11"/>
        <v>6324</v>
      </c>
      <c r="G52" s="70">
        <f t="shared" si="11"/>
        <v>37</v>
      </c>
      <c r="H52" s="70">
        <f t="shared" si="11"/>
        <v>28683</v>
      </c>
      <c r="I52" s="70">
        <f t="shared" si="11"/>
        <v>9</v>
      </c>
      <c r="J52" s="70">
        <f t="shared" si="11"/>
        <v>205</v>
      </c>
      <c r="K52" s="80">
        <f>D52/B52</f>
        <v>0.9098002738805777</v>
      </c>
      <c r="L52" s="70">
        <v>5792</v>
      </c>
      <c r="M52" s="81">
        <f aca="true" t="shared" si="12" ref="M52:M81">ROUND(L52*1000/365,0)</f>
        <v>15868</v>
      </c>
      <c r="N52" s="4"/>
    </row>
    <row r="53" spans="1:14" ht="24.75" customHeight="1">
      <c r="A53" s="38" t="s">
        <v>41</v>
      </c>
      <c r="B53" s="82">
        <v>4236</v>
      </c>
      <c r="C53" s="55">
        <f aca="true" t="shared" si="13" ref="C53:D58">E53+G53+I53</f>
        <v>2</v>
      </c>
      <c r="D53" s="55">
        <f t="shared" si="13"/>
        <v>3821</v>
      </c>
      <c r="E53" s="56" t="s">
        <v>94</v>
      </c>
      <c r="F53" s="56" t="s">
        <v>94</v>
      </c>
      <c r="G53" s="71">
        <v>1</v>
      </c>
      <c r="H53" s="71">
        <v>3821</v>
      </c>
      <c r="I53" s="71">
        <v>1</v>
      </c>
      <c r="J53" s="56">
        <v>0</v>
      </c>
      <c r="K53" s="57">
        <f aca="true" t="shared" si="14" ref="K53:K81">D53/B53</f>
        <v>0.9020302171860245</v>
      </c>
      <c r="L53" s="58">
        <v>1139</v>
      </c>
      <c r="M53" s="52">
        <f t="shared" si="12"/>
        <v>3121</v>
      </c>
      <c r="N53" s="4"/>
    </row>
    <row r="54" spans="1:14" ht="24.75" customHeight="1">
      <c r="A54" s="38" t="s">
        <v>42</v>
      </c>
      <c r="B54" s="82">
        <v>7543</v>
      </c>
      <c r="C54" s="55">
        <f t="shared" si="13"/>
        <v>8</v>
      </c>
      <c r="D54" s="55">
        <f t="shared" si="13"/>
        <v>7168</v>
      </c>
      <c r="E54" s="71">
        <v>1</v>
      </c>
      <c r="F54" s="71">
        <v>5440</v>
      </c>
      <c r="G54" s="71">
        <v>7</v>
      </c>
      <c r="H54" s="71">
        <v>1728</v>
      </c>
      <c r="I54" s="56" t="s">
        <v>94</v>
      </c>
      <c r="J54" s="56" t="s">
        <v>94</v>
      </c>
      <c r="K54" s="57">
        <f t="shared" si="14"/>
        <v>0.9502850324804455</v>
      </c>
      <c r="L54" s="58">
        <v>1454</v>
      </c>
      <c r="M54" s="52">
        <f t="shared" si="12"/>
        <v>3984</v>
      </c>
      <c r="N54" s="4"/>
    </row>
    <row r="55" spans="1:14" ht="24.75" customHeight="1">
      <c r="A55" s="38" t="s">
        <v>43</v>
      </c>
      <c r="B55" s="82">
        <v>1583</v>
      </c>
      <c r="C55" s="55">
        <f t="shared" si="13"/>
        <v>1</v>
      </c>
      <c r="D55" s="55">
        <f t="shared" si="13"/>
        <v>1530</v>
      </c>
      <c r="E55" s="56" t="s">
        <v>93</v>
      </c>
      <c r="F55" s="56" t="s">
        <v>93</v>
      </c>
      <c r="G55" s="71">
        <v>1</v>
      </c>
      <c r="H55" s="71">
        <v>1530</v>
      </c>
      <c r="I55" s="56" t="s">
        <v>93</v>
      </c>
      <c r="J55" s="56" t="s">
        <v>93</v>
      </c>
      <c r="K55" s="57">
        <f t="shared" si="14"/>
        <v>0.9665192672141504</v>
      </c>
      <c r="L55" s="58">
        <v>171</v>
      </c>
      <c r="M55" s="52">
        <f t="shared" si="12"/>
        <v>468</v>
      </c>
      <c r="N55" s="4"/>
    </row>
    <row r="56" spans="1:14" ht="24.75" customHeight="1">
      <c r="A56" s="38" t="s">
        <v>44</v>
      </c>
      <c r="B56" s="82">
        <v>6615</v>
      </c>
      <c r="C56" s="55">
        <f t="shared" si="13"/>
        <v>9</v>
      </c>
      <c r="D56" s="55">
        <f t="shared" si="13"/>
        <v>6437</v>
      </c>
      <c r="E56" s="56" t="s">
        <v>93</v>
      </c>
      <c r="F56" s="56" t="s">
        <v>93</v>
      </c>
      <c r="G56" s="71">
        <v>8</v>
      </c>
      <c r="H56" s="71">
        <v>6437</v>
      </c>
      <c r="I56" s="71">
        <v>1</v>
      </c>
      <c r="J56" s="72">
        <v>0</v>
      </c>
      <c r="K56" s="57">
        <f t="shared" si="14"/>
        <v>0.9730914588057445</v>
      </c>
      <c r="L56" s="58">
        <v>930</v>
      </c>
      <c r="M56" s="52">
        <f t="shared" si="12"/>
        <v>2548</v>
      </c>
      <c r="N56" s="4"/>
    </row>
    <row r="57" spans="1:14" ht="24.75" customHeight="1">
      <c r="A57" s="38" t="s">
        <v>45</v>
      </c>
      <c r="B57" s="82">
        <v>6869</v>
      </c>
      <c r="C57" s="55">
        <f t="shared" si="13"/>
        <v>11</v>
      </c>
      <c r="D57" s="55">
        <f t="shared" si="13"/>
        <v>6247</v>
      </c>
      <c r="E57" s="56" t="s">
        <v>93</v>
      </c>
      <c r="F57" s="56" t="s">
        <v>93</v>
      </c>
      <c r="G57" s="71">
        <v>8</v>
      </c>
      <c r="H57" s="71">
        <v>6247</v>
      </c>
      <c r="I57" s="72">
        <v>3</v>
      </c>
      <c r="J57" s="72">
        <v>0</v>
      </c>
      <c r="K57" s="57">
        <f t="shared" si="14"/>
        <v>0.9094482457417382</v>
      </c>
      <c r="L57" s="58">
        <v>897</v>
      </c>
      <c r="M57" s="52">
        <f t="shared" si="12"/>
        <v>2458</v>
      </c>
      <c r="N57" s="4"/>
    </row>
    <row r="58" spans="1:14" ht="24.75" customHeight="1">
      <c r="A58" s="38" t="s">
        <v>70</v>
      </c>
      <c r="B58" s="82">
        <v>11857</v>
      </c>
      <c r="C58" s="55">
        <f t="shared" si="13"/>
        <v>17</v>
      </c>
      <c r="D58" s="55">
        <f t="shared" si="13"/>
        <v>10009</v>
      </c>
      <c r="E58" s="71">
        <v>1</v>
      </c>
      <c r="F58" s="71">
        <v>884</v>
      </c>
      <c r="G58" s="71">
        <v>12</v>
      </c>
      <c r="H58" s="71">
        <v>8920</v>
      </c>
      <c r="I58" s="71">
        <v>4</v>
      </c>
      <c r="J58" s="71">
        <v>205</v>
      </c>
      <c r="K58" s="57">
        <f t="shared" si="14"/>
        <v>0.844142700514464</v>
      </c>
      <c r="L58" s="58">
        <v>1201</v>
      </c>
      <c r="M58" s="52">
        <f t="shared" si="12"/>
        <v>3290</v>
      </c>
      <c r="N58" s="4"/>
    </row>
    <row r="59" spans="1:14" ht="24.75" customHeight="1">
      <c r="A59" s="39" t="s">
        <v>46</v>
      </c>
      <c r="B59" s="62">
        <f>SUM(B60:B64)</f>
        <v>86366</v>
      </c>
      <c r="C59" s="53">
        <f aca="true" t="shared" si="15" ref="C59:J59">SUM(C60:C64)</f>
        <v>54</v>
      </c>
      <c r="D59" s="53">
        <f>SUM(D60:D64)</f>
        <v>71309</v>
      </c>
      <c r="E59" s="53">
        <f t="shared" si="15"/>
        <v>4</v>
      </c>
      <c r="F59" s="53">
        <f t="shared" si="15"/>
        <v>53621</v>
      </c>
      <c r="G59" s="53">
        <f t="shared" si="15"/>
        <v>31</v>
      </c>
      <c r="H59" s="53">
        <f t="shared" si="15"/>
        <v>17018</v>
      </c>
      <c r="I59" s="53">
        <f t="shared" si="15"/>
        <v>19</v>
      </c>
      <c r="J59" s="53">
        <f t="shared" si="15"/>
        <v>670</v>
      </c>
      <c r="K59" s="51">
        <f>D59/B59</f>
        <v>0.8256605608688604</v>
      </c>
      <c r="L59" s="53">
        <v>7882</v>
      </c>
      <c r="M59" s="52">
        <f t="shared" si="12"/>
        <v>21595</v>
      </c>
      <c r="N59" s="4"/>
    </row>
    <row r="60" spans="1:14" ht="24.75" customHeight="1">
      <c r="A60" s="38" t="s">
        <v>47</v>
      </c>
      <c r="B60" s="82">
        <v>17573</v>
      </c>
      <c r="C60" s="55">
        <f aca="true" t="shared" si="16" ref="C60:D64">E60+G60+I60</f>
        <v>4</v>
      </c>
      <c r="D60" s="55">
        <f t="shared" si="16"/>
        <v>17105</v>
      </c>
      <c r="E60" s="71">
        <v>1</v>
      </c>
      <c r="F60" s="71">
        <v>13412</v>
      </c>
      <c r="G60" s="71">
        <v>3</v>
      </c>
      <c r="H60" s="71">
        <v>3693</v>
      </c>
      <c r="I60" s="56" t="s">
        <v>93</v>
      </c>
      <c r="J60" s="56" t="s">
        <v>93</v>
      </c>
      <c r="K60" s="57">
        <f t="shared" si="14"/>
        <v>0.9733682353610653</v>
      </c>
      <c r="L60" s="58">
        <v>1955</v>
      </c>
      <c r="M60" s="52">
        <f t="shared" si="12"/>
        <v>5356</v>
      </c>
      <c r="N60" s="4"/>
    </row>
    <row r="61" spans="1:14" ht="24.75" customHeight="1">
      <c r="A61" s="38" t="s">
        <v>48</v>
      </c>
      <c r="B61" s="82">
        <v>8834</v>
      </c>
      <c r="C61" s="55">
        <f t="shared" si="16"/>
        <v>11</v>
      </c>
      <c r="D61" s="55">
        <f t="shared" si="16"/>
        <v>0</v>
      </c>
      <c r="E61" s="56" t="s">
        <v>93</v>
      </c>
      <c r="F61" s="56" t="s">
        <v>93</v>
      </c>
      <c r="G61" s="56" t="s">
        <v>93</v>
      </c>
      <c r="H61" s="56" t="s">
        <v>93</v>
      </c>
      <c r="I61" s="71">
        <v>11</v>
      </c>
      <c r="J61" s="72">
        <v>0</v>
      </c>
      <c r="K61" s="57">
        <f t="shared" si="14"/>
        <v>0</v>
      </c>
      <c r="L61" s="58">
        <v>0</v>
      </c>
      <c r="M61" s="52">
        <f t="shared" si="12"/>
        <v>0</v>
      </c>
      <c r="N61" s="4"/>
    </row>
    <row r="62" spans="1:14" ht="24.75" customHeight="1">
      <c r="A62" s="38" t="s">
        <v>49</v>
      </c>
      <c r="B62" s="82">
        <v>32902</v>
      </c>
      <c r="C62" s="55">
        <f t="shared" si="16"/>
        <v>11</v>
      </c>
      <c r="D62" s="55">
        <f t="shared" si="16"/>
        <v>32883</v>
      </c>
      <c r="E62" s="71">
        <v>1</v>
      </c>
      <c r="F62" s="71">
        <v>26217</v>
      </c>
      <c r="G62" s="71">
        <v>5</v>
      </c>
      <c r="H62" s="71">
        <v>6629</v>
      </c>
      <c r="I62" s="71">
        <v>5</v>
      </c>
      <c r="J62" s="72">
        <v>37</v>
      </c>
      <c r="K62" s="57">
        <f t="shared" si="14"/>
        <v>0.9994225275059266</v>
      </c>
      <c r="L62" s="58">
        <v>3158</v>
      </c>
      <c r="M62" s="52">
        <f t="shared" si="12"/>
        <v>8652</v>
      </c>
      <c r="N62" s="4"/>
    </row>
    <row r="63" spans="1:14" ht="24.75" customHeight="1">
      <c r="A63" s="38" t="s">
        <v>50</v>
      </c>
      <c r="B63" s="82">
        <v>11093</v>
      </c>
      <c r="C63" s="55">
        <f t="shared" si="16"/>
        <v>3</v>
      </c>
      <c r="D63" s="55">
        <f t="shared" si="16"/>
        <v>9500</v>
      </c>
      <c r="E63" s="71">
        <v>1</v>
      </c>
      <c r="F63" s="71">
        <v>9256</v>
      </c>
      <c r="G63" s="71">
        <v>2</v>
      </c>
      <c r="H63" s="71">
        <v>244</v>
      </c>
      <c r="I63" s="72" t="s">
        <v>93</v>
      </c>
      <c r="J63" s="72" t="s">
        <v>93</v>
      </c>
      <c r="K63" s="57">
        <f t="shared" si="14"/>
        <v>0.8563959253583341</v>
      </c>
      <c r="L63" s="58">
        <v>1230</v>
      </c>
      <c r="M63" s="52">
        <f t="shared" si="12"/>
        <v>3370</v>
      </c>
      <c r="N63" s="4"/>
    </row>
    <row r="64" spans="1:14" ht="24.75" customHeight="1">
      <c r="A64" s="38" t="s">
        <v>71</v>
      </c>
      <c r="B64" s="82">
        <v>15964</v>
      </c>
      <c r="C64" s="55">
        <f t="shared" si="16"/>
        <v>25</v>
      </c>
      <c r="D64" s="55">
        <f t="shared" si="16"/>
        <v>11821</v>
      </c>
      <c r="E64" s="71">
        <v>1</v>
      </c>
      <c r="F64" s="71">
        <v>4736</v>
      </c>
      <c r="G64" s="71">
        <v>21</v>
      </c>
      <c r="H64" s="71">
        <v>6452</v>
      </c>
      <c r="I64" s="71">
        <v>3</v>
      </c>
      <c r="J64" s="71">
        <v>633</v>
      </c>
      <c r="K64" s="57">
        <f t="shared" si="14"/>
        <v>0.740478576797795</v>
      </c>
      <c r="L64" s="58">
        <v>1539</v>
      </c>
      <c r="M64" s="52">
        <f t="shared" si="12"/>
        <v>4216</v>
      </c>
      <c r="N64" s="4"/>
    </row>
    <row r="65" spans="1:14" ht="24.75" customHeight="1">
      <c r="A65" s="39" t="s">
        <v>51</v>
      </c>
      <c r="B65" s="62">
        <f>B66</f>
        <v>12346</v>
      </c>
      <c r="C65" s="53">
        <f aca="true" t="shared" si="17" ref="C65:J65">C66</f>
        <v>9</v>
      </c>
      <c r="D65" s="53">
        <f t="shared" si="17"/>
        <v>10396</v>
      </c>
      <c r="E65" s="53">
        <f t="shared" si="17"/>
        <v>1</v>
      </c>
      <c r="F65" s="53">
        <f t="shared" si="17"/>
        <v>9125</v>
      </c>
      <c r="G65" s="53" t="s">
        <v>85</v>
      </c>
      <c r="H65" s="53" t="s">
        <v>85</v>
      </c>
      <c r="I65" s="53">
        <f t="shared" si="17"/>
        <v>8</v>
      </c>
      <c r="J65" s="53">
        <f t="shared" si="17"/>
        <v>1271</v>
      </c>
      <c r="K65" s="51">
        <f>D65/B65</f>
        <v>0.8420541065932285</v>
      </c>
      <c r="L65" s="53">
        <v>2821</v>
      </c>
      <c r="M65" s="73">
        <f t="shared" si="12"/>
        <v>7729</v>
      </c>
      <c r="N65" s="4"/>
    </row>
    <row r="66" spans="1:14" ht="24.75" customHeight="1">
      <c r="A66" s="38" t="s">
        <v>75</v>
      </c>
      <c r="B66" s="82">
        <v>12346</v>
      </c>
      <c r="C66" s="55">
        <f>E66+G66+I66</f>
        <v>9</v>
      </c>
      <c r="D66" s="55">
        <f>F66+H66+J66</f>
        <v>10396</v>
      </c>
      <c r="E66" s="74">
        <v>1</v>
      </c>
      <c r="F66" s="71">
        <v>9125</v>
      </c>
      <c r="G66" s="56" t="s">
        <v>93</v>
      </c>
      <c r="H66" s="56" t="s">
        <v>93</v>
      </c>
      <c r="I66" s="74">
        <v>8</v>
      </c>
      <c r="J66" s="71">
        <v>1271</v>
      </c>
      <c r="K66" s="57">
        <f t="shared" si="14"/>
        <v>0.8420541065932285</v>
      </c>
      <c r="L66" s="58">
        <v>2821</v>
      </c>
      <c r="M66" s="52">
        <f t="shared" si="12"/>
        <v>7729</v>
      </c>
      <c r="N66" s="4"/>
    </row>
    <row r="67" spans="1:14" ht="24.75" customHeight="1">
      <c r="A67" s="39" t="s">
        <v>82</v>
      </c>
      <c r="B67" s="62">
        <f>SUM(B68:B69)</f>
        <v>23280</v>
      </c>
      <c r="C67" s="53">
        <f aca="true" t="shared" si="18" ref="C67:J67">SUM(C68:C69)</f>
        <v>16</v>
      </c>
      <c r="D67" s="53">
        <f t="shared" si="18"/>
        <v>18358</v>
      </c>
      <c r="E67" s="53">
        <f t="shared" si="18"/>
        <v>1</v>
      </c>
      <c r="F67" s="53">
        <f t="shared" si="18"/>
        <v>9365</v>
      </c>
      <c r="G67" s="53">
        <f t="shared" si="18"/>
        <v>12</v>
      </c>
      <c r="H67" s="53">
        <f t="shared" si="18"/>
        <v>8703</v>
      </c>
      <c r="I67" s="53">
        <f t="shared" si="18"/>
        <v>3</v>
      </c>
      <c r="J67" s="53">
        <f t="shared" si="18"/>
        <v>290</v>
      </c>
      <c r="K67" s="51">
        <f>D67/B67</f>
        <v>0.788573883161512</v>
      </c>
      <c r="L67" s="53">
        <v>2265</v>
      </c>
      <c r="M67" s="52">
        <f t="shared" si="12"/>
        <v>6205</v>
      </c>
      <c r="N67" s="4"/>
    </row>
    <row r="68" spans="1:14" ht="24.75" customHeight="1">
      <c r="A68" s="38" t="s">
        <v>52</v>
      </c>
      <c r="B68" s="82">
        <v>18445</v>
      </c>
      <c r="C68" s="55">
        <f>E68+G68+I68</f>
        <v>7</v>
      </c>
      <c r="D68" s="55">
        <f>F68+H68+J68</f>
        <v>13447</v>
      </c>
      <c r="E68" s="71">
        <v>1</v>
      </c>
      <c r="F68" s="71">
        <v>9365</v>
      </c>
      <c r="G68" s="71">
        <v>4</v>
      </c>
      <c r="H68" s="71">
        <v>3881</v>
      </c>
      <c r="I68" s="71">
        <v>2</v>
      </c>
      <c r="J68" s="71">
        <v>201</v>
      </c>
      <c r="K68" s="57">
        <f t="shared" si="14"/>
        <v>0.7290322580645161</v>
      </c>
      <c r="L68" s="58">
        <v>1717</v>
      </c>
      <c r="M68" s="52">
        <f t="shared" si="12"/>
        <v>4704</v>
      </c>
      <c r="N68" s="4"/>
    </row>
    <row r="69" spans="1:14" ht="24.75" customHeight="1">
      <c r="A69" s="38" t="s">
        <v>53</v>
      </c>
      <c r="B69" s="82">
        <v>4835</v>
      </c>
      <c r="C69" s="55">
        <f>E69+G69+I69</f>
        <v>9</v>
      </c>
      <c r="D69" s="55">
        <f>F69+H69+J69</f>
        <v>4911</v>
      </c>
      <c r="E69" s="56" t="s">
        <v>93</v>
      </c>
      <c r="F69" s="56" t="s">
        <v>93</v>
      </c>
      <c r="G69" s="71">
        <v>8</v>
      </c>
      <c r="H69" s="71">
        <v>4822</v>
      </c>
      <c r="I69" s="71">
        <v>1</v>
      </c>
      <c r="J69" s="71">
        <v>89</v>
      </c>
      <c r="K69" s="57">
        <f t="shared" si="14"/>
        <v>1.0157187176835574</v>
      </c>
      <c r="L69" s="58">
        <v>548</v>
      </c>
      <c r="M69" s="52">
        <f t="shared" si="12"/>
        <v>1501</v>
      </c>
      <c r="N69" s="4"/>
    </row>
    <row r="70" spans="1:14" ht="24.75" customHeight="1">
      <c r="A70" s="39" t="s">
        <v>54</v>
      </c>
      <c r="B70" s="62">
        <f>SUM(B71:B79)</f>
        <v>56891</v>
      </c>
      <c r="C70" s="53">
        <f aca="true" t="shared" si="19" ref="C70:J70">SUM(C71:C79)</f>
        <v>36</v>
      </c>
      <c r="D70" s="53">
        <f t="shared" si="19"/>
        <v>51520</v>
      </c>
      <c r="E70" s="53">
        <f t="shared" si="19"/>
        <v>3</v>
      </c>
      <c r="F70" s="53">
        <f t="shared" si="19"/>
        <v>19299</v>
      </c>
      <c r="G70" s="53">
        <f t="shared" si="19"/>
        <v>31</v>
      </c>
      <c r="H70" s="53">
        <f t="shared" si="19"/>
        <v>32221</v>
      </c>
      <c r="I70" s="53">
        <f t="shared" si="19"/>
        <v>2</v>
      </c>
      <c r="J70" s="53">
        <f t="shared" si="19"/>
        <v>0</v>
      </c>
      <c r="K70" s="51">
        <f>D70/B70</f>
        <v>0.9055913940693607</v>
      </c>
      <c r="L70" s="53">
        <v>6510</v>
      </c>
      <c r="M70" s="52">
        <f t="shared" si="12"/>
        <v>17836</v>
      </c>
      <c r="N70" s="4"/>
    </row>
    <row r="71" spans="1:14" ht="24.75" customHeight="1">
      <c r="A71" s="38" t="s">
        <v>55</v>
      </c>
      <c r="B71" s="82">
        <v>10902</v>
      </c>
      <c r="C71" s="55">
        <f aca="true" t="shared" si="20" ref="C71:C79">E71+G71+I71</f>
        <v>4</v>
      </c>
      <c r="D71" s="55">
        <f aca="true" t="shared" si="21" ref="D71:D79">F71+H71+J71</f>
        <v>9683</v>
      </c>
      <c r="E71" s="56" t="s">
        <v>93</v>
      </c>
      <c r="F71" s="56" t="s">
        <v>93</v>
      </c>
      <c r="G71" s="71">
        <v>3</v>
      </c>
      <c r="H71" s="71">
        <v>9683</v>
      </c>
      <c r="I71" s="71">
        <v>1</v>
      </c>
      <c r="J71" s="71">
        <v>0</v>
      </c>
      <c r="K71" s="57">
        <f t="shared" si="14"/>
        <v>0.8881856540084389</v>
      </c>
      <c r="L71" s="58">
        <v>1031</v>
      </c>
      <c r="M71" s="52">
        <f t="shared" si="12"/>
        <v>2825</v>
      </c>
      <c r="N71" s="4"/>
    </row>
    <row r="72" spans="1:14" ht="24.75" customHeight="1">
      <c r="A72" s="38" t="s">
        <v>57</v>
      </c>
      <c r="B72" s="82">
        <v>10103</v>
      </c>
      <c r="C72" s="55">
        <f t="shared" si="20"/>
        <v>2</v>
      </c>
      <c r="D72" s="55">
        <f t="shared" si="21"/>
        <v>9521</v>
      </c>
      <c r="E72" s="71">
        <v>1</v>
      </c>
      <c r="F72" s="71">
        <v>9521</v>
      </c>
      <c r="G72" s="56" t="s">
        <v>93</v>
      </c>
      <c r="H72" s="56" t="s">
        <v>93</v>
      </c>
      <c r="I72" s="71">
        <v>1</v>
      </c>
      <c r="J72" s="71">
        <v>0</v>
      </c>
      <c r="K72" s="57">
        <f t="shared" si="14"/>
        <v>0.9423933485103435</v>
      </c>
      <c r="L72" s="58">
        <v>1123</v>
      </c>
      <c r="M72" s="52">
        <f t="shared" si="12"/>
        <v>3077</v>
      </c>
      <c r="N72" s="4"/>
    </row>
    <row r="73" spans="1:14" ht="24.75" customHeight="1">
      <c r="A73" s="38" t="s">
        <v>58</v>
      </c>
      <c r="B73" s="82">
        <v>4220</v>
      </c>
      <c r="C73" s="55">
        <f t="shared" si="20"/>
        <v>1</v>
      </c>
      <c r="D73" s="55">
        <f t="shared" si="21"/>
        <v>4065</v>
      </c>
      <c r="E73" s="71">
        <v>1</v>
      </c>
      <c r="F73" s="71">
        <v>4065</v>
      </c>
      <c r="G73" s="56" t="s">
        <v>93</v>
      </c>
      <c r="H73" s="56" t="s">
        <v>93</v>
      </c>
      <c r="I73" s="56" t="s">
        <v>93</v>
      </c>
      <c r="J73" s="56" t="s">
        <v>93</v>
      </c>
      <c r="K73" s="57">
        <f t="shared" si="14"/>
        <v>0.9632701421800948</v>
      </c>
      <c r="L73" s="58">
        <v>608</v>
      </c>
      <c r="M73" s="52">
        <f t="shared" si="12"/>
        <v>1666</v>
      </c>
      <c r="N73" s="4"/>
    </row>
    <row r="74" spans="1:14" ht="24.75" customHeight="1">
      <c r="A74" s="38" t="s">
        <v>59</v>
      </c>
      <c r="B74" s="82">
        <v>2333</v>
      </c>
      <c r="C74" s="55">
        <f t="shared" si="20"/>
        <v>5</v>
      </c>
      <c r="D74" s="55">
        <f t="shared" si="21"/>
        <v>2069</v>
      </c>
      <c r="E74" s="56" t="s">
        <v>85</v>
      </c>
      <c r="F74" s="56" t="s">
        <v>93</v>
      </c>
      <c r="G74" s="71">
        <v>5</v>
      </c>
      <c r="H74" s="71">
        <v>2069</v>
      </c>
      <c r="I74" s="56" t="s">
        <v>93</v>
      </c>
      <c r="J74" s="56" t="s">
        <v>96</v>
      </c>
      <c r="K74" s="57">
        <f t="shared" si="14"/>
        <v>0.8868409772824689</v>
      </c>
      <c r="L74" s="58">
        <v>248</v>
      </c>
      <c r="M74" s="52">
        <f t="shared" si="12"/>
        <v>679</v>
      </c>
      <c r="N74" s="4"/>
    </row>
    <row r="75" spans="1:14" ht="24.75" customHeight="1">
      <c r="A75" s="38" t="s">
        <v>60</v>
      </c>
      <c r="B75" s="82">
        <v>4718</v>
      </c>
      <c r="C75" s="55">
        <f t="shared" si="20"/>
        <v>7</v>
      </c>
      <c r="D75" s="55">
        <f t="shared" si="21"/>
        <v>3830</v>
      </c>
      <c r="E75" s="56" t="s">
        <v>93</v>
      </c>
      <c r="F75" s="56" t="s">
        <v>93</v>
      </c>
      <c r="G75" s="71">
        <v>7</v>
      </c>
      <c r="H75" s="71">
        <v>3830</v>
      </c>
      <c r="I75" s="56" t="s">
        <v>93</v>
      </c>
      <c r="J75" s="56" t="s">
        <v>93</v>
      </c>
      <c r="K75" s="57">
        <f t="shared" si="14"/>
        <v>0.8117846545146249</v>
      </c>
      <c r="L75" s="58">
        <v>406</v>
      </c>
      <c r="M75" s="52">
        <f t="shared" si="12"/>
        <v>1112</v>
      </c>
      <c r="N75" s="4"/>
    </row>
    <row r="76" spans="1:14" ht="24.75" customHeight="1">
      <c r="A76" s="38" t="s">
        <v>61</v>
      </c>
      <c r="B76" s="82">
        <v>1121</v>
      </c>
      <c r="C76" s="55">
        <f t="shared" si="20"/>
        <v>3</v>
      </c>
      <c r="D76" s="55">
        <f t="shared" si="21"/>
        <v>524</v>
      </c>
      <c r="E76" s="56" t="s">
        <v>93</v>
      </c>
      <c r="F76" s="56" t="s">
        <v>93</v>
      </c>
      <c r="G76" s="71">
        <v>3</v>
      </c>
      <c r="H76" s="71">
        <v>524</v>
      </c>
      <c r="I76" s="56" t="s">
        <v>93</v>
      </c>
      <c r="J76" s="56" t="s">
        <v>93</v>
      </c>
      <c r="K76" s="57">
        <f t="shared" si="14"/>
        <v>0.46743978590544155</v>
      </c>
      <c r="L76" s="58">
        <v>60</v>
      </c>
      <c r="M76" s="52">
        <f t="shared" si="12"/>
        <v>164</v>
      </c>
      <c r="N76" s="4"/>
    </row>
    <row r="77" spans="1:14" ht="24.75" customHeight="1">
      <c r="A77" s="38" t="s">
        <v>62</v>
      </c>
      <c r="B77" s="82">
        <v>3533</v>
      </c>
      <c r="C77" s="55">
        <f t="shared" si="20"/>
        <v>1</v>
      </c>
      <c r="D77" s="55">
        <f t="shared" si="21"/>
        <v>3324</v>
      </c>
      <c r="E77" s="56" t="s">
        <v>93</v>
      </c>
      <c r="F77" s="56" t="s">
        <v>93</v>
      </c>
      <c r="G77" s="71">
        <v>1</v>
      </c>
      <c r="H77" s="71">
        <v>3324</v>
      </c>
      <c r="I77" s="56" t="s">
        <v>93</v>
      </c>
      <c r="J77" s="56" t="s">
        <v>96</v>
      </c>
      <c r="K77" s="57">
        <f t="shared" si="14"/>
        <v>0.9408434757996037</v>
      </c>
      <c r="L77" s="58">
        <v>482</v>
      </c>
      <c r="M77" s="52">
        <f t="shared" si="12"/>
        <v>1321</v>
      </c>
      <c r="N77" s="4"/>
    </row>
    <row r="78" spans="1:14" ht="24.75" customHeight="1">
      <c r="A78" s="38" t="s">
        <v>63</v>
      </c>
      <c r="B78" s="82">
        <v>3962</v>
      </c>
      <c r="C78" s="55">
        <f t="shared" si="20"/>
        <v>7</v>
      </c>
      <c r="D78" s="55">
        <f t="shared" si="21"/>
        <v>2785</v>
      </c>
      <c r="E78" s="56" t="s">
        <v>93</v>
      </c>
      <c r="F78" s="56" t="s">
        <v>93</v>
      </c>
      <c r="G78" s="71">
        <v>7</v>
      </c>
      <c r="H78" s="71">
        <v>2785</v>
      </c>
      <c r="I78" s="56" t="s">
        <v>93</v>
      </c>
      <c r="J78" s="56" t="s">
        <v>93</v>
      </c>
      <c r="K78" s="57">
        <f t="shared" si="14"/>
        <v>0.7029278142352348</v>
      </c>
      <c r="L78" s="58">
        <v>359</v>
      </c>
      <c r="M78" s="52">
        <f t="shared" si="12"/>
        <v>984</v>
      </c>
      <c r="N78" s="4"/>
    </row>
    <row r="79" spans="1:14" ht="24.75" customHeight="1">
      <c r="A79" s="38" t="s">
        <v>56</v>
      </c>
      <c r="B79" s="82">
        <v>15999</v>
      </c>
      <c r="C79" s="55">
        <f t="shared" si="20"/>
        <v>6</v>
      </c>
      <c r="D79" s="55">
        <f t="shared" si="21"/>
        <v>15719</v>
      </c>
      <c r="E79" s="71">
        <v>1</v>
      </c>
      <c r="F79" s="71">
        <v>5713</v>
      </c>
      <c r="G79" s="71">
        <v>5</v>
      </c>
      <c r="H79" s="71">
        <v>10006</v>
      </c>
      <c r="I79" s="56" t="s">
        <v>93</v>
      </c>
      <c r="J79" s="56" t="s">
        <v>93</v>
      </c>
      <c r="K79" s="57">
        <f t="shared" si="14"/>
        <v>0.9824989061816364</v>
      </c>
      <c r="L79" s="58">
        <v>2193</v>
      </c>
      <c r="M79" s="52">
        <f t="shared" si="12"/>
        <v>6008</v>
      </c>
      <c r="N79" s="4"/>
    </row>
    <row r="80" spans="1:14" ht="24.75" customHeight="1">
      <c r="A80" s="39" t="s">
        <v>64</v>
      </c>
      <c r="B80" s="62">
        <f>B81</f>
        <v>7978</v>
      </c>
      <c r="C80" s="53">
        <f aca="true" t="shared" si="22" ref="C80:H80">C81</f>
        <v>4</v>
      </c>
      <c r="D80" s="53">
        <f t="shared" si="22"/>
        <v>7745</v>
      </c>
      <c r="E80" s="53" t="s">
        <v>85</v>
      </c>
      <c r="F80" s="53" t="s">
        <v>85</v>
      </c>
      <c r="G80" s="53">
        <f t="shared" si="22"/>
        <v>4</v>
      </c>
      <c r="H80" s="53">
        <f t="shared" si="22"/>
        <v>7745</v>
      </c>
      <c r="I80" s="53" t="str">
        <f>I81</f>
        <v>-</v>
      </c>
      <c r="J80" s="53" t="s">
        <v>85</v>
      </c>
      <c r="K80" s="51">
        <f>D80/B80</f>
        <v>0.9707946853848082</v>
      </c>
      <c r="L80" s="75">
        <v>1123</v>
      </c>
      <c r="M80" s="52">
        <f t="shared" si="12"/>
        <v>3077</v>
      </c>
      <c r="N80" s="4"/>
    </row>
    <row r="81" spans="1:14" ht="24.75" customHeight="1">
      <c r="A81" s="40" t="s">
        <v>65</v>
      </c>
      <c r="B81" s="76">
        <v>7978</v>
      </c>
      <c r="C81" s="65">
        <f>E81+G81+I81</f>
        <v>4</v>
      </c>
      <c r="D81" s="65">
        <f>F81+H81+J81</f>
        <v>7745</v>
      </c>
      <c r="E81" s="66" t="s">
        <v>94</v>
      </c>
      <c r="F81" s="66" t="s">
        <v>94</v>
      </c>
      <c r="G81" s="77">
        <v>4</v>
      </c>
      <c r="H81" s="78">
        <v>7745</v>
      </c>
      <c r="I81" s="66" t="s">
        <v>94</v>
      </c>
      <c r="J81" s="66" t="s">
        <v>94</v>
      </c>
      <c r="K81" s="67">
        <f t="shared" si="14"/>
        <v>0.9707946853848082</v>
      </c>
      <c r="L81" s="68">
        <v>1123</v>
      </c>
      <c r="M81" s="69">
        <f t="shared" si="12"/>
        <v>3077</v>
      </c>
      <c r="N81" s="4"/>
    </row>
  </sheetData>
  <sheetProtection/>
  <printOptions horizontalCentered="1"/>
  <pageMargins left="0.3937007874015748" right="0.3937007874015748" top="0.5905511811023623" bottom="0.1968503937007874" header="0.31496062992125984" footer="0.35433070866141736"/>
  <pageSetup fitToHeight="2" horizontalDpi="600" verticalDpi="600" orientation="portrait" paperSize="9" scale="87" r:id="rId1"/>
  <rowBreaks count="1" manualBreakCount="1">
    <brk id="43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2014-11-04T04:11:34Z</cp:lastPrinted>
  <dcterms:created xsi:type="dcterms:W3CDTF">2004-05-07T02:25:52Z</dcterms:created>
  <dcterms:modified xsi:type="dcterms:W3CDTF">2014-11-04T04:12:00Z</dcterms:modified>
  <cp:category/>
  <cp:version/>
  <cp:contentType/>
  <cp:contentStatus/>
</cp:coreProperties>
</file>