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2　企画班\01 班共有\05 ロボット・ICT\03 県補助金関係\04 内示\02 起案\"/>
    </mc:Choice>
  </mc:AlternateContent>
  <xr:revisionPtr revIDLastSave="0" documentId="13_ncr:1_{847BE883-AB6A-41BE-A05C-491615B4B8CE}" xr6:coauthVersionLast="47" xr6:coauthVersionMax="47" xr10:uidLastSave="{00000000-0000-0000-0000-000000000000}"/>
  <bookViews>
    <workbookView xWindow="28680" yWindow="-3150" windowWidth="29040" windowHeight="15720" tabRatio="730" xr2:uid="{CCF4177B-64C1-4517-AC4F-1F78799BFB2E}"/>
  </bookViews>
  <sheets>
    <sheet name="補助金額等計算書（介護テクノロジー等）" sheetId="8" r:id="rId1"/>
    <sheet name="データ（編集しない！）" sheetId="3" state="hidden" r:id="rId2"/>
  </sheets>
  <definedNames>
    <definedName name="_xlnm.Print_Area" localSheetId="0">'補助金額等計算書（介護テクノロジー等）'!$A$1:$CJ$68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A68" i="8" l="1"/>
  <c r="BW30" i="8"/>
  <c r="U12" i="8"/>
  <c r="CL48" i="8"/>
  <c r="CN42" i="8"/>
  <c r="CN41" i="8"/>
  <c r="CL42" i="8" a="1"/>
  <c r="CL42" i="8" s="1"/>
  <c r="CL41" i="8" a="1"/>
  <c r="CL41" i="8" s="1"/>
  <c r="CL40" i="8" a="1"/>
  <c r="CL40" i="8" s="1"/>
  <c r="CN40" i="8" s="1"/>
  <c r="CL28" i="8"/>
  <c r="CL30" i="8"/>
  <c r="CM30" i="8" s="1"/>
  <c r="CN30" i="8" s="1"/>
  <c r="CL29" i="8"/>
  <c r="CM29" i="8" s="1"/>
  <c r="CN29" i="8" s="1"/>
  <c r="AT8" i="8"/>
  <c r="BA8" i="8" s="1"/>
  <c r="BH8" i="8" s="1"/>
  <c r="BO9" i="8" l="1"/>
  <c r="CL50" i="8"/>
  <c r="CN50" i="8" s="1"/>
  <c r="CN48" i="8"/>
  <c r="AD57" i="8"/>
  <c r="AR57" i="8" s="1"/>
  <c r="AY57" i="8" s="1"/>
  <c r="W57" i="8"/>
  <c r="BO11" i="8" l="1"/>
  <c r="BO10" i="8"/>
  <c r="BO8" i="8"/>
  <c r="AT9" i="8" l="1"/>
  <c r="BA9" i="8" s="1"/>
  <c r="BH9" i="8" s="1"/>
  <c r="AT10" i="8"/>
  <c r="AT11" i="8"/>
  <c r="AM12" i="8" l="1"/>
  <c r="AF12" i="8"/>
  <c r="Y12" i="8"/>
  <c r="BB48" i="8"/>
  <c r="AU51" i="8"/>
  <c r="BB50" i="8"/>
  <c r="BB49" i="8"/>
  <c r="BB40" i="8"/>
  <c r="AU43" i="8"/>
  <c r="BB42" i="8"/>
  <c r="BB41" i="8"/>
  <c r="BB28" i="8"/>
  <c r="BI28" i="8" s="1"/>
  <c r="AU31" i="8"/>
  <c r="BB30" i="8"/>
  <c r="BI30" i="8" s="1"/>
  <c r="BB29" i="8"/>
  <c r="BI29" i="8" s="1"/>
  <c r="BB20" i="8"/>
  <c r="BI20" i="8" s="1"/>
  <c r="AU23" i="8"/>
  <c r="AN23" i="8"/>
  <c r="BB22" i="8"/>
  <c r="BI22" i="8" s="1"/>
  <c r="BB21" i="8"/>
  <c r="BI21" i="8" s="1"/>
  <c r="BV9" i="8"/>
  <c r="CC9" i="8" s="1"/>
  <c r="BA10" i="8"/>
  <c r="BA11" i="8"/>
  <c r="BH11" i="8" s="1"/>
  <c r="BV11" i="8" s="1"/>
  <c r="CC11" i="8" s="1"/>
  <c r="AN51" i="8"/>
  <c r="AG51" i="8"/>
  <c r="AN43" i="8"/>
  <c r="AG43" i="8"/>
  <c r="BP40" i="8"/>
  <c r="AG31" i="8"/>
  <c r="AN31" i="8"/>
  <c r="CL20" i="8" a="1"/>
  <c r="CL20" i="8" s="1"/>
  <c r="CL21" i="8" a="1"/>
  <c r="CL21" i="8" s="1"/>
  <c r="CL22" i="8" a="1"/>
  <c r="CL22" i="8" s="1"/>
  <c r="AG23" i="8"/>
  <c r="BI50" i="8"/>
  <c r="CL49" i="8"/>
  <c r="CN49" i="8" s="1"/>
  <c r="BI49" i="8"/>
  <c r="BP48" i="8"/>
  <c r="BI48" i="8"/>
  <c r="BI42" i="8"/>
  <c r="BI41" i="8"/>
  <c r="BI40" i="8"/>
  <c r="CA67" i="8" l="1"/>
  <c r="BH10" i="8"/>
  <c r="BV10" i="8" s="1"/>
  <c r="CC10" i="8" s="1"/>
  <c r="BP29" i="8"/>
  <c r="BW29" i="8" s="1"/>
  <c r="CD29" i="8" s="1"/>
  <c r="CM28" i="8"/>
  <c r="CN28" i="8" s="1"/>
  <c r="BP28" i="8" s="1"/>
  <c r="BW28" i="8" s="1"/>
  <c r="BP30" i="8"/>
  <c r="CD30" i="8" s="1"/>
  <c r="CM20" i="8"/>
  <c r="CN20" i="8" s="1"/>
  <c r="BP20" i="8" s="1"/>
  <c r="BW20" i="8" s="1"/>
  <c r="CD20" i="8" s="1"/>
  <c r="CM22" i="8"/>
  <c r="CN22" i="8" s="1"/>
  <c r="BP22" i="8" s="1"/>
  <c r="BW22" i="8" s="1"/>
  <c r="CD22" i="8" s="1"/>
  <c r="CM21" i="8"/>
  <c r="CN21" i="8" s="1"/>
  <c r="BP21" i="8" s="1"/>
  <c r="AT12" i="8"/>
  <c r="BB51" i="8"/>
  <c r="BB43" i="8"/>
  <c r="BW40" i="8"/>
  <c r="CD40" i="8" s="1"/>
  <c r="BB31" i="8"/>
  <c r="BB23" i="8"/>
  <c r="BV8" i="8"/>
  <c r="BP50" i="8"/>
  <c r="BW50" i="8" s="1"/>
  <c r="CD50" i="8" s="1"/>
  <c r="BP49" i="8"/>
  <c r="BW49" i="8" s="1"/>
  <c r="CD49" i="8" s="1"/>
  <c r="BP41" i="8"/>
  <c r="BW41" i="8" s="1"/>
  <c r="CD41" i="8" s="1"/>
  <c r="BP42" i="8"/>
  <c r="BW42" i="8" s="1"/>
  <c r="CD42" i="8" s="1"/>
  <c r="BW21" i="8" l="1"/>
  <c r="CC8" i="8"/>
  <c r="CC12" i="8" s="1"/>
  <c r="BW48" i="8"/>
  <c r="CD21" i="8" l="1"/>
  <c r="CD23" i="8" s="1"/>
  <c r="CD28" i="8"/>
  <c r="CD31" i="8" s="1"/>
  <c r="CD43" i="8"/>
  <c r="CD48" i="8"/>
  <c r="CD51" i="8" s="1"/>
  <c r="BX1" i="8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<sst xmlns="http://schemas.openxmlformats.org/spreadsheetml/2006/main" count="458" uniqueCount="201">
  <si>
    <t>種別</t>
    <rPh sb="0" eb="2">
      <t>シュベツ</t>
    </rPh>
    <phoneticPr fontId="1"/>
  </si>
  <si>
    <t>製品名</t>
    <rPh sb="0" eb="3">
      <t>セイヒンメイ</t>
    </rPh>
    <phoneticPr fontId="1"/>
  </si>
  <si>
    <t>付帯費用</t>
    <rPh sb="0" eb="2">
      <t>フタイ</t>
    </rPh>
    <rPh sb="2" eb="4">
      <t>ヒヨウ</t>
    </rPh>
    <phoneticPr fontId="1"/>
  </si>
  <si>
    <t>サービス種別</t>
    <rPh sb="4" eb="6">
      <t>シュベツ</t>
    </rPh>
    <phoneticPr fontId="3"/>
  </si>
  <si>
    <t>① 記録業務の削減</t>
    <phoneticPr fontId="1"/>
  </si>
  <si>
    <t>② 介護時間の軽減</t>
    <phoneticPr fontId="1"/>
  </si>
  <si>
    <t>③ 職員の負担軽減</t>
    <phoneticPr fontId="1"/>
  </si>
  <si>
    <t>④ 利用者の満足度アップ</t>
    <phoneticPr fontId="1"/>
  </si>
  <si>
    <t>⑤ その他</t>
    <phoneticPr fontId="1"/>
  </si>
  <si>
    <t>110_訪問介護</t>
  </si>
  <si>
    <t>120_訪問入浴介護</t>
  </si>
  <si>
    <t>130_訪問看護</t>
  </si>
  <si>
    <t>140_訪問リハビリテーション</t>
  </si>
  <si>
    <t>150_通所介護</t>
  </si>
  <si>
    <t>155_通所介護（療養通所介護）</t>
  </si>
  <si>
    <t>160_通所リハビリテーション</t>
  </si>
  <si>
    <t>170_福祉用具貸与</t>
  </si>
  <si>
    <t>210_短期入所生活介護</t>
  </si>
  <si>
    <t>220_短期入所療養介護（介護老人保健施設）</t>
  </si>
  <si>
    <t>230_短期入所療養介護（介護療養型医療施設）</t>
  </si>
  <si>
    <t>551_短期入所療養介護（介護医療院）</t>
  </si>
  <si>
    <t>310_居宅療養管理指導</t>
    <rPh sb="4" eb="6">
      <t>キョタク</t>
    </rPh>
    <rPh sb="6" eb="8">
      <t>リョウヨウ</t>
    </rPh>
    <rPh sb="8" eb="10">
      <t>カンリ</t>
    </rPh>
    <rPh sb="10" eb="12">
      <t>シドウ</t>
    </rPh>
    <phoneticPr fontId="3"/>
  </si>
  <si>
    <t>320_認知症対応型共同生活介護</t>
  </si>
  <si>
    <t>331_特定施設入居者生活介護（有料老人ホーム）</t>
  </si>
  <si>
    <t>332_特定施設入居者生活介護（軽費老人ホーム）</t>
  </si>
  <si>
    <t>333_特定施設入居者生活介護（養護老人ホーム）</t>
    <rPh sb="4" eb="6">
      <t>トクテイ</t>
    </rPh>
    <rPh sb="6" eb="8">
      <t>シセツ</t>
    </rPh>
    <rPh sb="8" eb="11">
      <t>ニュウキョシャ</t>
    </rPh>
    <rPh sb="11" eb="13">
      <t>セイカツ</t>
    </rPh>
    <rPh sb="13" eb="15">
      <t>カイゴ</t>
    </rPh>
    <rPh sb="16" eb="20">
      <t>ヨウゴロウジン</t>
    </rPh>
    <phoneticPr fontId="3"/>
  </si>
  <si>
    <t>334_特定施設入居者生活介護（サービス付き高齢者向け住宅）</t>
  </si>
  <si>
    <t>335_特定施設入居者生活介護（有料老人ホーム・外部サービス利用型）</t>
  </si>
  <si>
    <t>336_特定施設入居者生活介護（軽費老人ホーム・外部サービス利用型）</t>
  </si>
  <si>
    <t>337_特定施設入居者生活介護（サービス付き高齢者向け住宅・外部サービス利用型）</t>
  </si>
  <si>
    <t>338_特定施設入居者生活介護（養護老人ホーム・外部サービス利用型）</t>
    <rPh sb="4" eb="15">
      <t>トクテイシセツニュウキョシャセイカツカイゴ</t>
    </rPh>
    <rPh sb="16" eb="20">
      <t>ヨウゴロウジン</t>
    </rPh>
    <rPh sb="24" eb="26">
      <t>ガイブ</t>
    </rPh>
    <rPh sb="30" eb="33">
      <t>リヨウガタ</t>
    </rPh>
    <phoneticPr fontId="3"/>
  </si>
  <si>
    <t>361_地域密着型特定施設入居者生活介護（有料老人ホーム）</t>
  </si>
  <si>
    <t>362_地域密着型特定施設入居者生活介護（軽費老人ホーム）</t>
  </si>
  <si>
    <t>363_地域密着型特定施設入居者生活介護（養護老人ホーム）</t>
    <rPh sb="4" eb="6">
      <t>チイキ</t>
    </rPh>
    <rPh sb="6" eb="9">
      <t>ミッチャクガタ</t>
    </rPh>
    <rPh sb="9" eb="20">
      <t>トクテイシセツニュウキョシャセイカツカイゴ</t>
    </rPh>
    <rPh sb="21" eb="25">
      <t>ヨウゴロウジン</t>
    </rPh>
    <phoneticPr fontId="3"/>
  </si>
  <si>
    <t>364_地域密着型特定施設入居者生活介護（サービス付き高齢者向け住宅）</t>
  </si>
  <si>
    <t>410_特定福祉用具販売</t>
  </si>
  <si>
    <t>430_居宅介護支援</t>
  </si>
  <si>
    <t>460_介護予防支援</t>
    <rPh sb="6" eb="8">
      <t>ヨボウ</t>
    </rPh>
    <phoneticPr fontId="3"/>
  </si>
  <si>
    <t>510_介護老人福祉施設</t>
  </si>
  <si>
    <t>520_介護老人保健施設</t>
  </si>
  <si>
    <t>530_介護療養型医療施設</t>
  </si>
  <si>
    <t>540_地域密着型介護老人福祉施設入居者生活介護</t>
  </si>
  <si>
    <t>550_介護医療院</t>
  </si>
  <si>
    <t>710_夜間対応型訪問介護</t>
  </si>
  <si>
    <t>720_認知症対応型通所介護</t>
  </si>
  <si>
    <t>730_小規模多機能型居宅介護</t>
  </si>
  <si>
    <t>760_定期巡回・随時対応型訪問介護看護</t>
  </si>
  <si>
    <t>770_看護小規模多機能型居宅介護</t>
  </si>
  <si>
    <t>780_地域密着型通所介護</t>
  </si>
  <si>
    <t>620_介護予防訪問入浴介護 </t>
  </si>
  <si>
    <t>630_介護予防訪問看護 </t>
  </si>
  <si>
    <t>640_介護予防訪問リハビリテーション </t>
  </si>
  <si>
    <t>660_介護予防通所リハビリテーション</t>
  </si>
  <si>
    <t>670_介護予防福祉用具貸与</t>
  </si>
  <si>
    <t>240_介護予防短期入所生活介護 </t>
  </si>
  <si>
    <t>241_介護予防短期入所療養介護（介護老人保健施設）</t>
  </si>
  <si>
    <t>242_介護予防短期入所療養介護（介護療養型医療施設等）</t>
  </si>
  <si>
    <t>243_介護予防短期入所療養介護（介護医療院）</t>
  </si>
  <si>
    <t>340_介護予防居宅療養管理指導 </t>
  </si>
  <si>
    <t>350_介護予防認知症対応型通所介護 </t>
  </si>
  <si>
    <t>910_介護予防小規模多機能型居宅介護 </t>
  </si>
  <si>
    <t>920_介護予防特定施設入居者生活介護</t>
  </si>
  <si>
    <t>930_介護予防認知症対応型共同生活介護</t>
  </si>
  <si>
    <t>940_特定介護予防福祉用具販売 </t>
  </si>
  <si>
    <t>810_第一号訪問事業</t>
  </si>
  <si>
    <t>820_訪問型サービス</t>
  </si>
  <si>
    <t>830_第一号通所事業</t>
  </si>
  <si>
    <t>840_通所型サービス</t>
  </si>
  <si>
    <t>850_生活支援サービス</t>
  </si>
  <si>
    <t>860_共生型訪問介護</t>
  </si>
  <si>
    <t>870_共生型通所介護</t>
  </si>
  <si>
    <t>880_共生型短期入所生活介護</t>
  </si>
  <si>
    <t>890_（看護）小規模多機能型居宅介護（共生型）</t>
  </si>
  <si>
    <t>980_養護老人ホーム</t>
  </si>
  <si>
    <t>990_軽費老人ホーム</t>
  </si>
  <si>
    <t>市町村名</t>
    <rPh sb="0" eb="4">
      <t>シチョウソンメイ</t>
    </rPh>
    <phoneticPr fontId="3"/>
  </si>
  <si>
    <t>熊本市</t>
  </si>
  <si>
    <t>八代市</t>
  </si>
  <si>
    <t>人吉市</t>
  </si>
  <si>
    <t>荒尾市</t>
  </si>
  <si>
    <t>水俣市</t>
  </si>
  <si>
    <t>玉名市</t>
  </si>
  <si>
    <t>山鹿市</t>
  </si>
  <si>
    <t>菊池市</t>
  </si>
  <si>
    <t>宇土市</t>
  </si>
  <si>
    <t>上天草市</t>
  </si>
  <si>
    <t>宇城市</t>
  </si>
  <si>
    <t>阿蘇市</t>
  </si>
  <si>
    <t>天草市</t>
  </si>
  <si>
    <t>合志市</t>
  </si>
  <si>
    <t>美里町</t>
  </si>
  <si>
    <t>玉東町</t>
  </si>
  <si>
    <t>南関町</t>
  </si>
  <si>
    <t>長洲町</t>
  </si>
  <si>
    <t>和水町</t>
  </si>
  <si>
    <t>大津町</t>
  </si>
  <si>
    <t>菊陽町</t>
  </si>
  <si>
    <t>南小国町</t>
  </si>
  <si>
    <t>小国町</t>
  </si>
  <si>
    <t>産山村</t>
  </si>
  <si>
    <t>高森町</t>
  </si>
  <si>
    <t>西原村</t>
  </si>
  <si>
    <t>南阿蘇村</t>
  </si>
  <si>
    <t>御船町</t>
  </si>
  <si>
    <t>嘉島町</t>
  </si>
  <si>
    <t>益城町</t>
  </si>
  <si>
    <t>甲佐町</t>
  </si>
  <si>
    <t>山都町</t>
  </si>
  <si>
    <t>氷川町</t>
  </si>
  <si>
    <t>芦北町</t>
  </si>
  <si>
    <t>津奈木町</t>
  </si>
  <si>
    <t>錦町</t>
  </si>
  <si>
    <t>多良木町</t>
  </si>
  <si>
    <t>湯前町</t>
  </si>
  <si>
    <t>水上村</t>
  </si>
  <si>
    <t>相良村</t>
  </si>
  <si>
    <t>五木村</t>
  </si>
  <si>
    <t>山江村</t>
  </si>
  <si>
    <t>球磨村</t>
  </si>
  <si>
    <t>あさぎり町</t>
  </si>
  <si>
    <t>苓北町</t>
  </si>
  <si>
    <t>サポートセンター研修</t>
    <rPh sb="8" eb="10">
      <t>ケンシュウ</t>
    </rPh>
    <phoneticPr fontId="1"/>
  </si>
  <si>
    <r>
      <t xml:space="preserve">① 【5月25日（月）】に開催された研修会を </t>
    </r>
    <r>
      <rPr>
        <b/>
        <u/>
        <sz val="11"/>
        <color theme="1"/>
        <rFont val="ＭＳ Ｐゴシック"/>
        <family val="3"/>
        <charset val="128"/>
      </rPr>
      <t>対面</t>
    </r>
    <r>
      <rPr>
        <sz val="11"/>
        <color theme="1"/>
        <rFont val="ＭＳ Ｐゴシック"/>
        <family val="2"/>
        <charset val="128"/>
      </rPr>
      <t xml:space="preserve"> で受講した</t>
    </r>
    <rPh sb="9" eb="10">
      <t>ゲツ</t>
    </rPh>
    <rPh sb="23" eb="25">
      <t>タイメン</t>
    </rPh>
    <phoneticPr fontId="1"/>
  </si>
  <si>
    <r>
      <t xml:space="preserve">② 【5月25日（月）】に開催された研修会を </t>
    </r>
    <r>
      <rPr>
        <b/>
        <u/>
        <sz val="11"/>
        <color theme="1"/>
        <rFont val="ＭＳ Ｐゴシック"/>
        <family val="3"/>
        <charset val="128"/>
      </rPr>
      <t>WEB</t>
    </r>
    <r>
      <rPr>
        <sz val="11"/>
        <color theme="1"/>
        <rFont val="ＭＳ Ｐゴシック"/>
        <family val="2"/>
        <charset val="128"/>
      </rPr>
      <t xml:space="preserve"> で受講した</t>
    </r>
    <rPh sb="9" eb="10">
      <t>ゲツ</t>
    </rPh>
    <phoneticPr fontId="1"/>
  </si>
  <si>
    <t>導入と一体的に行う業務改善支援</t>
    <rPh sb="0" eb="2">
      <t>ドウニュウ</t>
    </rPh>
    <rPh sb="3" eb="5">
      <t>イッタイ</t>
    </rPh>
    <rPh sb="5" eb="6">
      <t>テキ</t>
    </rPh>
    <rPh sb="7" eb="8">
      <t>オコナ</t>
    </rPh>
    <rPh sb="9" eb="11">
      <t>ギョウム</t>
    </rPh>
    <rPh sb="11" eb="13">
      <t>カイゼン</t>
    </rPh>
    <rPh sb="13" eb="15">
      <t>シエン</t>
    </rPh>
    <phoneticPr fontId="1"/>
  </si>
  <si>
    <t>①　（ア）コンサルティング会社等による業務改善支援</t>
    <phoneticPr fontId="1"/>
  </si>
  <si>
    <t>②　（イ）「くまもと介護テクノロジー・業務改善サポートセンター」が実施する研修会</t>
    <rPh sb="33" eb="35">
      <t>ジッシ</t>
    </rPh>
    <rPh sb="37" eb="40">
      <t>ケンシュウカイ</t>
    </rPh>
    <phoneticPr fontId="1"/>
  </si>
  <si>
    <t>③　（ア）コンサルティング会社等による業務改善支援」と「（イ）「くまもと介護テクノロジー・業務改善サポートセンター」が実施する研修会の両方</t>
    <rPh sb="59" eb="61">
      <t>ジッシ</t>
    </rPh>
    <rPh sb="63" eb="66">
      <t>ケンシュウカイ</t>
    </rPh>
    <rPh sb="67" eb="69">
      <t>リョウホウ</t>
    </rPh>
    <phoneticPr fontId="1"/>
  </si>
  <si>
    <t>１～10</t>
    <phoneticPr fontId="1"/>
  </si>
  <si>
    <t>11～20</t>
    <phoneticPr fontId="1"/>
  </si>
  <si>
    <t>21～30</t>
    <phoneticPr fontId="1"/>
  </si>
  <si>
    <t>円</t>
    <rPh sb="0" eb="1">
      <t>エン</t>
    </rPh>
    <phoneticPr fontId="1"/>
  </si>
  <si>
    <t>補助基準額</t>
    <rPh sb="0" eb="2">
      <t>ホジョ</t>
    </rPh>
    <rPh sb="2" eb="5">
      <t>キジュンガク</t>
    </rPh>
    <phoneticPr fontId="1"/>
  </si>
  <si>
    <t>補助所要額
F×A（千円未満切り捨て）</t>
    <rPh sb="0" eb="2">
      <t>ホジョ</t>
    </rPh>
    <rPh sb="2" eb="5">
      <t>ショヨウガク</t>
    </rPh>
    <rPh sb="10" eb="12">
      <t>センエン</t>
    </rPh>
    <rPh sb="12" eb="14">
      <t>ミマン</t>
    </rPh>
    <rPh sb="14" eb="15">
      <t>キ</t>
    </rPh>
    <rPh sb="16" eb="17">
      <t>ス</t>
    </rPh>
    <phoneticPr fontId="1"/>
  </si>
  <si>
    <t>名</t>
    <rPh sb="0" eb="1">
      <t>メイ</t>
    </rPh>
    <phoneticPr fontId="1"/>
  </si>
  <si>
    <t>31～</t>
    <phoneticPr fontId="1"/>
  </si>
  <si>
    <t>職員数</t>
    <rPh sb="0" eb="2">
      <t>ショクイン</t>
    </rPh>
    <rPh sb="2" eb="3">
      <t>スウ</t>
    </rPh>
    <phoneticPr fontId="1"/>
  </si>
  <si>
    <t>介護ソフトの定着支援</t>
    <rPh sb="0" eb="2">
      <t>カイゴ</t>
    </rPh>
    <rPh sb="6" eb="10">
      <t>テイチャクシエン</t>
    </rPh>
    <phoneticPr fontId="1"/>
  </si>
  <si>
    <t>補助基準額計算</t>
    <rPh sb="0" eb="5">
      <t>ホジョキジュンガク</t>
    </rPh>
    <rPh sb="5" eb="7">
      <t>ケイサン</t>
    </rPh>
    <phoneticPr fontId="1"/>
  </si>
  <si>
    <t>事業費
A</t>
    <rPh sb="0" eb="3">
      <t>ジギョウヒ</t>
    </rPh>
    <phoneticPr fontId="1"/>
  </si>
  <si>
    <t>補助対象経費に単価を乗じた額
E（C×4/5）</t>
    <rPh sb="0" eb="4">
      <t>ホジョタイショウ</t>
    </rPh>
    <rPh sb="4" eb="6">
      <t>ケイヒ</t>
    </rPh>
    <rPh sb="7" eb="9">
      <t>タンカ</t>
    </rPh>
    <phoneticPr fontId="1"/>
  </si>
  <si>
    <t>台数
◎</t>
    <rPh sb="0" eb="2">
      <t>ダイスウ</t>
    </rPh>
    <phoneticPr fontId="1"/>
  </si>
  <si>
    <t>うち、補助対象経費
B</t>
    <rPh sb="3" eb="5">
      <t>ホジョ</t>
    </rPh>
    <rPh sb="5" eb="7">
      <t>タイショウ</t>
    </rPh>
    <rPh sb="7" eb="9">
      <t>ケイヒ</t>
    </rPh>
    <phoneticPr fontId="1"/>
  </si>
  <si>
    <t>職員数</t>
    <phoneticPr fontId="1"/>
  </si>
  <si>
    <t>5事業所以上のデータ連携を行う場合は、「連携する」を選択</t>
    <rPh sb="1" eb="4">
      <t>ジギョウショ</t>
    </rPh>
    <rPh sb="4" eb="6">
      <t>イジョウ</t>
    </rPh>
    <rPh sb="10" eb="12">
      <t>レンケイ</t>
    </rPh>
    <rPh sb="13" eb="14">
      <t>オコナ</t>
    </rPh>
    <rPh sb="15" eb="17">
      <t>バアイ</t>
    </rPh>
    <rPh sb="20" eb="22">
      <t>レンケイ</t>
    </rPh>
    <rPh sb="26" eb="28">
      <t>センタク</t>
    </rPh>
    <phoneticPr fontId="1"/>
  </si>
  <si>
    <t>○　訪問介護事業所等の居宅サービス事業所又は居宅介護支援事業所（介護予防も含む。）である。</t>
    <phoneticPr fontId="1"/>
  </si>
  <si>
    <t>○　データ連携を実施する事業所名等（予定を含む）</t>
    <phoneticPr fontId="1"/>
  </si>
  <si>
    <t>サービス種別</t>
    <rPh sb="4" eb="6">
      <t>シュベツ</t>
    </rPh>
    <phoneticPr fontId="1"/>
  </si>
  <si>
    <t>【１】介護ソフト又はバックオフィスソフト以外を導入する場合</t>
    <rPh sb="3" eb="5">
      <t>カイゴ</t>
    </rPh>
    <rPh sb="8" eb="9">
      <t>マタ</t>
    </rPh>
    <rPh sb="20" eb="22">
      <t>イガイ</t>
    </rPh>
    <rPh sb="23" eb="25">
      <t>ドウニュウ</t>
    </rPh>
    <rPh sb="27" eb="29">
      <t>バアイ</t>
    </rPh>
    <phoneticPr fontId="1"/>
  </si>
  <si>
    <t>＜移乗支援、移動支援、排泄支援、入浴支援、見守り・コミュニケーション、機能訓練支援、食事・栄養管理支援、認知症生活支援・認知症ケア支援に該当する機器＞</t>
    <rPh sb="1" eb="3">
      <t>イジョウ</t>
    </rPh>
    <rPh sb="3" eb="5">
      <t>シエン</t>
    </rPh>
    <rPh sb="6" eb="8">
      <t>イドウ</t>
    </rPh>
    <rPh sb="8" eb="10">
      <t>シエン</t>
    </rPh>
    <rPh sb="11" eb="13">
      <t>ハイセツ</t>
    </rPh>
    <rPh sb="13" eb="15">
      <t>シエン</t>
    </rPh>
    <rPh sb="16" eb="20">
      <t>ニュウヨクシエン</t>
    </rPh>
    <rPh sb="21" eb="23">
      <t>ミマモ</t>
    </rPh>
    <rPh sb="35" eb="37">
      <t>キノウ</t>
    </rPh>
    <rPh sb="37" eb="39">
      <t>クンレン</t>
    </rPh>
    <rPh sb="39" eb="41">
      <t>シエン</t>
    </rPh>
    <rPh sb="42" eb="44">
      <t>ショクジ</t>
    </rPh>
    <rPh sb="45" eb="47">
      <t>エイヨウ</t>
    </rPh>
    <rPh sb="47" eb="49">
      <t>カンリ</t>
    </rPh>
    <rPh sb="49" eb="51">
      <t>シエン</t>
    </rPh>
    <rPh sb="52" eb="55">
      <t>ニンチショウ</t>
    </rPh>
    <rPh sb="55" eb="57">
      <t>セイカツ</t>
    </rPh>
    <rPh sb="57" eb="59">
      <t>シエン</t>
    </rPh>
    <rPh sb="60" eb="63">
      <t>ニンチショウ</t>
    </rPh>
    <rPh sb="65" eb="67">
      <t>シエン</t>
    </rPh>
    <rPh sb="68" eb="70">
      <t>ガイトウ</t>
    </rPh>
    <rPh sb="72" eb="74">
      <t>キキ</t>
    </rPh>
    <phoneticPr fontId="1"/>
  </si>
  <si>
    <t>【２】介護ソフトを導入する場合</t>
    <rPh sb="3" eb="5">
      <t>カイゴ</t>
    </rPh>
    <rPh sb="9" eb="11">
      <t>ドウニュウ</t>
    </rPh>
    <rPh sb="13" eb="15">
      <t>バアイ</t>
    </rPh>
    <phoneticPr fontId="1"/>
  </si>
  <si>
    <t>②　①以外の契約形態である場合</t>
    <rPh sb="3" eb="5">
      <t>イガイ</t>
    </rPh>
    <rPh sb="6" eb="8">
      <t>ケイヤク</t>
    </rPh>
    <rPh sb="8" eb="10">
      <t>ケイタイ</t>
    </rPh>
    <rPh sb="13" eb="15">
      <t>バアイ</t>
    </rPh>
    <phoneticPr fontId="1"/>
  </si>
  <si>
    <t>【３】バックオフィスソフトを導入する場合</t>
    <rPh sb="14" eb="16">
      <t>ドウニュウ</t>
    </rPh>
    <rPh sb="18" eb="20">
      <t>バアイ</t>
    </rPh>
    <phoneticPr fontId="1"/>
  </si>
  <si>
    <t>①　職員数に応じて必要なライセンス数が変動する等、職員数により金額が変動する契約形態である場合</t>
    <rPh sb="2" eb="4">
      <t>ショクイン</t>
    </rPh>
    <rPh sb="4" eb="5">
      <t>スウ</t>
    </rPh>
    <rPh sb="6" eb="7">
      <t>オウ</t>
    </rPh>
    <rPh sb="9" eb="11">
      <t>ヒツヨウ</t>
    </rPh>
    <rPh sb="17" eb="18">
      <t>スウ</t>
    </rPh>
    <rPh sb="19" eb="21">
      <t>ヘンドウ</t>
    </rPh>
    <rPh sb="23" eb="24">
      <t>ナド</t>
    </rPh>
    <rPh sb="25" eb="27">
      <t>ショクイン</t>
    </rPh>
    <rPh sb="27" eb="28">
      <t>スウ</t>
    </rPh>
    <rPh sb="31" eb="33">
      <t>キンガク</t>
    </rPh>
    <rPh sb="34" eb="36">
      <t>ヘンドウ</t>
    </rPh>
    <rPh sb="38" eb="40">
      <t>ケイヤク</t>
    </rPh>
    <rPh sb="40" eb="42">
      <t>ケイタイ</t>
    </rPh>
    <rPh sb="45" eb="47">
      <t>バアイ</t>
    </rPh>
    <phoneticPr fontId="1"/>
  </si>
  <si>
    <t>○　「ケアプランデータ連携システム」により５事業所以上とデータ連携したことを、実績報告時に報告する。</t>
    <rPh sb="39" eb="41">
      <t>ジッセキ</t>
    </rPh>
    <rPh sb="41" eb="44">
      <t>ホウコクジ</t>
    </rPh>
    <rPh sb="45" eb="47">
      <t>ホウコク</t>
    </rPh>
    <phoneticPr fontId="1"/>
  </si>
  <si>
    <t>計</t>
    <rPh sb="0" eb="1">
      <t>ケイ</t>
    </rPh>
    <phoneticPr fontId="1"/>
  </si>
  <si>
    <t>台</t>
    <rPh sb="0" eb="1">
      <t>ダイ</t>
    </rPh>
    <phoneticPr fontId="1"/>
  </si>
  <si>
    <t>収入額
C</t>
    <rPh sb="0" eb="3">
      <t>シュウニュウガク</t>
    </rPh>
    <phoneticPr fontId="1"/>
  </si>
  <si>
    <t>補助対象経費の支出予定額
D（B-C）</t>
    <rPh sb="0" eb="4">
      <t>ホジョタイショウ</t>
    </rPh>
    <rPh sb="4" eb="6">
      <t>ケイヒ</t>
    </rPh>
    <rPh sb="7" eb="9">
      <t>シシュツ</t>
    </rPh>
    <rPh sb="9" eb="11">
      <t>ヨテイ</t>
    </rPh>
    <rPh sb="11" eb="12">
      <t>ガク</t>
    </rPh>
    <phoneticPr fontId="1"/>
  </si>
  <si>
    <t>1台あたりの単価
E（D÷◎）</t>
    <rPh sb="1" eb="2">
      <t>ダイ</t>
    </rPh>
    <rPh sb="6" eb="8">
      <t>タンカ</t>
    </rPh>
    <phoneticPr fontId="1"/>
  </si>
  <si>
    <t>単価に補助率を乗じた額
F（D×4/5）</t>
    <rPh sb="0" eb="2">
      <t>タンカ</t>
    </rPh>
    <rPh sb="3" eb="6">
      <t>ホジョリツ</t>
    </rPh>
    <rPh sb="7" eb="8">
      <t>ジョウ</t>
    </rPh>
    <rPh sb="10" eb="11">
      <t>ガク</t>
    </rPh>
    <phoneticPr fontId="1"/>
  </si>
  <si>
    <t>補助基準額
G</t>
    <rPh sb="0" eb="2">
      <t>ホジョ</t>
    </rPh>
    <rPh sb="2" eb="5">
      <t>キジュンガク</t>
    </rPh>
    <phoneticPr fontId="1"/>
  </si>
  <si>
    <t>選定額
H（F又はGのいずれか少ない方）</t>
    <rPh sb="0" eb="2">
      <t>センテイ</t>
    </rPh>
    <rPh sb="2" eb="3">
      <t>ガク</t>
    </rPh>
    <rPh sb="7" eb="8">
      <t>マタ</t>
    </rPh>
    <rPh sb="15" eb="16">
      <t>スク</t>
    </rPh>
    <rPh sb="18" eb="19">
      <t>ホウ</t>
    </rPh>
    <phoneticPr fontId="1"/>
  </si>
  <si>
    <t>収入額
C</t>
    <phoneticPr fontId="1"/>
  </si>
  <si>
    <t>補助対象経費の支出予定額
D（B-C）</t>
    <phoneticPr fontId="1"/>
  </si>
  <si>
    <t>補助対象経費に単価を乗じた額
E（D×4/5）</t>
    <rPh sb="0" eb="4">
      <t>ホジョタイショウ</t>
    </rPh>
    <rPh sb="4" eb="6">
      <t>ケイヒ</t>
    </rPh>
    <rPh sb="7" eb="9">
      <t>タンカ</t>
    </rPh>
    <phoneticPr fontId="1"/>
  </si>
  <si>
    <t>補助基準額
F</t>
    <rPh sb="0" eb="2">
      <t>ホジョ</t>
    </rPh>
    <rPh sb="2" eb="5">
      <t>キジュンガク</t>
    </rPh>
    <phoneticPr fontId="1"/>
  </si>
  <si>
    <t>補助所要額
H（Gの千円未満切り捨て）</t>
    <rPh sb="0" eb="2">
      <t>ホジョ</t>
    </rPh>
    <rPh sb="2" eb="5">
      <t>ショヨウガク</t>
    </rPh>
    <rPh sb="10" eb="12">
      <t>センエン</t>
    </rPh>
    <rPh sb="12" eb="14">
      <t>ミマン</t>
    </rPh>
    <rPh sb="14" eb="15">
      <t>キ</t>
    </rPh>
    <rPh sb="16" eb="17">
      <t>ス</t>
    </rPh>
    <phoneticPr fontId="1"/>
  </si>
  <si>
    <r>
      <t>補助金額等計算書</t>
    </r>
    <r>
      <rPr>
        <b/>
        <sz val="18"/>
        <color rgb="FFFF0000"/>
        <rFont val="ＭＳ ゴシック"/>
        <family val="3"/>
        <charset val="128"/>
      </rPr>
      <t>（介護テクノロジー等の導入支援事業）</t>
    </r>
    <rPh sb="0" eb="5">
      <t>ホジョキンガクトウ</t>
    </rPh>
    <rPh sb="5" eb="8">
      <t>ケイサンショ</t>
    </rPh>
    <phoneticPr fontId="1"/>
  </si>
  <si>
    <t>事業所名</t>
    <rPh sb="0" eb="3">
      <t>ジギョウショ</t>
    </rPh>
    <rPh sb="3" eb="4">
      <t>メイ</t>
    </rPh>
    <phoneticPr fontId="1"/>
  </si>
  <si>
    <t>申請時点の職員数を入力</t>
    <rPh sb="0" eb="2">
      <t>シンセイ</t>
    </rPh>
    <rPh sb="2" eb="3">
      <t>ジ</t>
    </rPh>
    <rPh sb="3" eb="4">
      <t>テン</t>
    </rPh>
    <phoneticPr fontId="1"/>
  </si>
  <si>
    <t>選定額
G（E又はFのいずれか少ない方）</t>
    <rPh sb="0" eb="2">
      <t>センテイ</t>
    </rPh>
    <rPh sb="2" eb="3">
      <t>ガク</t>
    </rPh>
    <rPh sb="7" eb="8">
      <t>マタ</t>
    </rPh>
    <rPh sb="15" eb="16">
      <t>スク</t>
    </rPh>
    <rPh sb="18" eb="19">
      <t>ホウ</t>
    </rPh>
    <phoneticPr fontId="1"/>
  </si>
  <si>
    <t>補助所要額</t>
    <rPh sb="0" eb="5">
      <t>ホジョショヨウガク</t>
    </rPh>
    <phoneticPr fontId="1"/>
  </si>
  <si>
    <t>円</t>
    <rPh sb="0" eb="1">
      <t>エン</t>
    </rPh>
    <phoneticPr fontId="1"/>
  </si>
  <si>
    <t>導入するソフトの契約形態によって、①または②に入力してください。</t>
    <rPh sb="0" eb="2">
      <t>ドウニュウ</t>
    </rPh>
    <rPh sb="8" eb="10">
      <t>ケイヤク</t>
    </rPh>
    <rPh sb="10" eb="12">
      <t>ケイタイ</t>
    </rPh>
    <rPh sb="23" eb="25">
      <t>ニュウリョク</t>
    </rPh>
    <phoneticPr fontId="1"/>
  </si>
  <si>
    <t>※５事業所以上のケアプランデータ連携による基準額の５万加算を適用するできるのは、以下に該当する事業所のみです。</t>
    <rPh sb="2" eb="5">
      <t>ジギョウショ</t>
    </rPh>
    <rPh sb="5" eb="7">
      <t>イジョウ</t>
    </rPh>
    <rPh sb="16" eb="18">
      <t>レンケイ</t>
    </rPh>
    <rPh sb="21" eb="23">
      <t>キジュン</t>
    </rPh>
    <rPh sb="23" eb="24">
      <t>ガク</t>
    </rPh>
    <rPh sb="26" eb="27">
      <t>マン</t>
    </rPh>
    <rPh sb="27" eb="29">
      <t>カサン</t>
    </rPh>
    <rPh sb="30" eb="32">
      <t>テキヨウ</t>
    </rPh>
    <rPh sb="40" eb="42">
      <t>イカ</t>
    </rPh>
    <rPh sb="43" eb="45">
      <t>ガイトウ</t>
    </rPh>
    <rPh sb="47" eb="50">
      <t>ジギョウショ</t>
    </rPh>
    <phoneticPr fontId="1"/>
  </si>
  <si>
    <t>介護保険事業所番号</t>
    <phoneticPr fontId="1"/>
  </si>
  <si>
    <t>介護ソフトの定着支援事業を実施する場合は「実施する」を選択</t>
    <rPh sb="0" eb="2">
      <t>カイゴ</t>
    </rPh>
    <rPh sb="6" eb="8">
      <t>テイチャク</t>
    </rPh>
    <rPh sb="8" eb="10">
      <t>シエン</t>
    </rPh>
    <rPh sb="10" eb="12">
      <t>ジギョウ</t>
    </rPh>
    <rPh sb="13" eb="15">
      <t>ジッシ</t>
    </rPh>
    <rPh sb="17" eb="19">
      <t>バアイ</t>
    </rPh>
    <rPh sb="21" eb="23">
      <t>ジッシ</t>
    </rPh>
    <rPh sb="27" eb="29">
      <t>センタク</t>
    </rPh>
    <phoneticPr fontId="1"/>
  </si>
  <si>
    <t>移乗支援</t>
    <rPh sb="0" eb="2">
      <t>イジョウ</t>
    </rPh>
    <rPh sb="2" eb="4">
      <t>シエン</t>
    </rPh>
    <phoneticPr fontId="1"/>
  </si>
  <si>
    <t>移動支援</t>
    <rPh sb="0" eb="2">
      <t>イドウ</t>
    </rPh>
    <rPh sb="2" eb="4">
      <t>シエン</t>
    </rPh>
    <phoneticPr fontId="1"/>
  </si>
  <si>
    <t>排泄支援</t>
    <rPh sb="0" eb="2">
      <t>ハイセツ</t>
    </rPh>
    <rPh sb="2" eb="4">
      <t>シエン</t>
    </rPh>
    <phoneticPr fontId="1"/>
  </si>
  <si>
    <t>入浴支援</t>
    <rPh sb="0" eb="2">
      <t>ニュウヨク</t>
    </rPh>
    <rPh sb="2" eb="4">
      <t>シエン</t>
    </rPh>
    <phoneticPr fontId="1"/>
  </si>
  <si>
    <t>見守り・コミュニケーション</t>
    <rPh sb="0" eb="2">
      <t>ミマモ</t>
    </rPh>
    <phoneticPr fontId="1"/>
  </si>
  <si>
    <t>介護業務支援（介護ソフト）</t>
    <rPh sb="0" eb="2">
      <t>カイゴ</t>
    </rPh>
    <rPh sb="2" eb="4">
      <t>ギョウム</t>
    </rPh>
    <rPh sb="4" eb="6">
      <t>シエン</t>
    </rPh>
    <rPh sb="7" eb="9">
      <t>カイゴ</t>
    </rPh>
    <phoneticPr fontId="1"/>
  </si>
  <si>
    <t>介護業務支援（インカム）</t>
    <rPh sb="0" eb="2">
      <t>カイゴ</t>
    </rPh>
    <rPh sb="2" eb="4">
      <t>ギョウム</t>
    </rPh>
    <rPh sb="4" eb="6">
      <t>シエン</t>
    </rPh>
    <phoneticPr fontId="1"/>
  </si>
  <si>
    <t>介護業務支援（介護ソフト及びインカム以外）</t>
    <rPh sb="0" eb="2">
      <t>カイゴ</t>
    </rPh>
    <rPh sb="2" eb="4">
      <t>ギョウム</t>
    </rPh>
    <rPh sb="4" eb="6">
      <t>シエン</t>
    </rPh>
    <rPh sb="7" eb="9">
      <t>カイゴ</t>
    </rPh>
    <rPh sb="12" eb="13">
      <t>オヨ</t>
    </rPh>
    <rPh sb="18" eb="20">
      <t>イガイ</t>
    </rPh>
    <phoneticPr fontId="1"/>
  </si>
  <si>
    <t>機能訓練支援</t>
    <rPh sb="0" eb="2">
      <t>キノウ</t>
    </rPh>
    <rPh sb="2" eb="4">
      <t>クンレン</t>
    </rPh>
    <rPh sb="4" eb="6">
      <t>シエン</t>
    </rPh>
    <phoneticPr fontId="1"/>
  </si>
  <si>
    <t>食事・栄養管理支援</t>
    <rPh sb="0" eb="2">
      <t>ショクジ</t>
    </rPh>
    <rPh sb="3" eb="5">
      <t>エイヨウ</t>
    </rPh>
    <rPh sb="5" eb="7">
      <t>カンリ</t>
    </rPh>
    <rPh sb="7" eb="9">
      <t>シエン</t>
    </rPh>
    <phoneticPr fontId="1"/>
  </si>
  <si>
    <t>認知症生活支援・認知症ケア支援</t>
    <rPh sb="0" eb="3">
      <t>ニンチショウ</t>
    </rPh>
    <rPh sb="3" eb="5">
      <t>セイカツ</t>
    </rPh>
    <rPh sb="5" eb="7">
      <t>シエン</t>
    </rPh>
    <rPh sb="8" eb="11">
      <t>ニンチショウ</t>
    </rPh>
    <rPh sb="13" eb="15">
      <t>シエン</t>
    </rPh>
    <phoneticPr fontId="1"/>
  </si>
  <si>
    <t>その他（バックオフィスソフト）</t>
    <rPh sb="2" eb="3">
      <t>タ</t>
    </rPh>
    <phoneticPr fontId="1"/>
  </si>
  <si>
    <t>その他（バックオフィスソフト以外）</t>
    <rPh sb="2" eb="3">
      <t>タ</t>
    </rPh>
    <rPh sb="14" eb="16">
      <t>イガイ</t>
    </rPh>
    <phoneticPr fontId="1"/>
  </si>
  <si>
    <t>総事業費</t>
    <rPh sb="0" eb="4">
      <t>ソウジギョウヒ</t>
    </rPh>
    <phoneticPr fontId="1"/>
  </si>
  <si>
    <t>対象経費</t>
    <rPh sb="0" eb="2">
      <t>タイショウ</t>
    </rPh>
    <rPh sb="2" eb="4">
      <t>ケイヒ</t>
    </rPh>
    <phoneticPr fontId="1"/>
  </si>
  <si>
    <t>【４】導入と一体的に行う業務改善支援事業</t>
    <rPh sb="3" eb="5">
      <t>ドウニュウ</t>
    </rPh>
    <rPh sb="6" eb="8">
      <t>イッタイ</t>
    </rPh>
    <rPh sb="8" eb="9">
      <t>テキ</t>
    </rPh>
    <rPh sb="10" eb="11">
      <t>オコナ</t>
    </rPh>
    <rPh sb="12" eb="14">
      <t>ギョウム</t>
    </rPh>
    <rPh sb="14" eb="16">
      <t>カイゼン</t>
    </rPh>
    <rPh sb="16" eb="18">
      <t>シエン</t>
    </rPh>
    <rPh sb="18" eb="20">
      <t>ジギョウ</t>
    </rPh>
    <phoneticPr fontId="1"/>
  </si>
  <si>
    <r>
      <t xml:space="preserve">補助所要額
I（H×◎）
</t>
    </r>
    <r>
      <rPr>
        <sz val="10"/>
        <rFont val="ＭＳ ゴシック"/>
        <family val="3"/>
        <charset val="128"/>
      </rPr>
      <t>〈千円未満切り捨て〉</t>
    </r>
    <rPh sb="0" eb="2">
      <t>ホジョ</t>
    </rPh>
    <rPh sb="2" eb="5">
      <t>ショヨウガク</t>
    </rPh>
    <rPh sb="14" eb="16">
      <t>センエン</t>
    </rPh>
    <rPh sb="16" eb="18">
      <t>ミマン</t>
    </rPh>
    <rPh sb="18" eb="19">
      <t>キ</t>
    </rPh>
    <rPh sb="20" eb="21">
      <t>ス</t>
    </rPh>
    <phoneticPr fontId="1"/>
  </si>
  <si>
    <t>ケアプラン</t>
    <phoneticPr fontId="1"/>
  </si>
  <si>
    <t>事業所名</t>
    <rPh sb="0" eb="3">
      <t>ジギョウショ</t>
    </rPh>
    <rPh sb="3" eb="4">
      <t>メイ</t>
    </rPh>
    <phoneticPr fontId="1"/>
  </si>
  <si>
    <t>③ 【8月（日程調整中）】に開催予定の研修会を受講する</t>
    <phoneticPr fontId="1"/>
  </si>
  <si>
    <t>円</t>
    <rPh sb="0" eb="1">
      <t>エン</t>
    </rPh>
    <phoneticPr fontId="1"/>
  </si>
  <si>
    <r>
      <t>※金額は全て</t>
    </r>
    <r>
      <rPr>
        <b/>
        <u/>
        <sz val="12"/>
        <color theme="1"/>
        <rFont val="ＭＳ ゴシック"/>
        <family val="3"/>
        <charset val="128"/>
      </rPr>
      <t>税抜き</t>
    </r>
    <r>
      <rPr>
        <sz val="12"/>
        <color theme="1"/>
        <rFont val="ＭＳ ゴシック"/>
        <family val="3"/>
        <charset val="128"/>
      </rPr>
      <t>で記入してください。</t>
    </r>
    <rPh sb="1" eb="3">
      <t>キンガク</t>
    </rPh>
    <rPh sb="4" eb="5">
      <t>スベ</t>
    </rPh>
    <rPh sb="6" eb="8">
      <t>ゼイヌ</t>
    </rPh>
    <rPh sb="10" eb="12">
      <t>キニュウ</t>
    </rPh>
    <phoneticPr fontId="1"/>
  </si>
  <si>
    <r>
      <t>※着色セル部分を記載してください。</t>
    </r>
    <r>
      <rPr>
        <b/>
        <sz val="12"/>
        <color theme="1"/>
        <rFont val="ＭＳ ゴシック"/>
        <family val="3"/>
        <charset val="128"/>
      </rPr>
      <t>青色セルは＜直接入力＞</t>
    </r>
    <r>
      <rPr>
        <sz val="12"/>
        <color theme="1"/>
        <rFont val="ＭＳ ゴシック"/>
        <family val="3"/>
        <charset val="128"/>
      </rPr>
      <t>、</t>
    </r>
    <r>
      <rPr>
        <b/>
        <sz val="12"/>
        <color theme="1"/>
        <rFont val="ＭＳ ゴシック"/>
        <family val="3"/>
        <charset val="128"/>
      </rPr>
      <t>赤色セルは＜プルダウンメニューから選択＞</t>
    </r>
    <r>
      <rPr>
        <sz val="12"/>
        <color theme="1"/>
        <rFont val="ＭＳ ゴシック"/>
        <family val="3"/>
        <charset val="128"/>
      </rPr>
      <t>する形式です。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</si>
</sst>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b/>
      <u/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8"/>
      <name val="ＭＳ ゴシック"/>
      <family val="3"/>
      <charset val="128"/>
    </font>
    <font>
      <b/>
      <sz val="18"/>
      <color rgb="FFFF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u/>
      <sz val="14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b/>
      <sz val="2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4E0E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EC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8" fillId="0" borderId="0" applyFont="0" applyFill="0" applyBorder="0" applyAlignment="0" applyProtection="0">
      <alignment vertical="center"/>
    </xf>
  </cellStyleXfs>
  <cellXfs count="165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5" fillId="0" borderId="0" xfId="2" applyFont="1" applyAlignment="1">
      <alignment vertical="center" wrapText="1"/>
    </xf>
    <xf numFmtId="38" fontId="0" fillId="0" borderId="0" xfId="6" applyFont="1" applyFill="1" applyAlignment="1">
      <alignment vertical="center" wrapText="1"/>
    </xf>
    <xf numFmtId="0" fontId="9" fillId="0" borderId="0" xfId="4" applyFont="1">
      <alignment vertical="center"/>
    </xf>
    <xf numFmtId="0" fontId="11" fillId="0" borderId="0" xfId="4" applyFont="1">
      <alignment vertical="center"/>
    </xf>
    <xf numFmtId="0" fontId="12" fillId="0" borderId="0" xfId="4" applyFont="1">
      <alignment vertical="center"/>
    </xf>
    <xf numFmtId="38" fontId="12" fillId="0" borderId="0" xfId="6" applyFont="1">
      <alignment vertical="center"/>
    </xf>
    <xf numFmtId="0" fontId="13" fillId="0" borderId="0" xfId="4" applyFont="1">
      <alignment vertical="center"/>
    </xf>
    <xf numFmtId="0" fontId="14" fillId="0" borderId="0" xfId="4" applyFont="1">
      <alignment vertical="center"/>
    </xf>
    <xf numFmtId="38" fontId="14" fillId="0" borderId="0" xfId="6" applyFont="1">
      <alignment vertical="center"/>
    </xf>
    <xf numFmtId="0" fontId="15" fillId="0" borderId="0" xfId="4" applyFont="1">
      <alignment vertical="center"/>
    </xf>
    <xf numFmtId="0" fontId="16" fillId="0" borderId="0" xfId="4" applyFont="1">
      <alignment vertical="center"/>
    </xf>
    <xf numFmtId="38" fontId="16" fillId="0" borderId="0" xfId="6" applyFont="1">
      <alignment vertical="center"/>
    </xf>
    <xf numFmtId="0" fontId="17" fillId="0" borderId="0" xfId="4" applyFont="1">
      <alignment vertical="center"/>
    </xf>
    <xf numFmtId="0" fontId="18" fillId="0" borderId="4" xfId="4" applyFont="1" applyBorder="1" applyAlignment="1"/>
    <xf numFmtId="0" fontId="18" fillId="0" borderId="0" xfId="4" applyFont="1">
      <alignment vertical="center"/>
    </xf>
    <xf numFmtId="0" fontId="18" fillId="0" borderId="1" xfId="4" applyFont="1" applyBorder="1" applyAlignment="1">
      <alignment horizontal="center" vertical="center"/>
    </xf>
    <xf numFmtId="0" fontId="18" fillId="0" borderId="0" xfId="4" applyFont="1" applyAlignment="1">
      <alignment horizontal="center" vertical="center"/>
    </xf>
    <xf numFmtId="38" fontId="18" fillId="0" borderId="0" xfId="4" applyNumberFormat="1" applyFont="1">
      <alignment vertical="center"/>
    </xf>
    <xf numFmtId="0" fontId="18" fillId="0" borderId="0" xfId="4" applyFont="1" applyAlignment="1"/>
    <xf numFmtId="0" fontId="19" fillId="0" borderId="0" xfId="4" applyFont="1">
      <alignment vertical="center"/>
    </xf>
    <xf numFmtId="38" fontId="19" fillId="0" borderId="0" xfId="6" applyFont="1">
      <alignment vertical="center"/>
    </xf>
    <xf numFmtId="38" fontId="17" fillId="0" borderId="0" xfId="6" applyFont="1" applyAlignment="1">
      <alignment vertical="center" wrapText="1"/>
    </xf>
    <xf numFmtId="0" fontId="17" fillId="0" borderId="0" xfId="4" applyFont="1" applyAlignment="1">
      <alignment vertical="center" wrapText="1"/>
    </xf>
    <xf numFmtId="38" fontId="17" fillId="0" borderId="0" xfId="6" applyFont="1">
      <alignment vertical="center"/>
    </xf>
    <xf numFmtId="38" fontId="18" fillId="0" borderId="0" xfId="6" applyFont="1">
      <alignment vertical="center"/>
    </xf>
    <xf numFmtId="0" fontId="18" fillId="0" borderId="1" xfId="4" applyFont="1" applyBorder="1">
      <alignment vertical="center"/>
    </xf>
    <xf numFmtId="0" fontId="17" fillId="0" borderId="4" xfId="4" applyFont="1" applyBorder="1">
      <alignment vertical="center"/>
    </xf>
    <xf numFmtId="0" fontId="17" fillId="0" borderId="4" xfId="4" applyFont="1" applyBorder="1" applyAlignment="1"/>
    <xf numFmtId="0" fontId="17" fillId="0" borderId="7" xfId="4" applyFont="1" applyBorder="1" applyAlignment="1"/>
    <xf numFmtId="0" fontId="13" fillId="0" borderId="0" xfId="4" applyFont="1" applyAlignment="1"/>
    <xf numFmtId="38" fontId="12" fillId="0" borderId="0" xfId="6" applyFont="1" applyFill="1">
      <alignment vertical="center"/>
    </xf>
    <xf numFmtId="38" fontId="9" fillId="0" borderId="0" xfId="4" applyNumberFormat="1" applyFont="1">
      <alignment vertical="center"/>
    </xf>
    <xf numFmtId="38" fontId="19" fillId="0" borderId="0" xfId="4" applyNumberFormat="1" applyFont="1" applyAlignment="1">
      <alignment vertical="center" wrapText="1"/>
    </xf>
    <xf numFmtId="0" fontId="18" fillId="0" borderId="0" xfId="4" applyFont="1" applyAlignment="1">
      <alignment horizontal="center" vertical="center" wrapText="1"/>
    </xf>
    <xf numFmtId="0" fontId="17" fillId="0" borderId="0" xfId="4" applyFont="1" applyAlignment="1"/>
    <xf numFmtId="38" fontId="17" fillId="0" borderId="1" xfId="6" applyFont="1" applyBorder="1" applyAlignment="1">
      <alignment vertical="center" wrapText="1"/>
    </xf>
    <xf numFmtId="0" fontId="17" fillId="0" borderId="1" xfId="4" applyFont="1" applyBorder="1" applyAlignment="1">
      <alignment vertical="center" wrapText="1"/>
    </xf>
    <xf numFmtId="38" fontId="18" fillId="0" borderId="1" xfId="6" applyFont="1" applyBorder="1">
      <alignment vertical="center"/>
    </xf>
    <xf numFmtId="38" fontId="18" fillId="0" borderId="1" xfId="4" applyNumberFormat="1" applyFont="1" applyBorder="1">
      <alignment vertical="center"/>
    </xf>
    <xf numFmtId="38" fontId="18" fillId="0" borderId="0" xfId="6" applyFont="1" applyFill="1" applyBorder="1" applyAlignment="1">
      <alignment vertical="center"/>
    </xf>
    <xf numFmtId="0" fontId="18" fillId="0" borderId="0" xfId="4" applyFont="1" applyAlignment="1">
      <alignment vertical="center" wrapText="1"/>
    </xf>
    <xf numFmtId="38" fontId="18" fillId="0" borderId="0" xfId="4" applyNumberFormat="1" applyFont="1" applyAlignment="1">
      <alignment vertical="center" wrapText="1"/>
    </xf>
    <xf numFmtId="38" fontId="18" fillId="0" borderId="0" xfId="6" applyFont="1" applyFill="1">
      <alignment vertical="center"/>
    </xf>
    <xf numFmtId="0" fontId="17" fillId="0" borderId="0" xfId="4" applyFont="1" applyAlignment="1">
      <alignment horizontal="right" vertical="center"/>
    </xf>
    <xf numFmtId="0" fontId="17" fillId="0" borderId="0" xfId="4" applyFont="1" applyAlignment="1">
      <alignment horizontal="center" vertical="center" shrinkToFit="1"/>
    </xf>
    <xf numFmtId="0" fontId="23" fillId="0" borderId="0" xfId="4" applyFont="1">
      <alignment vertical="center"/>
    </xf>
    <xf numFmtId="0" fontId="24" fillId="0" borderId="0" xfId="4" applyFont="1">
      <alignment vertical="center"/>
    </xf>
    <xf numFmtId="0" fontId="18" fillId="3" borderId="1" xfId="4" applyFont="1" applyFill="1" applyBorder="1" applyProtection="1">
      <alignment vertical="center"/>
      <protection locked="0"/>
    </xf>
    <xf numFmtId="0" fontId="17" fillId="4" borderId="11" xfId="4" applyFont="1" applyFill="1" applyBorder="1" applyAlignment="1">
      <alignment horizontal="center" vertical="center" wrapText="1"/>
    </xf>
    <xf numFmtId="0" fontId="17" fillId="4" borderId="12" xfId="4" applyFont="1" applyFill="1" applyBorder="1" applyAlignment="1">
      <alignment horizontal="center" vertical="center" wrapText="1"/>
    </xf>
    <xf numFmtId="0" fontId="17" fillId="4" borderId="13" xfId="4" applyFont="1" applyFill="1" applyBorder="1" applyAlignment="1">
      <alignment horizontal="center" vertical="center" wrapText="1"/>
    </xf>
    <xf numFmtId="0" fontId="17" fillId="4" borderId="14" xfId="4" applyFont="1" applyFill="1" applyBorder="1" applyAlignment="1">
      <alignment horizontal="center" vertical="center" wrapText="1"/>
    </xf>
    <xf numFmtId="0" fontId="17" fillId="4" borderId="9" xfId="4" applyFont="1" applyFill="1" applyBorder="1" applyAlignment="1">
      <alignment horizontal="center" vertical="center" wrapText="1"/>
    </xf>
    <xf numFmtId="0" fontId="17" fillId="4" borderId="15" xfId="4" applyFont="1" applyFill="1" applyBorder="1" applyAlignment="1">
      <alignment horizontal="center" vertical="center" wrapText="1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0" fontId="18" fillId="0" borderId="24" xfId="4" applyFont="1" applyBorder="1" applyAlignment="1">
      <alignment horizontal="center" vertical="center"/>
    </xf>
    <xf numFmtId="0" fontId="18" fillId="2" borderId="16" xfId="4" applyFont="1" applyFill="1" applyBorder="1" applyAlignment="1" applyProtection="1">
      <alignment horizontal="center" vertical="center" wrapText="1"/>
      <protection locked="0"/>
    </xf>
    <xf numFmtId="0" fontId="18" fillId="2" borderId="3" xfId="4" applyFont="1" applyFill="1" applyBorder="1" applyAlignment="1" applyProtection="1">
      <alignment horizontal="center" vertical="center" wrapText="1"/>
      <protection locked="0"/>
    </xf>
    <xf numFmtId="0" fontId="18" fillId="2" borderId="17" xfId="4" applyFont="1" applyFill="1" applyBorder="1" applyAlignment="1" applyProtection="1">
      <alignment horizontal="center" vertical="center" wrapText="1"/>
      <protection locked="0"/>
    </xf>
    <xf numFmtId="0" fontId="17" fillId="0" borderId="5" xfId="4" applyFont="1" applyBorder="1" applyAlignment="1">
      <alignment horizontal="center" vertical="center" wrapText="1"/>
    </xf>
    <xf numFmtId="0" fontId="17" fillId="0" borderId="6" xfId="4" applyFont="1" applyBorder="1" applyAlignment="1">
      <alignment horizontal="center" vertical="center" wrapText="1"/>
    </xf>
    <xf numFmtId="0" fontId="17" fillId="0" borderId="7" xfId="4" applyFont="1" applyBorder="1" applyAlignment="1">
      <alignment horizontal="center" vertical="center" wrapText="1"/>
    </xf>
    <xf numFmtId="0" fontId="17" fillId="0" borderId="8" xfId="4" applyFont="1" applyBorder="1" applyAlignment="1">
      <alignment horizontal="center" vertical="center" wrapText="1"/>
    </xf>
    <xf numFmtId="0" fontId="17" fillId="0" borderId="9" xfId="4" applyFont="1" applyBorder="1" applyAlignment="1">
      <alignment horizontal="center" vertical="center" wrapText="1"/>
    </xf>
    <xf numFmtId="0" fontId="17" fillId="0" borderId="10" xfId="4" applyFont="1" applyBorder="1" applyAlignment="1">
      <alignment horizontal="center" vertical="center" wrapText="1"/>
    </xf>
    <xf numFmtId="0" fontId="18" fillId="0" borderId="22" xfId="4" applyFont="1" applyBorder="1" applyAlignment="1">
      <alignment horizontal="center" vertical="center" wrapText="1"/>
    </xf>
    <xf numFmtId="0" fontId="18" fillId="0" borderId="23" xfId="4" applyFont="1" applyBorder="1" applyAlignment="1">
      <alignment horizontal="center" vertical="center" wrapText="1"/>
    </xf>
    <xf numFmtId="0" fontId="18" fillId="0" borderId="2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27" xfId="4" applyFont="1" applyBorder="1" applyAlignment="1">
      <alignment horizontal="center" vertical="center"/>
    </xf>
    <xf numFmtId="38" fontId="18" fillId="0" borderId="2" xfId="4" applyNumberFormat="1" applyFont="1" applyBorder="1">
      <alignment vertical="center"/>
    </xf>
    <xf numFmtId="0" fontId="18" fillId="0" borderId="3" xfId="4" applyFont="1" applyBorder="1">
      <alignment vertical="center"/>
    </xf>
    <xf numFmtId="0" fontId="18" fillId="0" borderId="5" xfId="4" applyFont="1" applyBorder="1" applyAlignment="1">
      <alignment horizontal="center" vertical="center" wrapText="1"/>
    </xf>
    <xf numFmtId="0" fontId="18" fillId="0" borderId="6" xfId="4" applyFont="1" applyBorder="1" applyAlignment="1">
      <alignment horizontal="center" vertical="center" wrapText="1"/>
    </xf>
    <xf numFmtId="0" fontId="18" fillId="0" borderId="7" xfId="4" applyFont="1" applyBorder="1" applyAlignment="1">
      <alignment horizontal="center" vertical="center" wrapText="1"/>
    </xf>
    <xf numFmtId="0" fontId="18" fillId="0" borderId="8" xfId="4" applyFont="1" applyBorder="1" applyAlignment="1">
      <alignment horizontal="center" vertical="center" wrapText="1"/>
    </xf>
    <xf numFmtId="0" fontId="18" fillId="0" borderId="9" xfId="4" applyFont="1" applyBorder="1" applyAlignment="1">
      <alignment horizontal="center" vertical="center" wrapText="1"/>
    </xf>
    <xf numFmtId="0" fontId="18" fillId="0" borderId="10" xfId="4" applyFont="1" applyBorder="1" applyAlignment="1">
      <alignment horizontal="center" vertical="center" wrapText="1"/>
    </xf>
    <xf numFmtId="38" fontId="18" fillId="3" borderId="2" xfId="6" applyFont="1" applyFill="1" applyBorder="1" applyAlignment="1" applyProtection="1">
      <alignment vertical="center" wrapText="1"/>
      <protection locked="0"/>
    </xf>
    <xf numFmtId="38" fontId="18" fillId="3" borderId="3" xfId="6" applyFont="1" applyFill="1" applyBorder="1" applyAlignment="1" applyProtection="1">
      <alignment vertical="center" wrapText="1"/>
      <protection locked="0"/>
    </xf>
    <xf numFmtId="38" fontId="18" fillId="3" borderId="3" xfId="6" applyFont="1" applyFill="1" applyBorder="1" applyAlignment="1" applyProtection="1">
      <alignment vertical="center"/>
      <protection locked="0"/>
    </xf>
    <xf numFmtId="0" fontId="18" fillId="0" borderId="1" xfId="4" applyFont="1" applyBorder="1" applyAlignment="1">
      <alignment horizontal="center" vertical="center"/>
    </xf>
    <xf numFmtId="38" fontId="18" fillId="0" borderId="2" xfId="4" applyNumberFormat="1" applyFont="1" applyBorder="1" applyAlignment="1">
      <alignment vertical="center" wrapText="1"/>
    </xf>
    <xf numFmtId="0" fontId="18" fillId="0" borderId="3" xfId="4" applyFont="1" applyBorder="1" applyAlignment="1">
      <alignment vertical="center" wrapText="1"/>
    </xf>
    <xf numFmtId="38" fontId="18" fillId="3" borderId="2" xfId="6" applyFont="1" applyFill="1" applyBorder="1" applyAlignment="1" applyProtection="1">
      <alignment vertical="center"/>
      <protection locked="0"/>
    </xf>
    <xf numFmtId="38" fontId="18" fillId="0" borderId="2" xfId="6" applyFont="1" applyBorder="1" applyAlignment="1">
      <alignment vertical="center"/>
    </xf>
    <xf numFmtId="38" fontId="18" fillId="0" borderId="3" xfId="6" applyFont="1" applyBorder="1" applyAlignment="1">
      <alignment vertical="center"/>
    </xf>
    <xf numFmtId="38" fontId="18" fillId="0" borderId="2" xfId="6" applyFont="1" applyFill="1" applyBorder="1" applyAlignment="1">
      <alignment vertical="center"/>
    </xf>
    <xf numFmtId="38" fontId="18" fillId="0" borderId="3" xfId="6" applyFont="1" applyFill="1" applyBorder="1" applyAlignment="1">
      <alignment vertical="center"/>
    </xf>
    <xf numFmtId="0" fontId="18" fillId="3" borderId="2" xfId="4" applyFont="1" applyFill="1" applyBorder="1" applyAlignment="1" applyProtection="1">
      <alignment vertical="center" wrapText="1"/>
      <protection locked="0"/>
    </xf>
    <xf numFmtId="0" fontId="18" fillId="3" borderId="3" xfId="4" applyFont="1" applyFill="1" applyBorder="1" applyAlignment="1" applyProtection="1">
      <alignment vertical="center" wrapText="1"/>
      <protection locked="0"/>
    </xf>
    <xf numFmtId="0" fontId="17" fillId="2" borderId="2" xfId="4" applyFont="1" applyFill="1" applyBorder="1" applyAlignment="1" applyProtection="1">
      <alignment vertical="center" wrapText="1"/>
      <protection locked="0"/>
    </xf>
    <xf numFmtId="0" fontId="17" fillId="2" borderId="3" xfId="4" applyFont="1" applyFill="1" applyBorder="1" applyAlignment="1" applyProtection="1">
      <alignment vertical="center" wrapText="1"/>
      <protection locked="0"/>
    </xf>
    <xf numFmtId="0" fontId="17" fillId="2" borderId="4" xfId="4" applyFont="1" applyFill="1" applyBorder="1" applyAlignment="1" applyProtection="1">
      <alignment vertical="center" wrapText="1"/>
      <protection locked="0"/>
    </xf>
    <xf numFmtId="0" fontId="18" fillId="2" borderId="18" xfId="4" applyFont="1" applyFill="1" applyBorder="1" applyAlignment="1" applyProtection="1">
      <alignment horizontal="center" vertical="center" wrapText="1"/>
      <protection locked="0"/>
    </xf>
    <xf numFmtId="0" fontId="18" fillId="2" borderId="19" xfId="4" applyFont="1" applyFill="1" applyBorder="1" applyAlignment="1" applyProtection="1">
      <alignment horizontal="center" vertical="center" wrapText="1"/>
      <protection locked="0"/>
    </xf>
    <xf numFmtId="0" fontId="18" fillId="2" borderId="20" xfId="4" applyFont="1" applyFill="1" applyBorder="1" applyAlignment="1" applyProtection="1">
      <alignment horizontal="center" vertical="center" wrapText="1"/>
      <protection locked="0"/>
    </xf>
    <xf numFmtId="0" fontId="18" fillId="3" borderId="4" xfId="4" applyFont="1" applyFill="1" applyBorder="1" applyAlignment="1" applyProtection="1">
      <alignment vertical="center" wrapText="1"/>
      <protection locked="0"/>
    </xf>
    <xf numFmtId="0" fontId="18" fillId="3" borderId="2" xfId="4" applyFont="1" applyFill="1" applyBorder="1" applyProtection="1">
      <alignment vertical="center"/>
      <protection locked="0"/>
    </xf>
    <xf numFmtId="0" fontId="18" fillId="3" borderId="3" xfId="4" applyFont="1" applyFill="1" applyBorder="1" applyProtection="1">
      <alignment vertical="center"/>
      <protection locked="0"/>
    </xf>
    <xf numFmtId="0" fontId="17" fillId="0" borderId="2" xfId="4" applyFont="1" applyBorder="1" applyAlignment="1">
      <alignment horizontal="center" vertical="center"/>
    </xf>
    <xf numFmtId="0" fontId="17" fillId="0" borderId="3" xfId="4" applyFont="1" applyBorder="1" applyAlignment="1">
      <alignment horizontal="center" vertical="center"/>
    </xf>
    <xf numFmtId="0" fontId="17" fillId="0" borderId="4" xfId="4" applyFont="1" applyBorder="1" applyAlignment="1">
      <alignment horizontal="center" vertical="center"/>
    </xf>
    <xf numFmtId="0" fontId="18" fillId="0" borderId="2" xfId="4" applyFont="1" applyBorder="1" applyAlignment="1">
      <alignment horizontal="center" vertical="center" wrapText="1"/>
    </xf>
    <xf numFmtId="0" fontId="18" fillId="0" borderId="3" xfId="4" applyFont="1" applyBorder="1" applyAlignment="1">
      <alignment horizontal="center" vertical="center" wrapText="1"/>
    </xf>
    <xf numFmtId="0" fontId="18" fillId="0" borderId="4" xfId="4" applyFont="1" applyBorder="1" applyAlignment="1">
      <alignment horizontal="center" vertical="center" wrapText="1"/>
    </xf>
    <xf numFmtId="0" fontId="18" fillId="0" borderId="3" xfId="4" applyFont="1" applyBorder="1" applyAlignment="1">
      <alignment horizontal="center" vertical="center"/>
    </xf>
    <xf numFmtId="0" fontId="18" fillId="0" borderId="4" xfId="4" applyFont="1" applyBorder="1" applyAlignment="1">
      <alignment horizontal="center" vertical="center"/>
    </xf>
    <xf numFmtId="0" fontId="17" fillId="0" borderId="6" xfId="4" applyFont="1" applyBorder="1" applyAlignment="1">
      <alignment horizontal="center" vertical="center" shrinkToFit="1"/>
    </xf>
    <xf numFmtId="0" fontId="18" fillId="3" borderId="2" xfId="4" applyFont="1" applyFill="1" applyBorder="1" applyAlignment="1" applyProtection="1">
      <alignment horizontal="center" vertical="center" wrapText="1"/>
      <protection locked="0"/>
    </xf>
    <xf numFmtId="0" fontId="18" fillId="3" borderId="3" xfId="4" applyFont="1" applyFill="1" applyBorder="1" applyAlignment="1" applyProtection="1">
      <alignment horizontal="center" vertical="center" wrapText="1"/>
      <protection locked="0"/>
    </xf>
    <xf numFmtId="38" fontId="18" fillId="0" borderId="3" xfId="4" applyNumberFormat="1" applyFont="1" applyBorder="1" applyAlignment="1">
      <alignment vertical="center" wrapText="1"/>
    </xf>
    <xf numFmtId="0" fontId="18" fillId="3" borderId="5" xfId="4" applyFont="1" applyFill="1" applyBorder="1" applyProtection="1">
      <alignment vertical="center"/>
      <protection locked="0"/>
    </xf>
    <xf numFmtId="0" fontId="18" fillId="3" borderId="6" xfId="4" applyFont="1" applyFill="1" applyBorder="1" applyProtection="1">
      <alignment vertical="center"/>
      <protection locked="0"/>
    </xf>
    <xf numFmtId="0" fontId="18" fillId="0" borderId="2" xfId="4" applyFont="1" applyBorder="1">
      <alignment vertical="center"/>
    </xf>
    <xf numFmtId="0" fontId="17" fillId="0" borderId="2" xfId="4" applyFont="1" applyBorder="1" applyAlignment="1">
      <alignment horizontal="center" vertical="center" wrapText="1"/>
    </xf>
    <xf numFmtId="0" fontId="18" fillId="0" borderId="21" xfId="4" applyFont="1" applyBorder="1" applyAlignment="1">
      <alignment horizontal="center" vertical="center"/>
    </xf>
    <xf numFmtId="0" fontId="17" fillId="0" borderId="5" xfId="4" applyFont="1" applyBorder="1" applyAlignment="1">
      <alignment horizontal="center" vertical="center"/>
    </xf>
    <xf numFmtId="0" fontId="17" fillId="0" borderId="6" xfId="4" applyFont="1" applyBorder="1" applyAlignment="1">
      <alignment horizontal="center" vertical="center"/>
    </xf>
    <xf numFmtId="0" fontId="17" fillId="0" borderId="7" xfId="4" applyFont="1" applyBorder="1" applyAlignment="1">
      <alignment horizontal="center" vertical="center"/>
    </xf>
    <xf numFmtId="0" fontId="17" fillId="0" borderId="8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0" xfId="4" applyFont="1" applyBorder="1" applyAlignment="1">
      <alignment horizontal="center" vertical="center"/>
    </xf>
    <xf numFmtId="0" fontId="17" fillId="0" borderId="5" xfId="4" applyFont="1" applyBorder="1" applyAlignment="1">
      <alignment vertical="center" wrapText="1"/>
    </xf>
    <xf numFmtId="0" fontId="17" fillId="0" borderId="6" xfId="4" applyFont="1" applyBorder="1" applyAlignment="1">
      <alignment vertical="center" wrapText="1"/>
    </xf>
    <xf numFmtId="0" fontId="17" fillId="0" borderId="34" xfId="4" applyFont="1" applyBorder="1" applyAlignment="1">
      <alignment vertical="center" wrapText="1"/>
    </xf>
    <xf numFmtId="0" fontId="17" fillId="0" borderId="8" xfId="4" applyFont="1" applyBorder="1" applyAlignment="1">
      <alignment vertical="center" wrapText="1"/>
    </xf>
    <xf numFmtId="0" fontId="17" fillId="0" borderId="9" xfId="4" applyFont="1" applyBorder="1" applyAlignment="1">
      <alignment vertical="center" wrapText="1"/>
    </xf>
    <xf numFmtId="0" fontId="17" fillId="0" borderId="15" xfId="4" applyFont="1" applyBorder="1" applyAlignment="1">
      <alignment vertical="center" wrapText="1"/>
    </xf>
    <xf numFmtId="0" fontId="18" fillId="5" borderId="2" xfId="4" applyFont="1" applyFill="1" applyBorder="1" applyAlignment="1" applyProtection="1">
      <alignment vertical="center" wrapText="1"/>
      <protection locked="0"/>
    </xf>
    <xf numFmtId="0" fontId="18" fillId="5" borderId="3" xfId="4" applyFont="1" applyFill="1" applyBorder="1" applyAlignment="1" applyProtection="1">
      <alignment vertical="center" wrapText="1"/>
      <protection locked="0"/>
    </xf>
    <xf numFmtId="0" fontId="18" fillId="5" borderId="4" xfId="4" applyFont="1" applyFill="1" applyBorder="1" applyAlignment="1" applyProtection="1">
      <alignment vertical="center" wrapText="1"/>
      <protection locked="0"/>
    </xf>
    <xf numFmtId="0" fontId="17" fillId="0" borderId="6" xfId="4" applyFont="1" applyBorder="1" applyAlignment="1">
      <alignment horizontal="right" vertical="center"/>
    </xf>
    <xf numFmtId="0" fontId="18" fillId="2" borderId="2" xfId="4" applyFont="1" applyFill="1" applyBorder="1" applyAlignment="1" applyProtection="1">
      <alignment horizontal="center" vertical="center" wrapText="1"/>
      <protection locked="0"/>
    </xf>
    <xf numFmtId="0" fontId="18" fillId="0" borderId="2" xfId="4" applyFont="1" applyBorder="1" applyAlignment="1">
      <alignment horizontal="center" vertical="center" wrapText="1" shrinkToFit="1"/>
    </xf>
    <xf numFmtId="0" fontId="18" fillId="0" borderId="3" xfId="4" applyFont="1" applyBorder="1" applyAlignment="1">
      <alignment horizontal="center" vertical="center" wrapText="1" shrinkToFit="1"/>
    </xf>
    <xf numFmtId="0" fontId="18" fillId="0" borderId="4" xfId="4" applyFont="1" applyBorder="1" applyAlignment="1">
      <alignment horizontal="center" vertical="center" wrapText="1" shrinkToFit="1"/>
    </xf>
    <xf numFmtId="0" fontId="16" fillId="2" borderId="2" xfId="4" applyFont="1" applyFill="1" applyBorder="1" applyAlignment="1" applyProtection="1">
      <alignment horizontal="center" vertical="center"/>
      <protection locked="0"/>
    </xf>
    <xf numFmtId="0" fontId="16" fillId="2" borderId="3" xfId="4" applyFont="1" applyFill="1" applyBorder="1" applyAlignment="1" applyProtection="1">
      <alignment horizontal="center" vertical="center"/>
      <protection locked="0"/>
    </xf>
    <xf numFmtId="0" fontId="16" fillId="2" borderId="4" xfId="4" applyFont="1" applyFill="1" applyBorder="1" applyAlignment="1" applyProtection="1">
      <alignment horizontal="center" vertical="center"/>
      <protection locked="0"/>
    </xf>
    <xf numFmtId="38" fontId="18" fillId="0" borderId="3" xfId="4" applyNumberFormat="1" applyFont="1" applyBorder="1">
      <alignment vertical="center"/>
    </xf>
    <xf numFmtId="38" fontId="19" fillId="0" borderId="0" xfId="4" applyNumberFormat="1" applyFont="1" applyAlignment="1">
      <alignment vertical="center" wrapText="1"/>
    </xf>
    <xf numFmtId="0" fontId="9" fillId="0" borderId="0" xfId="4" applyFont="1">
      <alignment vertical="center"/>
    </xf>
    <xf numFmtId="38" fontId="22" fillId="4" borderId="29" xfId="4" applyNumberFormat="1" applyFont="1" applyFill="1" applyBorder="1" applyAlignment="1">
      <alignment horizontal="center" vertical="center"/>
    </xf>
    <xf numFmtId="38" fontId="22" fillId="4" borderId="28" xfId="4" applyNumberFormat="1" applyFont="1" applyFill="1" applyBorder="1" applyAlignment="1">
      <alignment horizontal="center" vertical="center"/>
    </xf>
    <xf numFmtId="38" fontId="22" fillId="4" borderId="30" xfId="4" applyNumberFormat="1" applyFont="1" applyFill="1" applyBorder="1" applyAlignment="1">
      <alignment horizontal="center" vertical="center"/>
    </xf>
    <xf numFmtId="38" fontId="22" fillId="4" borderId="31" xfId="4" applyNumberFormat="1" applyFont="1" applyFill="1" applyBorder="1" applyAlignment="1">
      <alignment horizontal="center" vertical="center"/>
    </xf>
    <xf numFmtId="38" fontId="22" fillId="4" borderId="32" xfId="4" applyNumberFormat="1" applyFont="1" applyFill="1" applyBorder="1" applyAlignment="1">
      <alignment horizontal="center" vertical="center"/>
    </xf>
    <xf numFmtId="38" fontId="22" fillId="4" borderId="33" xfId="4" applyNumberFormat="1" applyFont="1" applyFill="1" applyBorder="1" applyAlignment="1">
      <alignment horizontal="center" vertical="center"/>
    </xf>
    <xf numFmtId="0" fontId="18" fillId="3" borderId="1" xfId="4" applyFont="1" applyFill="1" applyBorder="1" applyAlignment="1" applyProtection="1">
      <alignment horizontal="center" vertical="center"/>
      <protection locked="0"/>
    </xf>
    <xf numFmtId="0" fontId="18" fillId="3" borderId="4" xfId="4" applyFont="1" applyFill="1" applyBorder="1" applyProtection="1">
      <alignment vertical="center"/>
      <protection locked="0"/>
    </xf>
    <xf numFmtId="38" fontId="18" fillId="0" borderId="0" xfId="6" applyFont="1" applyAlignment="1">
      <alignment vertical="center" wrapText="1"/>
    </xf>
    <xf numFmtId="0" fontId="17" fillId="4" borderId="11" xfId="4" applyFont="1" applyFill="1" applyBorder="1" applyAlignment="1">
      <alignment vertical="center" wrapText="1"/>
    </xf>
    <xf numFmtId="0" fontId="17" fillId="4" borderId="12" xfId="4" applyFont="1" applyFill="1" applyBorder="1" applyAlignment="1">
      <alignment vertical="center" wrapText="1"/>
    </xf>
    <xf numFmtId="0" fontId="17" fillId="4" borderId="13" xfId="4" applyFont="1" applyFill="1" applyBorder="1" applyAlignment="1">
      <alignment vertical="center" wrapText="1"/>
    </xf>
    <xf numFmtId="0" fontId="17" fillId="4" borderId="14" xfId="4" applyFont="1" applyFill="1" applyBorder="1" applyAlignment="1">
      <alignment vertical="center" wrapText="1"/>
    </xf>
    <xf numFmtId="0" fontId="17" fillId="4" borderId="9" xfId="4" applyFont="1" applyFill="1" applyBorder="1" applyAlignment="1">
      <alignment vertical="center" wrapText="1"/>
    </xf>
    <xf numFmtId="0" fontId="17" fillId="4" borderId="15" xfId="4" applyFont="1" applyFill="1" applyBorder="1" applyAlignment="1">
      <alignment vertical="center" wrapText="1"/>
    </xf>
    <xf numFmtId="0" fontId="16" fillId="3" borderId="2" xfId="4" applyFont="1" applyFill="1" applyBorder="1" applyAlignment="1">
      <alignment vertical="center" wrapText="1"/>
    </xf>
    <xf numFmtId="0" fontId="16" fillId="3" borderId="3" xfId="4" applyFont="1" applyFill="1" applyBorder="1" applyAlignment="1">
      <alignment vertical="center" wrapText="1"/>
    </xf>
    <xf numFmtId="0" fontId="16" fillId="3" borderId="4" xfId="4" applyFont="1" applyFill="1" applyBorder="1" applyAlignment="1">
      <alignment vertical="center" wrapText="1"/>
    </xf>
  </cellXfs>
  <cellStyles count="7">
    <cellStyle name="桁区切り" xfId="6" builtinId="6"/>
    <cellStyle name="桁区切り 2" xfId="3" xr:uid="{A8326A15-4D07-4DDA-9A03-C00DA0D077FB}"/>
    <cellStyle name="桁区切り 3" xfId="5" xr:uid="{7FA3BC41-CA7E-48D0-98BF-D8F71B791DB8}"/>
    <cellStyle name="標準" xfId="0" builtinId="0"/>
    <cellStyle name="標準 2" xfId="2" xr:uid="{530722A8-9892-4F18-BCDB-F612E165047B}"/>
    <cellStyle name="標準 2 2" xfId="1" xr:uid="{ABC4C99A-3224-400E-8C9A-1F68238BDD24}"/>
    <cellStyle name="標準 3" xfId="4" xr:uid="{8E402A0E-215F-43C4-96D9-1BD226DAB431}"/>
  </cellStyles>
  <dxfs count="0"/>
  <tableStyles count="0" defaultTableStyle="TableStyleMedium2" defaultPivotStyle="PivotStyleLight16"/>
  <colors>
    <mruColors>
      <color rgb="FFCCECFF"/>
      <color rgb="FFF4E0E2"/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26</xdr:col>
      <xdr:colOff>0</xdr:colOff>
      <xdr:row>30</xdr:row>
      <xdr:rowOff>453382</xdr:rowOff>
    </xdr:from>
    <xdr:ext cx="4546297" cy="29238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B302322-284D-097A-4ECE-104407FF6DFB}"/>
            </a:ext>
          </a:extLst>
        </xdr:cNvPr>
        <xdr:cNvSpPr txBox="1"/>
      </xdr:nvSpPr>
      <xdr:spPr>
        <a:xfrm>
          <a:off x="6136972" y="12128311"/>
          <a:ext cx="4546297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「連携する」を選択した場合、以下の確認が必要です。</a:t>
          </a:r>
        </a:p>
      </xdr:txBody>
    </xdr:sp>
    <xdr:clientData/>
  </xdr:oneCellAnchor>
  <xdr:oneCellAnchor>
    <xdr:from>
      <xdr:col>26</xdr:col>
      <xdr:colOff>0</xdr:colOff>
      <xdr:row>22</xdr:row>
      <xdr:rowOff>491599</xdr:rowOff>
    </xdr:from>
    <xdr:ext cx="4546297" cy="292388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24068AD-BD00-46E6-B152-4DFE7922C29F}"/>
            </a:ext>
          </a:extLst>
        </xdr:cNvPr>
        <xdr:cNvSpPr txBox="1"/>
      </xdr:nvSpPr>
      <xdr:spPr>
        <a:xfrm>
          <a:off x="8633353" y="9032349"/>
          <a:ext cx="4546297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「連携する」を選択した場合、以下の確認が必要です。</a:t>
          </a:r>
        </a:p>
      </xdr:txBody>
    </xdr:sp>
    <xdr:clientData/>
  </xdr:oneCellAnchor>
  <xdr:oneCellAnchor>
    <xdr:from>
      <xdr:col>20</xdr:col>
      <xdr:colOff>10583</xdr:colOff>
      <xdr:row>51</xdr:row>
      <xdr:rowOff>20904</xdr:rowOff>
    </xdr:from>
    <xdr:ext cx="4546297" cy="29238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50092A32-300E-4315-8FAB-8773A385648E}"/>
            </a:ext>
          </a:extLst>
        </xdr:cNvPr>
        <xdr:cNvSpPr txBox="1"/>
      </xdr:nvSpPr>
      <xdr:spPr>
        <a:xfrm>
          <a:off x="3735916" y="20319737"/>
          <a:ext cx="4546297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「連携する」を選択した場合、以下の確認が必要です。</a:t>
          </a:r>
        </a:p>
      </xdr:txBody>
    </xdr:sp>
    <xdr:clientData/>
  </xdr:oneCellAnchor>
  <xdr:oneCellAnchor>
    <xdr:from>
      <xdr:col>25</xdr:col>
      <xdr:colOff>156898</xdr:colOff>
      <xdr:row>42</xdr:row>
      <xdr:rowOff>500066</xdr:rowOff>
    </xdr:from>
    <xdr:ext cx="4546297" cy="292388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556883B3-20B2-496B-BB98-27FD5A656B80}"/>
            </a:ext>
          </a:extLst>
        </xdr:cNvPr>
        <xdr:cNvSpPr txBox="1"/>
      </xdr:nvSpPr>
      <xdr:spPr>
        <a:xfrm>
          <a:off x="5215731" y="17676816"/>
          <a:ext cx="4546297" cy="2923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※</a:t>
          </a:r>
          <a:r>
            <a:rPr kumimoji="1" lang="ja-JP" altLang="en-US" sz="1200" b="1">
              <a:solidFill>
                <a:srgbClr val="FF0000"/>
              </a:solidFill>
              <a:latin typeface="BIZ UDゴシック" panose="020B0400000000000000" pitchFamily="49" charset="-128"/>
              <a:ea typeface="BIZ UDゴシック" panose="020B0400000000000000" pitchFamily="49" charset="-128"/>
            </a:rPr>
            <a:t>「連携する」を選択した場合、以下の確認が必要です。</a:t>
          </a:r>
        </a:p>
      </xdr:txBody>
    </xdr:sp>
    <xdr:clientData/>
  </xdr:oneCellAnchor>
  <xdr:twoCellAnchor>
    <xdr:from>
      <xdr:col>89</xdr:col>
      <xdr:colOff>501651</xdr:colOff>
      <xdr:row>2</xdr:row>
      <xdr:rowOff>3175</xdr:rowOff>
    </xdr:from>
    <xdr:to>
      <xdr:col>94</xdr:col>
      <xdr:colOff>45509</xdr:colOff>
      <xdr:row>6</xdr:row>
      <xdr:rowOff>566208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F381FA6-340A-4B2C-AB64-736F02013932}"/>
            </a:ext>
          </a:extLst>
        </xdr:cNvPr>
        <xdr:cNvSpPr/>
      </xdr:nvSpPr>
      <xdr:spPr>
        <a:xfrm>
          <a:off x="17265651" y="733425"/>
          <a:ext cx="3248025" cy="1504950"/>
        </a:xfrm>
        <a:prstGeom prst="wedgeRectCallout">
          <a:avLst>
            <a:gd name="adj1" fmla="val -65315"/>
            <a:gd name="adj2" fmla="val -21640"/>
          </a:avLst>
        </a:prstGeom>
        <a:solidFill>
          <a:srgbClr val="156082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内示後の県が審査した後の金額を入力してください。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  <xdr:twoCellAnchor>
    <xdr:from>
      <xdr:col>89</xdr:col>
      <xdr:colOff>571501</xdr:colOff>
      <xdr:row>8</xdr:row>
      <xdr:rowOff>74083</xdr:rowOff>
    </xdr:from>
    <xdr:to>
      <xdr:col>94</xdr:col>
      <xdr:colOff>115359</xdr:colOff>
      <xdr:row>10</xdr:row>
      <xdr:rowOff>232834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FC5070D-B44C-4080-8E20-670835B238E7}"/>
            </a:ext>
          </a:extLst>
        </xdr:cNvPr>
        <xdr:cNvSpPr/>
      </xdr:nvSpPr>
      <xdr:spPr>
        <a:xfrm>
          <a:off x="17335501" y="2889250"/>
          <a:ext cx="3248025" cy="1132417"/>
        </a:xfrm>
        <a:prstGeom prst="wedgeRectCallout">
          <a:avLst>
            <a:gd name="adj1" fmla="val -65315"/>
            <a:gd name="adj2" fmla="val -21640"/>
          </a:avLst>
        </a:prstGeom>
        <a:solidFill>
          <a:srgbClr val="156082"/>
        </a:solidFill>
        <a:ln w="1905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4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色付きセルに入力することで、自動で補助所要額が計算されます。</a:t>
          </a:r>
          <a:endParaRPr kumimoji="1" lang="en-US" altLang="ja-JP" sz="1400" b="1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ＭＳ ゴシック" panose="020B0609070205080204" pitchFamily="49" charset="-128"/>
            <a:ea typeface="ＭＳ ゴシック" panose="020B0609070205080204" pitchFamily="49" charset="-128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43208-CF6E-44F2-B44A-68E2660AD8EB}">
  <sheetPr>
    <tabColor rgb="FFFFFF00"/>
    <pageSetUpPr fitToPage="1"/>
  </sheetPr>
  <dimension ref="B1:CV72"/>
  <sheetViews>
    <sheetView tabSelected="1" view="pageBreakPreview" zoomScale="90" zoomScaleNormal="90" zoomScaleSheetLayoutView="90" workbookViewId="0">
      <selection activeCell="AO1" sqref="AO1:BM1"/>
    </sheetView>
  </sheetViews>
  <sheetFormatPr defaultColWidth="2.7265625" defaultRowHeight="20" customHeight="1"/>
  <cols>
    <col min="1" max="1" width="1.36328125" style="22" customWidth="1"/>
    <col min="2" max="2" width="2.81640625" style="22" bestFit="1" customWidth="1"/>
    <col min="3" max="26" width="2.7265625" style="22"/>
    <col min="27" max="27" width="2.6328125" style="22" customWidth="1"/>
    <col min="28" max="52" width="2.7265625" style="22"/>
    <col min="53" max="53" width="2.7265625" style="22" customWidth="1"/>
    <col min="54" max="65" width="2.7265625" style="22"/>
    <col min="66" max="66" width="2.7265625" style="23"/>
    <col min="67" max="88" width="2.7265625" style="22"/>
    <col min="89" max="89" width="1.36328125" style="22" customWidth="1"/>
    <col min="90" max="106" width="10.6328125" style="22" customWidth="1"/>
    <col min="107" max="16384" width="2.7265625" style="22"/>
  </cols>
  <sheetData>
    <row r="1" spans="2:96" s="6" customFormat="1" ht="37.5" customHeight="1" thickTop="1">
      <c r="B1" s="5" t="s">
        <v>168</v>
      </c>
      <c r="AK1" s="17" t="s">
        <v>196</v>
      </c>
      <c r="AL1" s="48"/>
      <c r="AM1" s="48"/>
      <c r="AN1" s="48"/>
      <c r="AO1" s="162"/>
      <c r="AP1" s="163"/>
      <c r="AQ1" s="163"/>
      <c r="AR1" s="163"/>
      <c r="AS1" s="163"/>
      <c r="AT1" s="163"/>
      <c r="AU1" s="163"/>
      <c r="AV1" s="163"/>
      <c r="AW1" s="163"/>
      <c r="AX1" s="163"/>
      <c r="AY1" s="163"/>
      <c r="AZ1" s="163"/>
      <c r="BA1" s="163"/>
      <c r="BB1" s="163"/>
      <c r="BC1" s="163"/>
      <c r="BD1" s="163"/>
      <c r="BE1" s="163"/>
      <c r="BF1" s="163"/>
      <c r="BG1" s="163"/>
      <c r="BH1" s="163"/>
      <c r="BI1" s="163"/>
      <c r="BJ1" s="163"/>
      <c r="BK1" s="163"/>
      <c r="BL1" s="163"/>
      <c r="BM1" s="164"/>
      <c r="BP1" s="146" t="s">
        <v>172</v>
      </c>
      <c r="BQ1" s="146"/>
      <c r="BR1" s="146"/>
      <c r="BS1" s="146"/>
      <c r="BT1" s="146"/>
      <c r="BU1" s="146"/>
      <c r="BV1" s="146"/>
      <c r="BW1" s="146"/>
      <c r="BX1" s="147">
        <f>SUM(CC12,CD23,CD31,CD43,CD51,AY57)</f>
        <v>0</v>
      </c>
      <c r="BY1" s="148"/>
      <c r="BZ1" s="148"/>
      <c r="CA1" s="148"/>
      <c r="CB1" s="148"/>
      <c r="CC1" s="148"/>
      <c r="CD1" s="148"/>
      <c r="CE1" s="148"/>
      <c r="CF1" s="148"/>
      <c r="CG1" s="148"/>
      <c r="CH1" s="149"/>
      <c r="CI1" s="7"/>
    </row>
    <row r="2" spans="2:96" s="7" customFormat="1" ht="20" customHeight="1" thickBot="1">
      <c r="C2" s="49" t="s">
        <v>199</v>
      </c>
      <c r="BP2" s="146"/>
      <c r="BQ2" s="146"/>
      <c r="BR2" s="146"/>
      <c r="BS2" s="146"/>
      <c r="BT2" s="146"/>
      <c r="BU2" s="146"/>
      <c r="BV2" s="146"/>
      <c r="BW2" s="146"/>
      <c r="BX2" s="150"/>
      <c r="BY2" s="151"/>
      <c r="BZ2" s="151"/>
      <c r="CA2" s="151"/>
      <c r="CB2" s="151"/>
      <c r="CC2" s="151"/>
      <c r="CD2" s="151"/>
      <c r="CE2" s="151"/>
      <c r="CF2" s="151"/>
      <c r="CG2" s="151"/>
      <c r="CH2" s="152"/>
      <c r="CI2" s="32" t="s">
        <v>173</v>
      </c>
    </row>
    <row r="3" spans="2:96" s="7" customFormat="1" ht="20" customHeight="1" thickTop="1">
      <c r="C3" s="49" t="s">
        <v>200</v>
      </c>
      <c r="BN3" s="8"/>
    </row>
    <row r="4" spans="2:96" s="7" customFormat="1" ht="14" customHeight="1">
      <c r="BN4" s="33"/>
      <c r="CP4" s="34"/>
      <c r="CQ4" s="34"/>
      <c r="CR4" s="34"/>
    </row>
    <row r="5" spans="2:96" s="10" customFormat="1" ht="20" customHeight="1">
      <c r="B5" s="9" t="s">
        <v>148</v>
      </c>
      <c r="BN5" s="11"/>
      <c r="CP5" s="6"/>
      <c r="CQ5" s="6"/>
      <c r="CR5" s="6"/>
    </row>
    <row r="6" spans="2:96" s="13" customFormat="1" ht="20" customHeight="1">
      <c r="B6" s="12"/>
      <c r="C6" s="13" t="s">
        <v>149</v>
      </c>
      <c r="BN6" s="14"/>
    </row>
    <row r="7" spans="2:96" s="15" customFormat="1" ht="51.5" customHeight="1">
      <c r="B7" s="104" t="s">
        <v>0</v>
      </c>
      <c r="C7" s="105"/>
      <c r="D7" s="105"/>
      <c r="E7" s="105"/>
      <c r="F7" s="105"/>
      <c r="G7" s="105"/>
      <c r="H7" s="106"/>
      <c r="I7" s="104" t="s">
        <v>1</v>
      </c>
      <c r="J7" s="105"/>
      <c r="K7" s="105"/>
      <c r="L7" s="105"/>
      <c r="M7" s="105"/>
      <c r="N7" s="105"/>
      <c r="O7" s="105"/>
      <c r="P7" s="106"/>
      <c r="Q7" s="119" t="s">
        <v>2</v>
      </c>
      <c r="R7" s="105"/>
      <c r="S7" s="105"/>
      <c r="T7" s="106"/>
      <c r="U7" s="107" t="s">
        <v>141</v>
      </c>
      <c r="V7" s="110"/>
      <c r="W7" s="110"/>
      <c r="X7" s="111"/>
      <c r="Y7" s="107" t="s">
        <v>139</v>
      </c>
      <c r="Z7" s="108"/>
      <c r="AA7" s="108"/>
      <c r="AB7" s="108"/>
      <c r="AC7" s="108"/>
      <c r="AD7" s="108"/>
      <c r="AE7" s="109"/>
      <c r="AF7" s="107" t="s">
        <v>142</v>
      </c>
      <c r="AG7" s="108"/>
      <c r="AH7" s="108"/>
      <c r="AI7" s="108"/>
      <c r="AJ7" s="108"/>
      <c r="AK7" s="108"/>
      <c r="AL7" s="109"/>
      <c r="AM7" s="107" t="s">
        <v>157</v>
      </c>
      <c r="AN7" s="108"/>
      <c r="AO7" s="108"/>
      <c r="AP7" s="108"/>
      <c r="AQ7" s="108"/>
      <c r="AR7" s="108"/>
      <c r="AS7" s="109"/>
      <c r="AT7" s="107" t="s">
        <v>158</v>
      </c>
      <c r="AU7" s="108"/>
      <c r="AV7" s="108"/>
      <c r="AW7" s="108"/>
      <c r="AX7" s="108"/>
      <c r="AY7" s="108"/>
      <c r="AZ7" s="109"/>
      <c r="BA7" s="107" t="s">
        <v>159</v>
      </c>
      <c r="BB7" s="108"/>
      <c r="BC7" s="108"/>
      <c r="BD7" s="108"/>
      <c r="BE7" s="108"/>
      <c r="BF7" s="108"/>
      <c r="BG7" s="109"/>
      <c r="BH7" s="138" t="s">
        <v>160</v>
      </c>
      <c r="BI7" s="139"/>
      <c r="BJ7" s="139"/>
      <c r="BK7" s="139"/>
      <c r="BL7" s="139"/>
      <c r="BM7" s="139"/>
      <c r="BN7" s="140"/>
      <c r="BO7" s="107" t="s">
        <v>161</v>
      </c>
      <c r="BP7" s="108"/>
      <c r="BQ7" s="108"/>
      <c r="BR7" s="108"/>
      <c r="BS7" s="108"/>
      <c r="BT7" s="108"/>
      <c r="BU7" s="109"/>
      <c r="BV7" s="107" t="s">
        <v>162</v>
      </c>
      <c r="BW7" s="108"/>
      <c r="BX7" s="108"/>
      <c r="BY7" s="108"/>
      <c r="BZ7" s="108"/>
      <c r="CA7" s="108"/>
      <c r="CB7" s="109"/>
      <c r="CC7" s="107" t="s">
        <v>194</v>
      </c>
      <c r="CD7" s="108"/>
      <c r="CE7" s="108"/>
      <c r="CF7" s="108"/>
      <c r="CG7" s="108"/>
      <c r="CH7" s="108"/>
      <c r="CI7" s="109"/>
    </row>
    <row r="8" spans="2:96" s="17" customFormat="1" ht="38" customHeight="1">
      <c r="B8" s="95"/>
      <c r="C8" s="96"/>
      <c r="D8" s="96"/>
      <c r="E8" s="96"/>
      <c r="F8" s="96"/>
      <c r="G8" s="96"/>
      <c r="H8" s="97"/>
      <c r="I8" s="93"/>
      <c r="J8" s="94"/>
      <c r="K8" s="94"/>
      <c r="L8" s="94"/>
      <c r="M8" s="94"/>
      <c r="N8" s="94"/>
      <c r="O8" s="94"/>
      <c r="P8" s="101"/>
      <c r="Q8" s="95"/>
      <c r="R8" s="96"/>
      <c r="S8" s="96"/>
      <c r="T8" s="97"/>
      <c r="U8" s="102"/>
      <c r="V8" s="103"/>
      <c r="W8" s="103"/>
      <c r="X8" s="30" t="s">
        <v>156</v>
      </c>
      <c r="Y8" s="88"/>
      <c r="Z8" s="84"/>
      <c r="AA8" s="84"/>
      <c r="AB8" s="84"/>
      <c r="AC8" s="84"/>
      <c r="AD8" s="84"/>
      <c r="AE8" s="30" t="s">
        <v>131</v>
      </c>
      <c r="AF8" s="88"/>
      <c r="AG8" s="84"/>
      <c r="AH8" s="84"/>
      <c r="AI8" s="84"/>
      <c r="AJ8" s="84"/>
      <c r="AK8" s="84"/>
      <c r="AL8" s="30" t="s">
        <v>131</v>
      </c>
      <c r="AM8" s="93"/>
      <c r="AN8" s="94"/>
      <c r="AO8" s="94"/>
      <c r="AP8" s="94"/>
      <c r="AQ8" s="94"/>
      <c r="AR8" s="94"/>
      <c r="AS8" s="30" t="s">
        <v>131</v>
      </c>
      <c r="AT8" s="86">
        <f>AF8-AM8</f>
        <v>0</v>
      </c>
      <c r="AU8" s="87"/>
      <c r="AV8" s="87"/>
      <c r="AW8" s="87"/>
      <c r="AX8" s="87"/>
      <c r="AY8" s="87"/>
      <c r="AZ8" s="30" t="s">
        <v>131</v>
      </c>
      <c r="BA8" s="89" t="str">
        <f>IFERROR(AT8*1/U8,"")</f>
        <v/>
      </c>
      <c r="BB8" s="90"/>
      <c r="BC8" s="90"/>
      <c r="BD8" s="90"/>
      <c r="BE8" s="90"/>
      <c r="BF8" s="90"/>
      <c r="BG8" s="30" t="s">
        <v>131</v>
      </c>
      <c r="BH8" s="89" t="str">
        <f>IFERROR(BA8*4/5,"")</f>
        <v/>
      </c>
      <c r="BI8" s="90"/>
      <c r="BJ8" s="90"/>
      <c r="BK8" s="90"/>
      <c r="BL8" s="90"/>
      <c r="BM8" s="90"/>
      <c r="BN8" s="30" t="s">
        <v>131</v>
      </c>
      <c r="BO8" s="91" t="str">
        <f>IF(B8="","",IF(OR(B8="移乗支援",B8="入浴支援",B8="その他（バックオフィスソフト以外）",B8="介護業務支援（インカム）"),1000000,300000))</f>
        <v/>
      </c>
      <c r="BP8" s="92"/>
      <c r="BQ8" s="92"/>
      <c r="BR8" s="92"/>
      <c r="BS8" s="92"/>
      <c r="BT8" s="92"/>
      <c r="BU8" s="30" t="s">
        <v>131</v>
      </c>
      <c r="BV8" s="89">
        <f>MIN(BH8,BO8)</f>
        <v>0</v>
      </c>
      <c r="BW8" s="90"/>
      <c r="BX8" s="90"/>
      <c r="BY8" s="90"/>
      <c r="BZ8" s="90"/>
      <c r="CA8" s="90"/>
      <c r="CB8" s="30" t="s">
        <v>131</v>
      </c>
      <c r="CC8" s="89">
        <f>ROUNDDOWN(BV8*U8,-3)</f>
        <v>0</v>
      </c>
      <c r="CD8" s="90"/>
      <c r="CE8" s="90"/>
      <c r="CF8" s="90"/>
      <c r="CG8" s="90"/>
      <c r="CH8" s="90"/>
      <c r="CI8" s="30" t="s">
        <v>131</v>
      </c>
    </row>
    <row r="9" spans="2:96" s="17" customFormat="1" ht="38" customHeight="1">
      <c r="B9" s="95"/>
      <c r="C9" s="96"/>
      <c r="D9" s="96"/>
      <c r="E9" s="96"/>
      <c r="F9" s="96"/>
      <c r="G9" s="96"/>
      <c r="H9" s="97"/>
      <c r="I9" s="93"/>
      <c r="J9" s="94"/>
      <c r="K9" s="94"/>
      <c r="L9" s="94"/>
      <c r="M9" s="94"/>
      <c r="N9" s="94"/>
      <c r="O9" s="94"/>
      <c r="P9" s="101"/>
      <c r="Q9" s="95"/>
      <c r="R9" s="96"/>
      <c r="S9" s="96"/>
      <c r="T9" s="97"/>
      <c r="U9" s="102"/>
      <c r="V9" s="103"/>
      <c r="W9" s="103"/>
      <c r="X9" s="30" t="s">
        <v>156</v>
      </c>
      <c r="Y9" s="88"/>
      <c r="Z9" s="84"/>
      <c r="AA9" s="84"/>
      <c r="AB9" s="84"/>
      <c r="AC9" s="84"/>
      <c r="AD9" s="84"/>
      <c r="AE9" s="30" t="s">
        <v>131</v>
      </c>
      <c r="AF9" s="88"/>
      <c r="AG9" s="84"/>
      <c r="AH9" s="84"/>
      <c r="AI9" s="84"/>
      <c r="AJ9" s="84"/>
      <c r="AK9" s="84"/>
      <c r="AL9" s="30" t="s">
        <v>131</v>
      </c>
      <c r="AM9" s="93"/>
      <c r="AN9" s="94"/>
      <c r="AO9" s="94"/>
      <c r="AP9" s="94"/>
      <c r="AQ9" s="94"/>
      <c r="AR9" s="94"/>
      <c r="AS9" s="30" t="s">
        <v>131</v>
      </c>
      <c r="AT9" s="86">
        <f t="shared" ref="AT9:AT11" si="0">AF9-AM9</f>
        <v>0</v>
      </c>
      <c r="AU9" s="115"/>
      <c r="AV9" s="115"/>
      <c r="AW9" s="115"/>
      <c r="AX9" s="115"/>
      <c r="AY9" s="115"/>
      <c r="AZ9" s="30" t="s">
        <v>131</v>
      </c>
      <c r="BA9" s="89" t="str">
        <f>IFERROR(AT9*1/U9,"")</f>
        <v/>
      </c>
      <c r="BB9" s="90"/>
      <c r="BC9" s="90"/>
      <c r="BD9" s="90"/>
      <c r="BE9" s="90"/>
      <c r="BF9" s="90"/>
      <c r="BG9" s="30" t="s">
        <v>131</v>
      </c>
      <c r="BH9" s="89" t="str">
        <f>IFERROR(BA9*4/5,"")</f>
        <v/>
      </c>
      <c r="BI9" s="90"/>
      <c r="BJ9" s="90"/>
      <c r="BK9" s="90"/>
      <c r="BL9" s="90"/>
      <c r="BM9" s="90"/>
      <c r="BN9" s="30" t="s">
        <v>131</v>
      </c>
      <c r="BO9" s="91" t="str">
        <f>IF(B9="","",IF(OR(B9="移乗支援",B9="入浴支援",B9="その他（バックオフィスソフト以外）",B9="介護業務支援（インカム）"),1000000,300000))</f>
        <v/>
      </c>
      <c r="BP9" s="92"/>
      <c r="BQ9" s="92"/>
      <c r="BR9" s="92"/>
      <c r="BS9" s="92"/>
      <c r="BT9" s="92"/>
      <c r="BU9" s="30" t="s">
        <v>131</v>
      </c>
      <c r="BV9" s="89">
        <f>MIN(BH9,BO9)</f>
        <v>0</v>
      </c>
      <c r="BW9" s="90"/>
      <c r="BX9" s="90"/>
      <c r="BY9" s="90"/>
      <c r="BZ9" s="90"/>
      <c r="CA9" s="90"/>
      <c r="CB9" s="30" t="s">
        <v>131</v>
      </c>
      <c r="CC9" s="89">
        <f>ROUNDDOWN(BV9*U9,-3)</f>
        <v>0</v>
      </c>
      <c r="CD9" s="90"/>
      <c r="CE9" s="90"/>
      <c r="CF9" s="90"/>
      <c r="CG9" s="90"/>
      <c r="CH9" s="90"/>
      <c r="CI9" s="30" t="s">
        <v>131</v>
      </c>
    </row>
    <row r="10" spans="2:96" s="17" customFormat="1" ht="38" customHeight="1">
      <c r="B10" s="95"/>
      <c r="C10" s="96"/>
      <c r="D10" s="96"/>
      <c r="E10" s="96"/>
      <c r="F10" s="96"/>
      <c r="G10" s="96"/>
      <c r="H10" s="97"/>
      <c r="I10" s="93"/>
      <c r="J10" s="94"/>
      <c r="K10" s="94"/>
      <c r="L10" s="94"/>
      <c r="M10" s="94"/>
      <c r="N10" s="94"/>
      <c r="O10" s="94"/>
      <c r="P10" s="101"/>
      <c r="Q10" s="95"/>
      <c r="R10" s="96"/>
      <c r="S10" s="96"/>
      <c r="T10" s="97"/>
      <c r="U10" s="102"/>
      <c r="V10" s="103"/>
      <c r="W10" s="103"/>
      <c r="X10" s="30" t="s">
        <v>156</v>
      </c>
      <c r="Y10" s="88"/>
      <c r="Z10" s="84"/>
      <c r="AA10" s="84"/>
      <c r="AB10" s="84"/>
      <c r="AC10" s="84"/>
      <c r="AD10" s="84"/>
      <c r="AE10" s="30" t="s">
        <v>131</v>
      </c>
      <c r="AF10" s="88"/>
      <c r="AG10" s="84"/>
      <c r="AH10" s="84"/>
      <c r="AI10" s="84"/>
      <c r="AJ10" s="84"/>
      <c r="AK10" s="84"/>
      <c r="AL10" s="30" t="s">
        <v>131</v>
      </c>
      <c r="AM10" s="93"/>
      <c r="AN10" s="94"/>
      <c r="AO10" s="94"/>
      <c r="AP10" s="94"/>
      <c r="AQ10" s="94"/>
      <c r="AR10" s="94"/>
      <c r="AS10" s="30" t="s">
        <v>131</v>
      </c>
      <c r="AT10" s="86">
        <f t="shared" si="0"/>
        <v>0</v>
      </c>
      <c r="AU10" s="115"/>
      <c r="AV10" s="115"/>
      <c r="AW10" s="115"/>
      <c r="AX10" s="115"/>
      <c r="AY10" s="115"/>
      <c r="AZ10" s="30" t="s">
        <v>131</v>
      </c>
      <c r="BA10" s="89" t="str">
        <f>IFERROR(AT10*1/U10,"")</f>
        <v/>
      </c>
      <c r="BB10" s="90"/>
      <c r="BC10" s="90"/>
      <c r="BD10" s="90"/>
      <c r="BE10" s="90"/>
      <c r="BF10" s="90"/>
      <c r="BG10" s="30" t="s">
        <v>131</v>
      </c>
      <c r="BH10" s="89" t="str">
        <f>IFERROR(BA10*4/5,"")</f>
        <v/>
      </c>
      <c r="BI10" s="90"/>
      <c r="BJ10" s="90"/>
      <c r="BK10" s="90"/>
      <c r="BL10" s="90"/>
      <c r="BM10" s="90"/>
      <c r="BN10" s="30" t="s">
        <v>131</v>
      </c>
      <c r="BO10" s="91" t="str">
        <f>IF(B10="","",IF(OR(B10="移乗支援",B10="入浴支援",B10="その他（バックオフィスソフト以外）",B10="介護業務支援（インカム）"),1000000,300000))</f>
        <v/>
      </c>
      <c r="BP10" s="92"/>
      <c r="BQ10" s="92"/>
      <c r="BR10" s="92"/>
      <c r="BS10" s="92"/>
      <c r="BT10" s="92"/>
      <c r="BU10" s="30" t="s">
        <v>131</v>
      </c>
      <c r="BV10" s="89">
        <f>MIN(BH10,BO10)</f>
        <v>0</v>
      </c>
      <c r="BW10" s="90"/>
      <c r="BX10" s="90"/>
      <c r="BY10" s="90"/>
      <c r="BZ10" s="90"/>
      <c r="CA10" s="90"/>
      <c r="CB10" s="30" t="s">
        <v>131</v>
      </c>
      <c r="CC10" s="89">
        <f>ROUNDDOWN(BV10*U10,-3)</f>
        <v>0</v>
      </c>
      <c r="CD10" s="90"/>
      <c r="CE10" s="90"/>
      <c r="CF10" s="90"/>
      <c r="CG10" s="90"/>
      <c r="CH10" s="90"/>
      <c r="CI10" s="30" t="s">
        <v>131</v>
      </c>
    </row>
    <row r="11" spans="2:96" s="17" customFormat="1" ht="38" customHeight="1">
      <c r="B11" s="95"/>
      <c r="C11" s="96"/>
      <c r="D11" s="96"/>
      <c r="E11" s="96"/>
      <c r="F11" s="96"/>
      <c r="G11" s="96"/>
      <c r="H11" s="97"/>
      <c r="I11" s="93"/>
      <c r="J11" s="94"/>
      <c r="K11" s="94"/>
      <c r="L11" s="94"/>
      <c r="M11" s="94"/>
      <c r="N11" s="94"/>
      <c r="O11" s="94"/>
      <c r="P11" s="101"/>
      <c r="Q11" s="95"/>
      <c r="R11" s="96"/>
      <c r="S11" s="96"/>
      <c r="T11" s="97"/>
      <c r="U11" s="116"/>
      <c r="V11" s="117"/>
      <c r="W11" s="117"/>
      <c r="X11" s="30" t="s">
        <v>156</v>
      </c>
      <c r="Y11" s="88"/>
      <c r="Z11" s="84"/>
      <c r="AA11" s="84"/>
      <c r="AB11" s="84"/>
      <c r="AC11" s="84"/>
      <c r="AD11" s="84"/>
      <c r="AE11" s="30" t="s">
        <v>131</v>
      </c>
      <c r="AF11" s="88"/>
      <c r="AG11" s="84"/>
      <c r="AH11" s="84"/>
      <c r="AI11" s="84"/>
      <c r="AJ11" s="84"/>
      <c r="AK11" s="84"/>
      <c r="AL11" s="30" t="s">
        <v>131</v>
      </c>
      <c r="AM11" s="93"/>
      <c r="AN11" s="94"/>
      <c r="AO11" s="94"/>
      <c r="AP11" s="94"/>
      <c r="AQ11" s="94"/>
      <c r="AR11" s="94"/>
      <c r="AS11" s="31" t="s">
        <v>131</v>
      </c>
      <c r="AT11" s="86">
        <f t="shared" si="0"/>
        <v>0</v>
      </c>
      <c r="AU11" s="115"/>
      <c r="AV11" s="115"/>
      <c r="AW11" s="115"/>
      <c r="AX11" s="115"/>
      <c r="AY11" s="115"/>
      <c r="AZ11" s="31" t="s">
        <v>131</v>
      </c>
      <c r="BA11" s="89" t="str">
        <f>IFERROR(AT11*1/U11,"")</f>
        <v/>
      </c>
      <c r="BB11" s="90"/>
      <c r="BC11" s="90"/>
      <c r="BD11" s="90"/>
      <c r="BE11" s="90"/>
      <c r="BF11" s="90"/>
      <c r="BG11" s="30" t="s">
        <v>131</v>
      </c>
      <c r="BH11" s="89" t="str">
        <f>IFERROR(BA11*4/5,"")</f>
        <v/>
      </c>
      <c r="BI11" s="90"/>
      <c r="BJ11" s="90"/>
      <c r="BK11" s="90"/>
      <c r="BL11" s="90"/>
      <c r="BM11" s="90"/>
      <c r="BN11" s="30" t="s">
        <v>131</v>
      </c>
      <c r="BO11" s="91" t="str">
        <f>IF(B11="","",IF(OR(B11="移乗支援",B11="入浴支援",B11="その他（バックオフィスソフト以外）",B11="介護業務支援（インカム）"),1000000,300000))</f>
        <v/>
      </c>
      <c r="BP11" s="92"/>
      <c r="BQ11" s="92"/>
      <c r="BR11" s="92"/>
      <c r="BS11" s="92"/>
      <c r="BT11" s="92"/>
      <c r="BU11" s="30" t="s">
        <v>131</v>
      </c>
      <c r="BV11" s="89">
        <f>MIN(BH11,BO11)</f>
        <v>0</v>
      </c>
      <c r="BW11" s="90"/>
      <c r="BX11" s="90"/>
      <c r="BY11" s="90"/>
      <c r="BZ11" s="90"/>
      <c r="CA11" s="90"/>
      <c r="CB11" s="30" t="s">
        <v>131</v>
      </c>
      <c r="CC11" s="89">
        <f>ROUNDDOWN(BV11*U11,-3)</f>
        <v>0</v>
      </c>
      <c r="CD11" s="90"/>
      <c r="CE11" s="90"/>
      <c r="CF11" s="90"/>
      <c r="CG11" s="90"/>
      <c r="CH11" s="90"/>
      <c r="CI11" s="31" t="s">
        <v>131</v>
      </c>
    </row>
    <row r="12" spans="2:96" s="17" customFormat="1" ht="35" customHeight="1">
      <c r="B12" s="85" t="s">
        <v>155</v>
      </c>
      <c r="C12" s="85"/>
      <c r="D12" s="85"/>
      <c r="E12" s="85"/>
      <c r="F12" s="85"/>
      <c r="G12" s="85"/>
      <c r="H12" s="85"/>
      <c r="I12" s="120"/>
      <c r="J12" s="120"/>
      <c r="K12" s="120"/>
      <c r="L12" s="120"/>
      <c r="M12" s="120"/>
      <c r="N12" s="120"/>
      <c r="O12" s="120"/>
      <c r="P12" s="120"/>
      <c r="Q12" s="57"/>
      <c r="R12" s="58"/>
      <c r="S12" s="58"/>
      <c r="T12" s="59"/>
      <c r="U12" s="118">
        <f>SUMIF(X8:X11,"台",U8:W11)</f>
        <v>0</v>
      </c>
      <c r="V12" s="75"/>
      <c r="W12" s="75"/>
      <c r="X12" s="29" t="s">
        <v>156</v>
      </c>
      <c r="Y12" s="74">
        <f>SUM(Y8:AD11)</f>
        <v>0</v>
      </c>
      <c r="Z12" s="75"/>
      <c r="AA12" s="75"/>
      <c r="AB12" s="75"/>
      <c r="AC12" s="75"/>
      <c r="AD12" s="75"/>
      <c r="AE12" s="30" t="s">
        <v>131</v>
      </c>
      <c r="AF12" s="74">
        <f>SUM(AF8:AK11)</f>
        <v>0</v>
      </c>
      <c r="AG12" s="75"/>
      <c r="AH12" s="75"/>
      <c r="AI12" s="75"/>
      <c r="AJ12" s="75"/>
      <c r="AK12" s="75"/>
      <c r="AL12" s="30" t="s">
        <v>131</v>
      </c>
      <c r="AM12" s="74">
        <f>SUM(AM8:AR11)</f>
        <v>0</v>
      </c>
      <c r="AN12" s="75"/>
      <c r="AO12" s="75"/>
      <c r="AP12" s="75"/>
      <c r="AQ12" s="75"/>
      <c r="AR12" s="75"/>
      <c r="AS12" s="30" t="s">
        <v>131</v>
      </c>
      <c r="AT12" s="74">
        <f>SUM(AT8:AY11)</f>
        <v>0</v>
      </c>
      <c r="AU12" s="75"/>
      <c r="AV12" s="75"/>
      <c r="AW12" s="75"/>
      <c r="AX12" s="75"/>
      <c r="AY12" s="75"/>
      <c r="AZ12" s="30" t="s">
        <v>131</v>
      </c>
      <c r="BA12" s="57"/>
      <c r="BB12" s="58"/>
      <c r="BC12" s="58"/>
      <c r="BD12" s="58"/>
      <c r="BE12" s="58"/>
      <c r="BF12" s="58"/>
      <c r="BG12" s="59"/>
      <c r="BH12" s="57"/>
      <c r="BI12" s="58"/>
      <c r="BJ12" s="58"/>
      <c r="BK12" s="58"/>
      <c r="BL12" s="58"/>
      <c r="BM12" s="58"/>
      <c r="BN12" s="59"/>
      <c r="BO12" s="57"/>
      <c r="BP12" s="58"/>
      <c r="BQ12" s="58"/>
      <c r="BR12" s="58"/>
      <c r="BS12" s="58"/>
      <c r="BT12" s="58"/>
      <c r="BU12" s="59"/>
      <c r="BV12" s="57"/>
      <c r="BW12" s="58"/>
      <c r="BX12" s="58"/>
      <c r="BY12" s="58"/>
      <c r="BZ12" s="58"/>
      <c r="CA12" s="58"/>
      <c r="CB12" s="59"/>
      <c r="CC12" s="74">
        <f>SUM(CC8:CH11)</f>
        <v>0</v>
      </c>
      <c r="CD12" s="144"/>
      <c r="CE12" s="144"/>
      <c r="CF12" s="144"/>
      <c r="CG12" s="144"/>
      <c r="CH12" s="144"/>
      <c r="CI12" s="30" t="s">
        <v>131</v>
      </c>
    </row>
    <row r="13" spans="2:96" s="17" customFormat="1" ht="12.5" customHeight="1">
      <c r="B13" s="19"/>
      <c r="C13" s="19"/>
      <c r="D13" s="19"/>
      <c r="E13" s="19"/>
      <c r="N13" s="136"/>
      <c r="O13" s="136"/>
      <c r="P13" s="136"/>
      <c r="Q13" s="136"/>
      <c r="R13" s="136"/>
      <c r="S13" s="136"/>
      <c r="T13" s="136"/>
      <c r="U13" s="112"/>
      <c r="V13" s="112"/>
      <c r="W13" s="112"/>
      <c r="X13" s="112"/>
      <c r="AB13" s="20"/>
      <c r="AP13" s="20"/>
      <c r="AV13" s="21"/>
      <c r="AW13" s="20"/>
      <c r="BC13" s="21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20"/>
      <c r="BS13" s="20"/>
      <c r="BT13" s="20"/>
      <c r="BU13" s="20"/>
      <c r="BV13" s="20"/>
      <c r="BW13" s="20"/>
      <c r="BX13" s="21"/>
      <c r="BY13" s="20"/>
      <c r="BZ13" s="20"/>
      <c r="CA13" s="20"/>
      <c r="CB13" s="20"/>
      <c r="CC13" s="20"/>
      <c r="CD13" s="20"/>
      <c r="CE13" s="21"/>
      <c r="CF13" s="20"/>
      <c r="CG13" s="20"/>
      <c r="CH13" s="20"/>
      <c r="CI13" s="20"/>
      <c r="CJ13" s="20"/>
      <c r="CK13" s="20"/>
      <c r="CL13" s="21"/>
    </row>
    <row r="14" spans="2:96" s="17" customFormat="1" ht="12.5" customHeight="1">
      <c r="B14" s="19"/>
      <c r="C14" s="19"/>
      <c r="D14" s="19"/>
      <c r="E14" s="19"/>
      <c r="N14" s="46"/>
      <c r="O14" s="46"/>
      <c r="P14" s="46"/>
      <c r="Q14" s="46"/>
      <c r="R14" s="46"/>
      <c r="S14" s="46"/>
      <c r="T14" s="46"/>
      <c r="U14" s="47"/>
      <c r="V14" s="47"/>
      <c r="W14" s="47"/>
      <c r="X14" s="47"/>
      <c r="AB14" s="20"/>
      <c r="AP14" s="20"/>
      <c r="AV14" s="21"/>
      <c r="AW14" s="20"/>
      <c r="BC14" s="21"/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20"/>
      <c r="BS14" s="20"/>
      <c r="BT14" s="20"/>
      <c r="BU14" s="20"/>
      <c r="BV14" s="20"/>
      <c r="BW14" s="20"/>
      <c r="BX14" s="21"/>
      <c r="BY14" s="20"/>
      <c r="BZ14" s="20"/>
      <c r="CA14" s="20"/>
      <c r="CB14" s="20"/>
      <c r="CC14" s="20"/>
      <c r="CD14" s="20"/>
      <c r="CE14" s="21"/>
      <c r="CF14" s="20"/>
      <c r="CG14" s="20"/>
      <c r="CH14" s="20"/>
      <c r="CI14" s="20"/>
      <c r="CJ14" s="20"/>
      <c r="CK14" s="20"/>
      <c r="CL14" s="21"/>
    </row>
    <row r="15" spans="2:96" s="13" customFormat="1" ht="20" customHeight="1">
      <c r="B15" s="9" t="s">
        <v>150</v>
      </c>
      <c r="BN15" s="14"/>
    </row>
    <row r="16" spans="2:96" s="13" customFormat="1" ht="20" customHeight="1">
      <c r="B16" s="9"/>
      <c r="C16" s="13" t="s">
        <v>174</v>
      </c>
      <c r="BN16" s="14"/>
    </row>
    <row r="17" spans="2:92" s="13" customFormat="1" ht="20" customHeight="1" thickBot="1">
      <c r="B17" s="12"/>
      <c r="C17" s="12" t="s">
        <v>153</v>
      </c>
      <c r="BN17" s="14"/>
    </row>
    <row r="18" spans="2:92" s="15" customFormat="1" ht="38" customHeight="1">
      <c r="B18" s="121" t="s">
        <v>0</v>
      </c>
      <c r="C18" s="122"/>
      <c r="D18" s="122"/>
      <c r="E18" s="122"/>
      <c r="F18" s="122"/>
      <c r="G18" s="122"/>
      <c r="H18" s="123"/>
      <c r="I18" s="121" t="s">
        <v>1</v>
      </c>
      <c r="J18" s="122"/>
      <c r="K18" s="122"/>
      <c r="L18" s="122"/>
      <c r="M18" s="122"/>
      <c r="N18" s="122"/>
      <c r="O18" s="122"/>
      <c r="P18" s="123"/>
      <c r="Q18" s="63" t="s">
        <v>170</v>
      </c>
      <c r="R18" s="64"/>
      <c r="S18" s="64"/>
      <c r="T18" s="65"/>
      <c r="U18" s="127" t="s">
        <v>177</v>
      </c>
      <c r="V18" s="128"/>
      <c r="W18" s="128"/>
      <c r="X18" s="128"/>
      <c r="Y18" s="128"/>
      <c r="Z18" s="129"/>
      <c r="AA18" s="156" t="s">
        <v>144</v>
      </c>
      <c r="AB18" s="157"/>
      <c r="AC18" s="157"/>
      <c r="AD18" s="157"/>
      <c r="AE18" s="157"/>
      <c r="AF18" s="158"/>
      <c r="AG18" s="77" t="s">
        <v>139</v>
      </c>
      <c r="AH18" s="77"/>
      <c r="AI18" s="77"/>
      <c r="AJ18" s="77"/>
      <c r="AK18" s="77"/>
      <c r="AL18" s="77"/>
      <c r="AM18" s="78"/>
      <c r="AN18" s="76" t="s">
        <v>142</v>
      </c>
      <c r="AO18" s="77"/>
      <c r="AP18" s="77"/>
      <c r="AQ18" s="77"/>
      <c r="AR18" s="77"/>
      <c r="AS18" s="77"/>
      <c r="AT18" s="78"/>
      <c r="AU18" s="76" t="s">
        <v>163</v>
      </c>
      <c r="AV18" s="77"/>
      <c r="AW18" s="77"/>
      <c r="AX18" s="77"/>
      <c r="AY18" s="77"/>
      <c r="AZ18" s="77"/>
      <c r="BA18" s="78"/>
      <c r="BB18" s="76" t="s">
        <v>164</v>
      </c>
      <c r="BC18" s="77"/>
      <c r="BD18" s="77"/>
      <c r="BE18" s="77"/>
      <c r="BF18" s="77"/>
      <c r="BG18" s="77"/>
      <c r="BH18" s="78"/>
      <c r="BI18" s="76" t="s">
        <v>165</v>
      </c>
      <c r="BJ18" s="77"/>
      <c r="BK18" s="77"/>
      <c r="BL18" s="77"/>
      <c r="BM18" s="77"/>
      <c r="BN18" s="77"/>
      <c r="BO18" s="78"/>
      <c r="BP18" s="76" t="s">
        <v>166</v>
      </c>
      <c r="BQ18" s="77"/>
      <c r="BR18" s="77"/>
      <c r="BS18" s="77"/>
      <c r="BT18" s="77"/>
      <c r="BU18" s="77"/>
      <c r="BV18" s="78"/>
      <c r="BW18" s="76" t="s">
        <v>171</v>
      </c>
      <c r="BX18" s="77"/>
      <c r="BY18" s="77"/>
      <c r="BZ18" s="77"/>
      <c r="CA18" s="77"/>
      <c r="CB18" s="77"/>
      <c r="CC18" s="78"/>
      <c r="CD18" s="76" t="s">
        <v>167</v>
      </c>
      <c r="CE18" s="77"/>
      <c r="CF18" s="77"/>
      <c r="CG18" s="77"/>
      <c r="CH18" s="77"/>
      <c r="CI18" s="77"/>
      <c r="CJ18" s="78"/>
      <c r="CK18" s="36"/>
      <c r="CL18" s="22" t="s">
        <v>138</v>
      </c>
    </row>
    <row r="19" spans="2:92" s="15" customFormat="1" ht="24.5" customHeight="1">
      <c r="B19" s="124"/>
      <c r="C19" s="125"/>
      <c r="D19" s="125"/>
      <c r="E19" s="125"/>
      <c r="F19" s="125"/>
      <c r="G19" s="125"/>
      <c r="H19" s="126"/>
      <c r="I19" s="124"/>
      <c r="J19" s="125"/>
      <c r="K19" s="125"/>
      <c r="L19" s="125"/>
      <c r="M19" s="125"/>
      <c r="N19" s="125"/>
      <c r="O19" s="125"/>
      <c r="P19" s="126"/>
      <c r="Q19" s="66"/>
      <c r="R19" s="67"/>
      <c r="S19" s="67"/>
      <c r="T19" s="68"/>
      <c r="U19" s="130"/>
      <c r="V19" s="131"/>
      <c r="W19" s="131"/>
      <c r="X19" s="131"/>
      <c r="Y19" s="131"/>
      <c r="Z19" s="132"/>
      <c r="AA19" s="159"/>
      <c r="AB19" s="160"/>
      <c r="AC19" s="160"/>
      <c r="AD19" s="160"/>
      <c r="AE19" s="160"/>
      <c r="AF19" s="161"/>
      <c r="AG19" s="80"/>
      <c r="AH19" s="80"/>
      <c r="AI19" s="80"/>
      <c r="AJ19" s="80"/>
      <c r="AK19" s="80"/>
      <c r="AL19" s="80"/>
      <c r="AM19" s="81"/>
      <c r="AN19" s="79"/>
      <c r="AO19" s="80"/>
      <c r="AP19" s="80"/>
      <c r="AQ19" s="80"/>
      <c r="AR19" s="80"/>
      <c r="AS19" s="80"/>
      <c r="AT19" s="81"/>
      <c r="AU19" s="79"/>
      <c r="AV19" s="80"/>
      <c r="AW19" s="80"/>
      <c r="AX19" s="80"/>
      <c r="AY19" s="80"/>
      <c r="AZ19" s="80"/>
      <c r="BA19" s="81"/>
      <c r="BB19" s="79"/>
      <c r="BC19" s="80"/>
      <c r="BD19" s="80"/>
      <c r="BE19" s="80"/>
      <c r="BF19" s="80"/>
      <c r="BG19" s="80"/>
      <c r="BH19" s="81"/>
      <c r="BI19" s="79"/>
      <c r="BJ19" s="80"/>
      <c r="BK19" s="80"/>
      <c r="BL19" s="80"/>
      <c r="BM19" s="80"/>
      <c r="BN19" s="80"/>
      <c r="BO19" s="81"/>
      <c r="BP19" s="79"/>
      <c r="BQ19" s="80"/>
      <c r="BR19" s="80"/>
      <c r="BS19" s="80"/>
      <c r="BT19" s="80"/>
      <c r="BU19" s="80"/>
      <c r="BV19" s="81"/>
      <c r="BW19" s="79"/>
      <c r="BX19" s="80"/>
      <c r="BY19" s="80"/>
      <c r="BZ19" s="80"/>
      <c r="CA19" s="80"/>
      <c r="CB19" s="80"/>
      <c r="CC19" s="81"/>
      <c r="CD19" s="79"/>
      <c r="CE19" s="80"/>
      <c r="CF19" s="80"/>
      <c r="CG19" s="80"/>
      <c r="CH19" s="80"/>
      <c r="CI19" s="80"/>
      <c r="CJ19" s="81"/>
      <c r="CK19" s="36"/>
      <c r="CL19" s="38" t="s">
        <v>136</v>
      </c>
      <c r="CM19" s="39" t="s">
        <v>137</v>
      </c>
      <c r="CN19" s="39" t="s">
        <v>195</v>
      </c>
    </row>
    <row r="20" spans="2:92" s="17" customFormat="1" ht="38" customHeight="1">
      <c r="B20" s="95"/>
      <c r="C20" s="96"/>
      <c r="D20" s="96"/>
      <c r="E20" s="96"/>
      <c r="F20" s="96"/>
      <c r="G20" s="96"/>
      <c r="H20" s="97"/>
      <c r="I20" s="133"/>
      <c r="J20" s="134"/>
      <c r="K20" s="134"/>
      <c r="L20" s="134"/>
      <c r="M20" s="134"/>
      <c r="N20" s="134"/>
      <c r="O20" s="134"/>
      <c r="P20" s="135"/>
      <c r="Q20" s="113"/>
      <c r="R20" s="114"/>
      <c r="S20" s="114"/>
      <c r="T20" s="16" t="s">
        <v>134</v>
      </c>
      <c r="U20" s="137"/>
      <c r="V20" s="61"/>
      <c r="W20" s="61"/>
      <c r="X20" s="61"/>
      <c r="Y20" s="61"/>
      <c r="Z20" s="62"/>
      <c r="AA20" s="60"/>
      <c r="AB20" s="61"/>
      <c r="AC20" s="61"/>
      <c r="AD20" s="61"/>
      <c r="AE20" s="61"/>
      <c r="AF20" s="62"/>
      <c r="AG20" s="84"/>
      <c r="AH20" s="84"/>
      <c r="AI20" s="84"/>
      <c r="AJ20" s="84"/>
      <c r="AK20" s="84"/>
      <c r="AL20" s="84"/>
      <c r="AM20" s="30" t="s">
        <v>131</v>
      </c>
      <c r="AN20" s="88"/>
      <c r="AO20" s="84"/>
      <c r="AP20" s="84"/>
      <c r="AQ20" s="84"/>
      <c r="AR20" s="84"/>
      <c r="AS20" s="84"/>
      <c r="AT20" s="30" t="s">
        <v>131</v>
      </c>
      <c r="AU20" s="93"/>
      <c r="AV20" s="94"/>
      <c r="AW20" s="94"/>
      <c r="AX20" s="94"/>
      <c r="AY20" s="94"/>
      <c r="AZ20" s="94"/>
      <c r="BA20" s="30" t="s">
        <v>131</v>
      </c>
      <c r="BB20" s="86">
        <f>AN20-AU20</f>
        <v>0</v>
      </c>
      <c r="BC20" s="87"/>
      <c r="BD20" s="87"/>
      <c r="BE20" s="87"/>
      <c r="BF20" s="87"/>
      <c r="BG20" s="87"/>
      <c r="BH20" s="30" t="s">
        <v>131</v>
      </c>
      <c r="BI20" s="91">
        <f>BB20*4/5</f>
        <v>0</v>
      </c>
      <c r="BJ20" s="92"/>
      <c r="BK20" s="92"/>
      <c r="BL20" s="92"/>
      <c r="BM20" s="92"/>
      <c r="BN20" s="92"/>
      <c r="BO20" s="30" t="s">
        <v>131</v>
      </c>
      <c r="BP20" s="74" t="str">
        <f>CN20</f>
        <v/>
      </c>
      <c r="BQ20" s="75"/>
      <c r="BR20" s="75"/>
      <c r="BS20" s="75"/>
      <c r="BT20" s="75"/>
      <c r="BU20" s="75"/>
      <c r="BV20" s="30" t="s">
        <v>131</v>
      </c>
      <c r="BW20" s="89">
        <f>MIN(BI20,BP20)</f>
        <v>0</v>
      </c>
      <c r="BX20" s="90"/>
      <c r="BY20" s="90"/>
      <c r="BZ20" s="90"/>
      <c r="CA20" s="90"/>
      <c r="CB20" s="90"/>
      <c r="CC20" s="30" t="s">
        <v>131</v>
      </c>
      <c r="CD20" s="89">
        <f>ROUNDDOWN(BW20,-3)</f>
        <v>0</v>
      </c>
      <c r="CE20" s="90"/>
      <c r="CF20" s="90"/>
      <c r="CG20" s="90"/>
      <c r="CH20" s="90"/>
      <c r="CI20" s="90"/>
      <c r="CJ20" s="30" t="s">
        <v>131</v>
      </c>
      <c r="CK20" s="37"/>
      <c r="CL20" s="40" t="str" cm="1">
        <f t="array" ref="CL20">IFERROR(_xlfn.IFS(
ISBLANK(Q20),"",
Q20&lt;=10,1000000,
Q20&lt;=20,1500000,
Q20&lt;=30,2000000,
Q20&gt;=31,2500000
),"")</f>
        <v/>
      </c>
      <c r="CM20" s="28" t="str">
        <f>IFERROR(CL20+IF(U20="実施する",150000,0),"")</f>
        <v/>
      </c>
      <c r="CN20" s="28" t="str">
        <f>IFERROR(CM20+IF(AA20="連携する",50000,0),"")</f>
        <v/>
      </c>
    </row>
    <row r="21" spans="2:92" s="17" customFormat="1" ht="38" customHeight="1">
      <c r="B21" s="95"/>
      <c r="C21" s="96"/>
      <c r="D21" s="96"/>
      <c r="E21" s="96"/>
      <c r="F21" s="96"/>
      <c r="G21" s="96"/>
      <c r="H21" s="97"/>
      <c r="I21" s="93"/>
      <c r="J21" s="94"/>
      <c r="K21" s="94"/>
      <c r="L21" s="94"/>
      <c r="M21" s="94"/>
      <c r="N21" s="94"/>
      <c r="O21" s="94"/>
      <c r="P21" s="101"/>
      <c r="Q21" s="113"/>
      <c r="R21" s="114"/>
      <c r="S21" s="114"/>
      <c r="T21" s="16" t="s">
        <v>134</v>
      </c>
      <c r="U21" s="137"/>
      <c r="V21" s="61"/>
      <c r="W21" s="61"/>
      <c r="X21" s="61"/>
      <c r="Y21" s="61"/>
      <c r="Z21" s="62"/>
      <c r="AA21" s="60"/>
      <c r="AB21" s="61"/>
      <c r="AC21" s="61"/>
      <c r="AD21" s="61"/>
      <c r="AE21" s="61"/>
      <c r="AF21" s="62"/>
      <c r="AG21" s="84"/>
      <c r="AH21" s="84"/>
      <c r="AI21" s="84"/>
      <c r="AJ21" s="84"/>
      <c r="AK21" s="84"/>
      <c r="AL21" s="84"/>
      <c r="AM21" s="30" t="s">
        <v>131</v>
      </c>
      <c r="AN21" s="88"/>
      <c r="AO21" s="84"/>
      <c r="AP21" s="84"/>
      <c r="AQ21" s="84"/>
      <c r="AR21" s="84"/>
      <c r="AS21" s="84"/>
      <c r="AT21" s="30" t="s">
        <v>131</v>
      </c>
      <c r="AU21" s="93"/>
      <c r="AV21" s="94"/>
      <c r="AW21" s="94"/>
      <c r="AX21" s="94"/>
      <c r="AY21" s="94"/>
      <c r="AZ21" s="94"/>
      <c r="BA21" s="30" t="s">
        <v>131</v>
      </c>
      <c r="BB21" s="86">
        <f>AN21-AU21</f>
        <v>0</v>
      </c>
      <c r="BC21" s="87"/>
      <c r="BD21" s="87"/>
      <c r="BE21" s="87"/>
      <c r="BF21" s="87"/>
      <c r="BG21" s="87"/>
      <c r="BH21" s="30" t="s">
        <v>131</v>
      </c>
      <c r="BI21" s="91">
        <f>BB21*4/5</f>
        <v>0</v>
      </c>
      <c r="BJ21" s="92"/>
      <c r="BK21" s="92"/>
      <c r="BL21" s="92"/>
      <c r="BM21" s="92"/>
      <c r="BN21" s="92"/>
      <c r="BO21" s="30" t="s">
        <v>131</v>
      </c>
      <c r="BP21" s="74" t="str">
        <f>CN21</f>
        <v/>
      </c>
      <c r="BQ21" s="75"/>
      <c r="BR21" s="75"/>
      <c r="BS21" s="75"/>
      <c r="BT21" s="75"/>
      <c r="BU21" s="75"/>
      <c r="BV21" s="30" t="s">
        <v>131</v>
      </c>
      <c r="BW21" s="89">
        <f t="shared" ref="BW21:BW22" si="1">MIN(BI21,BP21)</f>
        <v>0</v>
      </c>
      <c r="BX21" s="90"/>
      <c r="BY21" s="90"/>
      <c r="BZ21" s="90"/>
      <c r="CA21" s="90"/>
      <c r="CB21" s="90"/>
      <c r="CC21" s="30" t="s">
        <v>131</v>
      </c>
      <c r="CD21" s="89">
        <f>ROUNDDOWN(BW21,-3)</f>
        <v>0</v>
      </c>
      <c r="CE21" s="90"/>
      <c r="CF21" s="90"/>
      <c r="CG21" s="90"/>
      <c r="CH21" s="90"/>
      <c r="CI21" s="90"/>
      <c r="CJ21" s="30" t="s">
        <v>131</v>
      </c>
      <c r="CK21" s="37"/>
      <c r="CL21" s="40" t="str" cm="1">
        <f t="array" ref="CL21">IFERROR(_xlfn.IFS(
ISBLANK(Q21),"",
Q21&lt;=10,1000000,
Q21&lt;=20,1500000,
Q21&lt;=30,2000000,
Q21&gt;=31,2500000
),"")</f>
        <v/>
      </c>
      <c r="CM21" s="28" t="str">
        <f>IFERROR(CL21+IF(U21="実施する",150000,0),"")</f>
        <v/>
      </c>
      <c r="CN21" s="28" t="str">
        <f>IFERROR(CM21+IF(AA21="連携する",50000,0),"")</f>
        <v/>
      </c>
    </row>
    <row r="22" spans="2:92" s="17" customFormat="1" ht="38" customHeight="1" thickBot="1">
      <c r="B22" s="95"/>
      <c r="C22" s="96"/>
      <c r="D22" s="96"/>
      <c r="E22" s="96"/>
      <c r="F22" s="96"/>
      <c r="G22" s="96"/>
      <c r="H22" s="97"/>
      <c r="I22" s="93"/>
      <c r="J22" s="94"/>
      <c r="K22" s="94"/>
      <c r="L22" s="94"/>
      <c r="M22" s="94"/>
      <c r="N22" s="94"/>
      <c r="O22" s="94"/>
      <c r="P22" s="101"/>
      <c r="Q22" s="113"/>
      <c r="R22" s="114"/>
      <c r="S22" s="114"/>
      <c r="T22" s="16" t="s">
        <v>134</v>
      </c>
      <c r="U22" s="137"/>
      <c r="V22" s="61"/>
      <c r="W22" s="61"/>
      <c r="X22" s="61"/>
      <c r="Y22" s="61"/>
      <c r="Z22" s="62"/>
      <c r="AA22" s="98"/>
      <c r="AB22" s="99"/>
      <c r="AC22" s="99"/>
      <c r="AD22" s="99"/>
      <c r="AE22" s="99"/>
      <c r="AF22" s="100"/>
      <c r="AG22" s="84"/>
      <c r="AH22" s="84"/>
      <c r="AI22" s="84"/>
      <c r="AJ22" s="84"/>
      <c r="AK22" s="84"/>
      <c r="AL22" s="84"/>
      <c r="AM22" s="30" t="s">
        <v>131</v>
      </c>
      <c r="AN22" s="88"/>
      <c r="AO22" s="84"/>
      <c r="AP22" s="84"/>
      <c r="AQ22" s="84"/>
      <c r="AR22" s="84"/>
      <c r="AS22" s="84"/>
      <c r="AT22" s="30" t="s">
        <v>131</v>
      </c>
      <c r="AU22" s="93"/>
      <c r="AV22" s="94"/>
      <c r="AW22" s="94"/>
      <c r="AX22" s="94"/>
      <c r="AY22" s="94"/>
      <c r="AZ22" s="94"/>
      <c r="BA22" s="30" t="s">
        <v>131</v>
      </c>
      <c r="BB22" s="86">
        <f>AN22-AU22</f>
        <v>0</v>
      </c>
      <c r="BC22" s="87"/>
      <c r="BD22" s="87"/>
      <c r="BE22" s="87"/>
      <c r="BF22" s="87"/>
      <c r="BG22" s="87"/>
      <c r="BH22" s="30" t="s">
        <v>131</v>
      </c>
      <c r="BI22" s="91">
        <f>BB22*4/5</f>
        <v>0</v>
      </c>
      <c r="BJ22" s="92"/>
      <c r="BK22" s="92"/>
      <c r="BL22" s="92"/>
      <c r="BM22" s="92"/>
      <c r="BN22" s="92"/>
      <c r="BO22" s="30" t="s">
        <v>131</v>
      </c>
      <c r="BP22" s="74" t="str">
        <f>CN22</f>
        <v/>
      </c>
      <c r="BQ22" s="75"/>
      <c r="BR22" s="75"/>
      <c r="BS22" s="75"/>
      <c r="BT22" s="75"/>
      <c r="BU22" s="75"/>
      <c r="BV22" s="30" t="s">
        <v>131</v>
      </c>
      <c r="BW22" s="89">
        <f t="shared" si="1"/>
        <v>0</v>
      </c>
      <c r="BX22" s="90"/>
      <c r="BY22" s="90"/>
      <c r="BZ22" s="90"/>
      <c r="CA22" s="90"/>
      <c r="CB22" s="90"/>
      <c r="CC22" s="30" t="s">
        <v>131</v>
      </c>
      <c r="CD22" s="89">
        <f>ROUNDDOWN(BW22,-3)</f>
        <v>0</v>
      </c>
      <c r="CE22" s="90"/>
      <c r="CF22" s="90"/>
      <c r="CG22" s="90"/>
      <c r="CH22" s="90"/>
      <c r="CI22" s="90"/>
      <c r="CJ22" s="30" t="s">
        <v>131</v>
      </c>
      <c r="CK22" s="37"/>
      <c r="CL22" s="40" t="str" cm="1">
        <f t="array" ref="CL22">IFERROR(_xlfn.IFS(
ISBLANK(Q22),"",
Q22&lt;=10,1000000,
Q22&lt;=20,1500000,
Q22&lt;=30,2000000,
Q22&gt;=31,2500000
),"")</f>
        <v/>
      </c>
      <c r="CM22" s="28" t="str">
        <f>IFERROR(CL22+IF(U22="実施する",150000,0),"")</f>
        <v/>
      </c>
      <c r="CN22" s="28" t="str">
        <f>IFERROR(CM22+IF(AA22="連携する",50000,0),"")</f>
        <v/>
      </c>
    </row>
    <row r="23" spans="2:92" s="17" customFormat="1" ht="35" customHeight="1">
      <c r="B23" s="85" t="s">
        <v>155</v>
      </c>
      <c r="C23" s="85"/>
      <c r="D23" s="85"/>
      <c r="E23" s="85"/>
      <c r="F23" s="85"/>
      <c r="G23" s="85"/>
      <c r="H23" s="85"/>
      <c r="I23" s="120"/>
      <c r="J23" s="120"/>
      <c r="K23" s="120"/>
      <c r="L23" s="120"/>
      <c r="M23" s="120"/>
      <c r="N23" s="120"/>
      <c r="O23" s="120"/>
      <c r="P23" s="120"/>
      <c r="Q23" s="57"/>
      <c r="R23" s="58"/>
      <c r="S23" s="58"/>
      <c r="T23" s="59"/>
      <c r="U23" s="57"/>
      <c r="V23" s="58"/>
      <c r="W23" s="58"/>
      <c r="X23" s="58"/>
      <c r="Y23" s="58"/>
      <c r="Z23" s="59"/>
      <c r="AA23" s="71"/>
      <c r="AB23" s="72"/>
      <c r="AC23" s="72"/>
      <c r="AD23" s="72"/>
      <c r="AE23" s="72"/>
      <c r="AF23" s="73"/>
      <c r="AG23" s="74">
        <f>SUM(AG20:AL22)</f>
        <v>0</v>
      </c>
      <c r="AH23" s="75"/>
      <c r="AI23" s="75"/>
      <c r="AJ23" s="75"/>
      <c r="AK23" s="75"/>
      <c r="AL23" s="75"/>
      <c r="AM23" s="30" t="s">
        <v>131</v>
      </c>
      <c r="AN23" s="74">
        <f>SUM(AN20:AS22)</f>
        <v>0</v>
      </c>
      <c r="AO23" s="75"/>
      <c r="AP23" s="75"/>
      <c r="AQ23" s="75"/>
      <c r="AR23" s="75"/>
      <c r="AS23" s="75"/>
      <c r="AT23" s="30" t="s">
        <v>131</v>
      </c>
      <c r="AU23" s="74">
        <f>SUM(AU20:AZ22)</f>
        <v>0</v>
      </c>
      <c r="AV23" s="75"/>
      <c r="AW23" s="75"/>
      <c r="AX23" s="75"/>
      <c r="AY23" s="75"/>
      <c r="AZ23" s="75"/>
      <c r="BA23" s="30" t="s">
        <v>131</v>
      </c>
      <c r="BB23" s="74">
        <f>SUM(BB20:BG22)</f>
        <v>0</v>
      </c>
      <c r="BC23" s="75"/>
      <c r="BD23" s="75"/>
      <c r="BE23" s="75"/>
      <c r="BF23" s="75"/>
      <c r="BG23" s="75"/>
      <c r="BH23" s="30" t="s">
        <v>131</v>
      </c>
      <c r="BI23" s="57"/>
      <c r="BJ23" s="58"/>
      <c r="BK23" s="58"/>
      <c r="BL23" s="58"/>
      <c r="BM23" s="58"/>
      <c r="BN23" s="58"/>
      <c r="BO23" s="59"/>
      <c r="BP23" s="57"/>
      <c r="BQ23" s="58"/>
      <c r="BR23" s="58"/>
      <c r="BS23" s="58"/>
      <c r="BT23" s="58"/>
      <c r="BU23" s="58"/>
      <c r="BV23" s="59"/>
      <c r="BW23" s="57"/>
      <c r="BX23" s="58"/>
      <c r="BY23" s="58"/>
      <c r="BZ23" s="58"/>
      <c r="CA23" s="58"/>
      <c r="CB23" s="58"/>
      <c r="CC23" s="59"/>
      <c r="CD23" s="74">
        <f>SUM(CD20:CI22)</f>
        <v>0</v>
      </c>
      <c r="CE23" s="75"/>
      <c r="CF23" s="75"/>
      <c r="CG23" s="75"/>
      <c r="CH23" s="75"/>
      <c r="CI23" s="75"/>
      <c r="CJ23" s="30" t="s">
        <v>131</v>
      </c>
      <c r="CK23" s="37"/>
    </row>
    <row r="24" spans="2:92" ht="23.5" customHeight="1">
      <c r="BN24" s="22"/>
    </row>
    <row r="25" spans="2:92" ht="20" customHeight="1" thickBot="1">
      <c r="C25" s="12" t="s">
        <v>151</v>
      </c>
    </row>
    <row r="26" spans="2:92" s="15" customFormat="1" ht="38" customHeight="1">
      <c r="B26" s="121" t="s">
        <v>0</v>
      </c>
      <c r="C26" s="122"/>
      <c r="D26" s="122"/>
      <c r="E26" s="122"/>
      <c r="F26" s="122"/>
      <c r="G26" s="122"/>
      <c r="H26" s="123"/>
      <c r="I26" s="121" t="s">
        <v>1</v>
      </c>
      <c r="J26" s="122"/>
      <c r="K26" s="122"/>
      <c r="L26" s="122"/>
      <c r="M26" s="122"/>
      <c r="N26" s="122"/>
      <c r="O26" s="122"/>
      <c r="P26" s="123"/>
      <c r="Q26" s="63" t="s">
        <v>170</v>
      </c>
      <c r="R26" s="64"/>
      <c r="S26" s="64"/>
      <c r="T26" s="65"/>
      <c r="U26" s="127" t="s">
        <v>177</v>
      </c>
      <c r="V26" s="128"/>
      <c r="W26" s="128"/>
      <c r="X26" s="128"/>
      <c r="Y26" s="128"/>
      <c r="Z26" s="129"/>
      <c r="AA26" s="51" t="s">
        <v>144</v>
      </c>
      <c r="AB26" s="52"/>
      <c r="AC26" s="52"/>
      <c r="AD26" s="52"/>
      <c r="AE26" s="52"/>
      <c r="AF26" s="53"/>
      <c r="AG26" s="77" t="s">
        <v>139</v>
      </c>
      <c r="AH26" s="77"/>
      <c r="AI26" s="77"/>
      <c r="AJ26" s="77"/>
      <c r="AK26" s="77"/>
      <c r="AL26" s="77"/>
      <c r="AM26" s="78"/>
      <c r="AN26" s="76" t="s">
        <v>142</v>
      </c>
      <c r="AO26" s="77"/>
      <c r="AP26" s="77"/>
      <c r="AQ26" s="77"/>
      <c r="AR26" s="77"/>
      <c r="AS26" s="77"/>
      <c r="AT26" s="78"/>
      <c r="AU26" s="76" t="s">
        <v>163</v>
      </c>
      <c r="AV26" s="77"/>
      <c r="AW26" s="77"/>
      <c r="AX26" s="77"/>
      <c r="AY26" s="77"/>
      <c r="AZ26" s="77"/>
      <c r="BA26" s="78"/>
      <c r="BB26" s="76" t="s">
        <v>164</v>
      </c>
      <c r="BC26" s="77"/>
      <c r="BD26" s="77"/>
      <c r="BE26" s="77"/>
      <c r="BF26" s="77"/>
      <c r="BG26" s="77"/>
      <c r="BH26" s="78"/>
      <c r="BI26" s="76" t="s">
        <v>165</v>
      </c>
      <c r="BJ26" s="77"/>
      <c r="BK26" s="77"/>
      <c r="BL26" s="77"/>
      <c r="BM26" s="77"/>
      <c r="BN26" s="77"/>
      <c r="BO26" s="78"/>
      <c r="BP26" s="76" t="s">
        <v>166</v>
      </c>
      <c r="BQ26" s="77"/>
      <c r="BR26" s="77"/>
      <c r="BS26" s="77"/>
      <c r="BT26" s="77"/>
      <c r="BU26" s="77"/>
      <c r="BV26" s="78"/>
      <c r="BW26" s="76" t="s">
        <v>171</v>
      </c>
      <c r="BX26" s="77"/>
      <c r="BY26" s="77"/>
      <c r="BZ26" s="77"/>
      <c r="CA26" s="77"/>
      <c r="CB26" s="77"/>
      <c r="CC26" s="78"/>
      <c r="CD26" s="76" t="s">
        <v>167</v>
      </c>
      <c r="CE26" s="77"/>
      <c r="CF26" s="77"/>
      <c r="CG26" s="77"/>
      <c r="CH26" s="77"/>
      <c r="CI26" s="77"/>
      <c r="CJ26" s="78"/>
      <c r="CK26" s="36"/>
      <c r="CL26" s="22" t="s">
        <v>138</v>
      </c>
      <c r="CM26" s="25"/>
      <c r="CN26" s="25"/>
    </row>
    <row r="27" spans="2:92" s="15" customFormat="1" ht="24.5" customHeight="1">
      <c r="B27" s="124"/>
      <c r="C27" s="125"/>
      <c r="D27" s="125"/>
      <c r="E27" s="125"/>
      <c r="F27" s="125"/>
      <c r="G27" s="125"/>
      <c r="H27" s="126"/>
      <c r="I27" s="124"/>
      <c r="J27" s="125"/>
      <c r="K27" s="125"/>
      <c r="L27" s="125"/>
      <c r="M27" s="125"/>
      <c r="N27" s="125"/>
      <c r="O27" s="125"/>
      <c r="P27" s="126"/>
      <c r="Q27" s="66"/>
      <c r="R27" s="67"/>
      <c r="S27" s="67"/>
      <c r="T27" s="68"/>
      <c r="U27" s="130"/>
      <c r="V27" s="131"/>
      <c r="W27" s="131"/>
      <c r="X27" s="131"/>
      <c r="Y27" s="131"/>
      <c r="Z27" s="132"/>
      <c r="AA27" s="54"/>
      <c r="AB27" s="55"/>
      <c r="AC27" s="55"/>
      <c r="AD27" s="55"/>
      <c r="AE27" s="55"/>
      <c r="AF27" s="56"/>
      <c r="AG27" s="80"/>
      <c r="AH27" s="80"/>
      <c r="AI27" s="80"/>
      <c r="AJ27" s="80"/>
      <c r="AK27" s="80"/>
      <c r="AL27" s="80"/>
      <c r="AM27" s="81"/>
      <c r="AN27" s="79"/>
      <c r="AO27" s="80"/>
      <c r="AP27" s="80"/>
      <c r="AQ27" s="80"/>
      <c r="AR27" s="80"/>
      <c r="AS27" s="80"/>
      <c r="AT27" s="81"/>
      <c r="AU27" s="79"/>
      <c r="AV27" s="80"/>
      <c r="AW27" s="80"/>
      <c r="AX27" s="80"/>
      <c r="AY27" s="80"/>
      <c r="AZ27" s="80"/>
      <c r="BA27" s="81"/>
      <c r="BB27" s="79"/>
      <c r="BC27" s="80"/>
      <c r="BD27" s="80"/>
      <c r="BE27" s="80"/>
      <c r="BF27" s="80"/>
      <c r="BG27" s="80"/>
      <c r="BH27" s="81"/>
      <c r="BI27" s="79"/>
      <c r="BJ27" s="80"/>
      <c r="BK27" s="80"/>
      <c r="BL27" s="80"/>
      <c r="BM27" s="80"/>
      <c r="BN27" s="80"/>
      <c r="BO27" s="81"/>
      <c r="BP27" s="79"/>
      <c r="BQ27" s="80"/>
      <c r="BR27" s="80"/>
      <c r="BS27" s="80"/>
      <c r="BT27" s="80"/>
      <c r="BU27" s="80"/>
      <c r="BV27" s="81"/>
      <c r="BW27" s="79"/>
      <c r="BX27" s="80"/>
      <c r="BY27" s="80"/>
      <c r="BZ27" s="80"/>
      <c r="CA27" s="80"/>
      <c r="CB27" s="80"/>
      <c r="CC27" s="81"/>
      <c r="CD27" s="79"/>
      <c r="CE27" s="80"/>
      <c r="CF27" s="80"/>
      <c r="CG27" s="80"/>
      <c r="CH27" s="80"/>
      <c r="CI27" s="80"/>
      <c r="CJ27" s="81"/>
      <c r="CK27" s="36"/>
      <c r="CL27" s="38" t="s">
        <v>143</v>
      </c>
      <c r="CM27" s="39" t="s">
        <v>137</v>
      </c>
      <c r="CN27" s="39" t="s">
        <v>195</v>
      </c>
    </row>
    <row r="28" spans="2:92" s="17" customFormat="1" ht="38" customHeight="1">
      <c r="B28" s="95"/>
      <c r="C28" s="96"/>
      <c r="D28" s="96"/>
      <c r="E28" s="96"/>
      <c r="F28" s="96"/>
      <c r="G28" s="96"/>
      <c r="H28" s="97"/>
      <c r="I28" s="93"/>
      <c r="J28" s="94"/>
      <c r="K28" s="94"/>
      <c r="L28" s="94"/>
      <c r="M28" s="94"/>
      <c r="N28" s="94"/>
      <c r="O28" s="94"/>
      <c r="P28" s="101"/>
      <c r="Q28" s="69"/>
      <c r="R28" s="70"/>
      <c r="S28" s="70"/>
      <c r="T28" s="16" t="s">
        <v>134</v>
      </c>
      <c r="U28" s="137"/>
      <c r="V28" s="61"/>
      <c r="W28" s="61"/>
      <c r="X28" s="61"/>
      <c r="Y28" s="61"/>
      <c r="Z28" s="62"/>
      <c r="AA28" s="60"/>
      <c r="AB28" s="61"/>
      <c r="AC28" s="61"/>
      <c r="AD28" s="61"/>
      <c r="AE28" s="61"/>
      <c r="AF28" s="62"/>
      <c r="AG28" s="84"/>
      <c r="AH28" s="84"/>
      <c r="AI28" s="84"/>
      <c r="AJ28" s="84"/>
      <c r="AK28" s="84"/>
      <c r="AL28" s="84"/>
      <c r="AM28" s="30" t="s">
        <v>131</v>
      </c>
      <c r="AN28" s="88"/>
      <c r="AO28" s="84"/>
      <c r="AP28" s="84"/>
      <c r="AQ28" s="84"/>
      <c r="AR28" s="84"/>
      <c r="AS28" s="84"/>
      <c r="AT28" s="30" t="s">
        <v>131</v>
      </c>
      <c r="AU28" s="93"/>
      <c r="AV28" s="94"/>
      <c r="AW28" s="94"/>
      <c r="AX28" s="94"/>
      <c r="AY28" s="94"/>
      <c r="AZ28" s="94"/>
      <c r="BA28" s="30" t="s">
        <v>131</v>
      </c>
      <c r="BB28" s="86">
        <f>AN28-AU28</f>
        <v>0</v>
      </c>
      <c r="BC28" s="87"/>
      <c r="BD28" s="87"/>
      <c r="BE28" s="87"/>
      <c r="BF28" s="87"/>
      <c r="BG28" s="87"/>
      <c r="BH28" s="30" t="s">
        <v>131</v>
      </c>
      <c r="BI28" s="91">
        <f>BB28*4/5</f>
        <v>0</v>
      </c>
      <c r="BJ28" s="92"/>
      <c r="BK28" s="92"/>
      <c r="BL28" s="92"/>
      <c r="BM28" s="92"/>
      <c r="BN28" s="92"/>
      <c r="BO28" s="30" t="s">
        <v>131</v>
      </c>
      <c r="BP28" s="74" t="str">
        <f>CN28</f>
        <v/>
      </c>
      <c r="BQ28" s="75"/>
      <c r="BR28" s="75"/>
      <c r="BS28" s="75"/>
      <c r="BT28" s="75"/>
      <c r="BU28" s="75"/>
      <c r="BV28" s="30" t="s">
        <v>131</v>
      </c>
      <c r="BW28" s="89">
        <f>MIN(BI28,BP28)</f>
        <v>0</v>
      </c>
      <c r="BX28" s="90"/>
      <c r="BY28" s="90"/>
      <c r="BZ28" s="90"/>
      <c r="CA28" s="90"/>
      <c r="CB28" s="90"/>
      <c r="CC28" s="30" t="s">
        <v>131</v>
      </c>
      <c r="CD28" s="89">
        <f>ROUNDDOWN(BW28,-3)</f>
        <v>0</v>
      </c>
      <c r="CE28" s="90"/>
      <c r="CF28" s="90"/>
      <c r="CG28" s="90"/>
      <c r="CH28" s="90"/>
      <c r="CI28" s="90"/>
      <c r="CJ28" s="30" t="s">
        <v>131</v>
      </c>
      <c r="CK28" s="37"/>
      <c r="CL28" s="40" t="str">
        <f>IF(I28="","",2500000)</f>
        <v/>
      </c>
      <c r="CM28" s="28" t="str">
        <f>IFERROR(CL28+IF(U28="実施する",150000,0),"")</f>
        <v/>
      </c>
      <c r="CN28" s="41" t="str">
        <f>IFERROR(CM28+IF(AA28="連携する",50000,0),"")</f>
        <v/>
      </c>
    </row>
    <row r="29" spans="2:92" s="17" customFormat="1" ht="38" customHeight="1">
      <c r="B29" s="95"/>
      <c r="C29" s="96"/>
      <c r="D29" s="96"/>
      <c r="E29" s="96"/>
      <c r="F29" s="96"/>
      <c r="G29" s="96"/>
      <c r="H29" s="97"/>
      <c r="I29" s="93"/>
      <c r="J29" s="94"/>
      <c r="K29" s="94"/>
      <c r="L29" s="94"/>
      <c r="M29" s="94"/>
      <c r="N29" s="94"/>
      <c r="O29" s="94"/>
      <c r="P29" s="101"/>
      <c r="Q29" s="69"/>
      <c r="R29" s="70"/>
      <c r="S29" s="70"/>
      <c r="T29" s="16" t="s">
        <v>134</v>
      </c>
      <c r="U29" s="137"/>
      <c r="V29" s="61"/>
      <c r="W29" s="61"/>
      <c r="X29" s="61"/>
      <c r="Y29" s="61"/>
      <c r="Z29" s="62"/>
      <c r="AA29" s="60"/>
      <c r="AB29" s="61"/>
      <c r="AC29" s="61"/>
      <c r="AD29" s="61"/>
      <c r="AE29" s="61"/>
      <c r="AF29" s="62"/>
      <c r="AG29" s="84"/>
      <c r="AH29" s="84"/>
      <c r="AI29" s="84"/>
      <c r="AJ29" s="84"/>
      <c r="AK29" s="84"/>
      <c r="AL29" s="84"/>
      <c r="AM29" s="30" t="s">
        <v>131</v>
      </c>
      <c r="AN29" s="88"/>
      <c r="AO29" s="84"/>
      <c r="AP29" s="84"/>
      <c r="AQ29" s="84"/>
      <c r="AR29" s="84"/>
      <c r="AS29" s="84"/>
      <c r="AT29" s="30" t="s">
        <v>131</v>
      </c>
      <c r="AU29" s="93"/>
      <c r="AV29" s="94"/>
      <c r="AW29" s="94"/>
      <c r="AX29" s="94"/>
      <c r="AY29" s="94"/>
      <c r="AZ29" s="94"/>
      <c r="BA29" s="30" t="s">
        <v>131</v>
      </c>
      <c r="BB29" s="86">
        <f>AN29-AU29</f>
        <v>0</v>
      </c>
      <c r="BC29" s="87"/>
      <c r="BD29" s="87"/>
      <c r="BE29" s="87"/>
      <c r="BF29" s="87"/>
      <c r="BG29" s="87"/>
      <c r="BH29" s="30" t="s">
        <v>131</v>
      </c>
      <c r="BI29" s="91">
        <f t="shared" ref="BI29" si="2">BB29*4/5</f>
        <v>0</v>
      </c>
      <c r="BJ29" s="92"/>
      <c r="BK29" s="92"/>
      <c r="BL29" s="92"/>
      <c r="BM29" s="92"/>
      <c r="BN29" s="92"/>
      <c r="BO29" s="30" t="s">
        <v>131</v>
      </c>
      <c r="BP29" s="74" t="str">
        <f>CN29</f>
        <v/>
      </c>
      <c r="BQ29" s="75"/>
      <c r="BR29" s="75"/>
      <c r="BS29" s="75"/>
      <c r="BT29" s="75"/>
      <c r="BU29" s="75"/>
      <c r="BV29" s="30" t="s">
        <v>131</v>
      </c>
      <c r="BW29" s="89">
        <f t="shared" ref="BW29" si="3">MIN(BI29,BP29)</f>
        <v>0</v>
      </c>
      <c r="BX29" s="90"/>
      <c r="BY29" s="90"/>
      <c r="BZ29" s="90"/>
      <c r="CA29" s="90"/>
      <c r="CB29" s="90"/>
      <c r="CC29" s="30" t="s">
        <v>131</v>
      </c>
      <c r="CD29" s="89">
        <f t="shared" ref="CD29:CD30" si="4">ROUNDDOWN(BW29,-3)</f>
        <v>0</v>
      </c>
      <c r="CE29" s="90"/>
      <c r="CF29" s="90"/>
      <c r="CG29" s="90"/>
      <c r="CH29" s="90"/>
      <c r="CI29" s="90"/>
      <c r="CJ29" s="30" t="s">
        <v>131</v>
      </c>
      <c r="CK29" s="37"/>
      <c r="CL29" s="40" t="str">
        <f>IF(I29="","",2500000)</f>
        <v/>
      </c>
      <c r="CM29" s="28" t="str">
        <f>IFERROR(CL29+IF(U29="実施する",150000,0),"")</f>
        <v/>
      </c>
      <c r="CN29" s="41" t="str">
        <f>IFERROR(CM29+IF(AA29="連携する",50000,0),"")</f>
        <v/>
      </c>
    </row>
    <row r="30" spans="2:92" s="17" customFormat="1" ht="38" customHeight="1" thickBot="1">
      <c r="B30" s="95"/>
      <c r="C30" s="96"/>
      <c r="D30" s="96"/>
      <c r="E30" s="96"/>
      <c r="F30" s="96"/>
      <c r="G30" s="96"/>
      <c r="H30" s="97"/>
      <c r="I30" s="93"/>
      <c r="J30" s="94"/>
      <c r="K30" s="94"/>
      <c r="L30" s="94"/>
      <c r="M30" s="94"/>
      <c r="N30" s="94"/>
      <c r="O30" s="94"/>
      <c r="P30" s="101"/>
      <c r="Q30" s="69"/>
      <c r="R30" s="70"/>
      <c r="S30" s="70"/>
      <c r="T30" s="16" t="s">
        <v>134</v>
      </c>
      <c r="U30" s="137"/>
      <c r="V30" s="61"/>
      <c r="W30" s="61"/>
      <c r="X30" s="61"/>
      <c r="Y30" s="61"/>
      <c r="Z30" s="62"/>
      <c r="AA30" s="98"/>
      <c r="AB30" s="99"/>
      <c r="AC30" s="99"/>
      <c r="AD30" s="99"/>
      <c r="AE30" s="99"/>
      <c r="AF30" s="100"/>
      <c r="AG30" s="84"/>
      <c r="AH30" s="84"/>
      <c r="AI30" s="84"/>
      <c r="AJ30" s="84"/>
      <c r="AK30" s="84"/>
      <c r="AL30" s="84"/>
      <c r="AM30" s="30" t="s">
        <v>131</v>
      </c>
      <c r="AN30" s="88"/>
      <c r="AO30" s="84"/>
      <c r="AP30" s="84"/>
      <c r="AQ30" s="84"/>
      <c r="AR30" s="84"/>
      <c r="AS30" s="84"/>
      <c r="AT30" s="30" t="s">
        <v>131</v>
      </c>
      <c r="AU30" s="93"/>
      <c r="AV30" s="94"/>
      <c r="AW30" s="94"/>
      <c r="AX30" s="94"/>
      <c r="AY30" s="94"/>
      <c r="AZ30" s="94"/>
      <c r="BA30" s="30" t="s">
        <v>131</v>
      </c>
      <c r="BB30" s="86">
        <f>AN30-AU30</f>
        <v>0</v>
      </c>
      <c r="BC30" s="87"/>
      <c r="BD30" s="87"/>
      <c r="BE30" s="87"/>
      <c r="BF30" s="87"/>
      <c r="BG30" s="87"/>
      <c r="BH30" s="30" t="s">
        <v>131</v>
      </c>
      <c r="BI30" s="91">
        <f>BB30*4/5</f>
        <v>0</v>
      </c>
      <c r="BJ30" s="92"/>
      <c r="BK30" s="92"/>
      <c r="BL30" s="92"/>
      <c r="BM30" s="92"/>
      <c r="BN30" s="92"/>
      <c r="BO30" s="30" t="s">
        <v>131</v>
      </c>
      <c r="BP30" s="74" t="str">
        <f>CN30</f>
        <v/>
      </c>
      <c r="BQ30" s="75"/>
      <c r="BR30" s="75"/>
      <c r="BS30" s="75"/>
      <c r="BT30" s="75"/>
      <c r="BU30" s="75"/>
      <c r="BV30" s="30" t="s">
        <v>131</v>
      </c>
      <c r="BW30" s="89">
        <f>MIN(BI30,BP30)</f>
        <v>0</v>
      </c>
      <c r="BX30" s="90"/>
      <c r="BY30" s="90"/>
      <c r="BZ30" s="90"/>
      <c r="CA30" s="90"/>
      <c r="CB30" s="90"/>
      <c r="CC30" s="30" t="s">
        <v>131</v>
      </c>
      <c r="CD30" s="89">
        <f t="shared" si="4"/>
        <v>0</v>
      </c>
      <c r="CE30" s="90"/>
      <c r="CF30" s="90"/>
      <c r="CG30" s="90"/>
      <c r="CH30" s="90"/>
      <c r="CI30" s="90"/>
      <c r="CJ30" s="30" t="s">
        <v>131</v>
      </c>
      <c r="CK30" s="37"/>
      <c r="CL30" s="40" t="str">
        <f>IF(I30="","",2500000)</f>
        <v/>
      </c>
      <c r="CM30" s="28" t="str">
        <f>IFERROR(CL30+IF(U30="実施する",150000,0),"")</f>
        <v/>
      </c>
      <c r="CN30" s="41" t="str">
        <f>IFERROR(CM30+IF(AA30="連携する",50000,0),"")</f>
        <v/>
      </c>
    </row>
    <row r="31" spans="2:92" s="17" customFormat="1" ht="35" customHeight="1">
      <c r="B31" s="85" t="s">
        <v>155</v>
      </c>
      <c r="C31" s="85"/>
      <c r="D31" s="85"/>
      <c r="E31" s="85"/>
      <c r="F31" s="85"/>
      <c r="G31" s="85"/>
      <c r="H31" s="85"/>
      <c r="I31" s="120"/>
      <c r="J31" s="120"/>
      <c r="K31" s="120"/>
      <c r="L31" s="120"/>
      <c r="M31" s="120"/>
      <c r="N31" s="120"/>
      <c r="O31" s="120"/>
      <c r="P31" s="120"/>
      <c r="Q31" s="57"/>
      <c r="R31" s="58"/>
      <c r="S31" s="58"/>
      <c r="T31" s="59"/>
      <c r="U31" s="57"/>
      <c r="V31" s="58"/>
      <c r="W31" s="58"/>
      <c r="X31" s="58"/>
      <c r="Y31" s="58"/>
      <c r="Z31" s="59"/>
      <c r="AA31" s="71"/>
      <c r="AB31" s="72"/>
      <c r="AC31" s="72"/>
      <c r="AD31" s="72"/>
      <c r="AE31" s="72"/>
      <c r="AF31" s="73"/>
      <c r="AG31" s="74">
        <f>SUM(AG28:AL30)</f>
        <v>0</v>
      </c>
      <c r="AH31" s="75"/>
      <c r="AI31" s="75"/>
      <c r="AJ31" s="75"/>
      <c r="AK31" s="75"/>
      <c r="AL31" s="75"/>
      <c r="AM31" s="30" t="s">
        <v>131</v>
      </c>
      <c r="AN31" s="74">
        <f>SUM(AN28:AS30)</f>
        <v>0</v>
      </c>
      <c r="AO31" s="75"/>
      <c r="AP31" s="75"/>
      <c r="AQ31" s="75"/>
      <c r="AR31" s="75"/>
      <c r="AS31" s="75"/>
      <c r="AT31" s="30" t="s">
        <v>131</v>
      </c>
      <c r="AU31" s="74">
        <f>SUM(AU28:AZ30)</f>
        <v>0</v>
      </c>
      <c r="AV31" s="75"/>
      <c r="AW31" s="75"/>
      <c r="AX31" s="75"/>
      <c r="AY31" s="75"/>
      <c r="AZ31" s="75"/>
      <c r="BA31" s="30" t="s">
        <v>131</v>
      </c>
      <c r="BB31" s="74">
        <f>SUM(BB28:BG30)</f>
        <v>0</v>
      </c>
      <c r="BC31" s="75"/>
      <c r="BD31" s="75"/>
      <c r="BE31" s="75"/>
      <c r="BF31" s="75"/>
      <c r="BG31" s="75"/>
      <c r="BH31" s="30" t="s">
        <v>131</v>
      </c>
      <c r="BI31" s="57"/>
      <c r="BJ31" s="58"/>
      <c r="BK31" s="58"/>
      <c r="BL31" s="58"/>
      <c r="BM31" s="58"/>
      <c r="BN31" s="58"/>
      <c r="BO31" s="59"/>
      <c r="BP31" s="57"/>
      <c r="BQ31" s="58"/>
      <c r="BR31" s="58"/>
      <c r="BS31" s="58"/>
      <c r="BT31" s="58"/>
      <c r="BU31" s="58"/>
      <c r="BV31" s="59"/>
      <c r="BW31" s="57"/>
      <c r="BX31" s="58"/>
      <c r="BY31" s="58"/>
      <c r="BZ31" s="58"/>
      <c r="CA31" s="58"/>
      <c r="CB31" s="58"/>
      <c r="CC31" s="59"/>
      <c r="CD31" s="74">
        <f>SUM(CD28:CI30)</f>
        <v>0</v>
      </c>
      <c r="CE31" s="75"/>
      <c r="CF31" s="75"/>
      <c r="CG31" s="75"/>
      <c r="CH31" s="75"/>
      <c r="CI31" s="75"/>
      <c r="CJ31" s="30" t="s">
        <v>131</v>
      </c>
      <c r="CK31" s="37"/>
    </row>
    <row r="32" spans="2:92" ht="21.5" customHeight="1">
      <c r="BN32" s="22"/>
    </row>
    <row r="33" spans="2:100" ht="9" customHeight="1">
      <c r="BN33" s="22"/>
    </row>
    <row r="34" spans="2:100" s="13" customFormat="1" ht="20" customHeight="1">
      <c r="B34" s="9" t="s">
        <v>152</v>
      </c>
      <c r="BN34" s="14"/>
    </row>
    <row r="35" spans="2:100" s="13" customFormat="1" ht="20" customHeight="1">
      <c r="B35" s="9"/>
      <c r="C35" s="13" t="s">
        <v>174</v>
      </c>
      <c r="BN35" s="14"/>
    </row>
    <row r="36" spans="2:100" ht="10" customHeight="1"/>
    <row r="37" spans="2:100" s="13" customFormat="1" ht="20" customHeight="1" thickBot="1">
      <c r="B37" s="12"/>
      <c r="C37" s="12" t="s">
        <v>153</v>
      </c>
      <c r="BN37" s="14"/>
    </row>
    <row r="38" spans="2:100" s="15" customFormat="1" ht="38" customHeight="1">
      <c r="B38" s="121" t="s">
        <v>0</v>
      </c>
      <c r="C38" s="122"/>
      <c r="D38" s="122"/>
      <c r="E38" s="122"/>
      <c r="F38" s="122"/>
      <c r="G38" s="122"/>
      <c r="H38" s="123"/>
      <c r="I38" s="121" t="s">
        <v>1</v>
      </c>
      <c r="J38" s="122"/>
      <c r="K38" s="122"/>
      <c r="L38" s="122"/>
      <c r="M38" s="122"/>
      <c r="N38" s="122"/>
      <c r="O38" s="122"/>
      <c r="P38" s="123"/>
      <c r="Q38" s="63" t="s">
        <v>170</v>
      </c>
      <c r="R38" s="64"/>
      <c r="S38" s="64"/>
      <c r="T38" s="65"/>
      <c r="U38" s="127" t="s">
        <v>177</v>
      </c>
      <c r="V38" s="128"/>
      <c r="W38" s="128"/>
      <c r="X38" s="128"/>
      <c r="Y38" s="128"/>
      <c r="Z38" s="129"/>
      <c r="AA38" s="51" t="s">
        <v>144</v>
      </c>
      <c r="AB38" s="52"/>
      <c r="AC38" s="52"/>
      <c r="AD38" s="52"/>
      <c r="AE38" s="52"/>
      <c r="AF38" s="53"/>
      <c r="AG38" s="77" t="s">
        <v>139</v>
      </c>
      <c r="AH38" s="77"/>
      <c r="AI38" s="77"/>
      <c r="AJ38" s="77"/>
      <c r="AK38" s="77"/>
      <c r="AL38" s="77"/>
      <c r="AM38" s="78"/>
      <c r="AN38" s="76" t="s">
        <v>142</v>
      </c>
      <c r="AO38" s="77"/>
      <c r="AP38" s="77"/>
      <c r="AQ38" s="77"/>
      <c r="AR38" s="77"/>
      <c r="AS38" s="77"/>
      <c r="AT38" s="78"/>
      <c r="AU38" s="76" t="s">
        <v>163</v>
      </c>
      <c r="AV38" s="77"/>
      <c r="AW38" s="77"/>
      <c r="AX38" s="77"/>
      <c r="AY38" s="77"/>
      <c r="AZ38" s="77"/>
      <c r="BA38" s="78"/>
      <c r="BB38" s="76" t="s">
        <v>164</v>
      </c>
      <c r="BC38" s="77"/>
      <c r="BD38" s="77"/>
      <c r="BE38" s="77"/>
      <c r="BF38" s="77"/>
      <c r="BG38" s="77"/>
      <c r="BH38" s="78"/>
      <c r="BI38" s="76" t="s">
        <v>165</v>
      </c>
      <c r="BJ38" s="77"/>
      <c r="BK38" s="77"/>
      <c r="BL38" s="77"/>
      <c r="BM38" s="77"/>
      <c r="BN38" s="77"/>
      <c r="BO38" s="78"/>
      <c r="BP38" s="76" t="s">
        <v>166</v>
      </c>
      <c r="BQ38" s="77"/>
      <c r="BR38" s="77"/>
      <c r="BS38" s="77"/>
      <c r="BT38" s="77"/>
      <c r="BU38" s="77"/>
      <c r="BV38" s="78"/>
      <c r="BW38" s="76" t="s">
        <v>171</v>
      </c>
      <c r="BX38" s="77"/>
      <c r="BY38" s="77"/>
      <c r="BZ38" s="77"/>
      <c r="CA38" s="77"/>
      <c r="CB38" s="77"/>
      <c r="CC38" s="78"/>
      <c r="CD38" s="76" t="s">
        <v>167</v>
      </c>
      <c r="CE38" s="77"/>
      <c r="CF38" s="77"/>
      <c r="CG38" s="77"/>
      <c r="CH38" s="77"/>
      <c r="CI38" s="77"/>
      <c r="CJ38" s="78"/>
      <c r="CL38" s="22" t="s">
        <v>138</v>
      </c>
    </row>
    <row r="39" spans="2:100" s="15" customFormat="1" ht="24.5" customHeight="1">
      <c r="B39" s="124"/>
      <c r="C39" s="125"/>
      <c r="D39" s="125"/>
      <c r="E39" s="125"/>
      <c r="F39" s="125"/>
      <c r="G39" s="125"/>
      <c r="H39" s="126"/>
      <c r="I39" s="124"/>
      <c r="J39" s="125"/>
      <c r="K39" s="125"/>
      <c r="L39" s="125"/>
      <c r="M39" s="125"/>
      <c r="N39" s="125"/>
      <c r="O39" s="125"/>
      <c r="P39" s="126"/>
      <c r="Q39" s="66"/>
      <c r="R39" s="67"/>
      <c r="S39" s="67"/>
      <c r="T39" s="68"/>
      <c r="U39" s="130"/>
      <c r="V39" s="131"/>
      <c r="W39" s="131"/>
      <c r="X39" s="131"/>
      <c r="Y39" s="131"/>
      <c r="Z39" s="132"/>
      <c r="AA39" s="54"/>
      <c r="AB39" s="55"/>
      <c r="AC39" s="55"/>
      <c r="AD39" s="55"/>
      <c r="AE39" s="55"/>
      <c r="AF39" s="56"/>
      <c r="AG39" s="80"/>
      <c r="AH39" s="80"/>
      <c r="AI39" s="80"/>
      <c r="AJ39" s="80"/>
      <c r="AK39" s="80"/>
      <c r="AL39" s="80"/>
      <c r="AM39" s="81"/>
      <c r="AN39" s="79"/>
      <c r="AO39" s="80"/>
      <c r="AP39" s="80"/>
      <c r="AQ39" s="80"/>
      <c r="AR39" s="80"/>
      <c r="AS39" s="80"/>
      <c r="AT39" s="81"/>
      <c r="AU39" s="79"/>
      <c r="AV39" s="80"/>
      <c r="AW39" s="80"/>
      <c r="AX39" s="80"/>
      <c r="AY39" s="80"/>
      <c r="AZ39" s="80"/>
      <c r="BA39" s="81"/>
      <c r="BB39" s="79"/>
      <c r="BC39" s="80"/>
      <c r="BD39" s="80"/>
      <c r="BE39" s="80"/>
      <c r="BF39" s="80"/>
      <c r="BG39" s="80"/>
      <c r="BH39" s="81"/>
      <c r="BI39" s="79"/>
      <c r="BJ39" s="80"/>
      <c r="BK39" s="80"/>
      <c r="BL39" s="80"/>
      <c r="BM39" s="80"/>
      <c r="BN39" s="80"/>
      <c r="BO39" s="81"/>
      <c r="BP39" s="79"/>
      <c r="BQ39" s="80"/>
      <c r="BR39" s="80"/>
      <c r="BS39" s="80"/>
      <c r="BT39" s="80"/>
      <c r="BU39" s="80"/>
      <c r="BV39" s="81"/>
      <c r="BW39" s="79"/>
      <c r="BX39" s="80"/>
      <c r="BY39" s="80"/>
      <c r="BZ39" s="80"/>
      <c r="CA39" s="80"/>
      <c r="CB39" s="80"/>
      <c r="CC39" s="81"/>
      <c r="CD39" s="79"/>
      <c r="CE39" s="80"/>
      <c r="CF39" s="80"/>
      <c r="CG39" s="80"/>
      <c r="CH39" s="80"/>
      <c r="CI39" s="80"/>
      <c r="CJ39" s="81"/>
      <c r="CL39" s="38" t="s">
        <v>136</v>
      </c>
      <c r="CM39" s="39"/>
      <c r="CN39" s="39" t="s">
        <v>195</v>
      </c>
      <c r="CV39" s="26"/>
    </row>
    <row r="40" spans="2:100" s="17" customFormat="1" ht="35" customHeight="1">
      <c r="B40" s="95"/>
      <c r="C40" s="96"/>
      <c r="D40" s="96"/>
      <c r="E40" s="96"/>
      <c r="F40" s="96"/>
      <c r="G40" s="96"/>
      <c r="H40" s="97"/>
      <c r="I40" s="133"/>
      <c r="J40" s="134"/>
      <c r="K40" s="134"/>
      <c r="L40" s="134"/>
      <c r="M40" s="134"/>
      <c r="N40" s="134"/>
      <c r="O40" s="134"/>
      <c r="P40" s="135"/>
      <c r="Q40" s="113"/>
      <c r="R40" s="114"/>
      <c r="S40" s="114"/>
      <c r="T40" s="16" t="s">
        <v>134</v>
      </c>
      <c r="U40" s="57"/>
      <c r="V40" s="58"/>
      <c r="W40" s="58"/>
      <c r="X40" s="58"/>
      <c r="Y40" s="58"/>
      <c r="Z40" s="59"/>
      <c r="AA40" s="60"/>
      <c r="AB40" s="61"/>
      <c r="AC40" s="61"/>
      <c r="AD40" s="61"/>
      <c r="AE40" s="61"/>
      <c r="AF40" s="62"/>
      <c r="AG40" s="84"/>
      <c r="AH40" s="84"/>
      <c r="AI40" s="84"/>
      <c r="AJ40" s="84"/>
      <c r="AK40" s="84"/>
      <c r="AL40" s="84"/>
      <c r="AM40" s="30" t="s">
        <v>131</v>
      </c>
      <c r="AN40" s="88"/>
      <c r="AO40" s="84"/>
      <c r="AP40" s="84"/>
      <c r="AQ40" s="84"/>
      <c r="AR40" s="84"/>
      <c r="AS40" s="84"/>
      <c r="AT40" s="30" t="s">
        <v>131</v>
      </c>
      <c r="AU40" s="82"/>
      <c r="AV40" s="83"/>
      <c r="AW40" s="83"/>
      <c r="AX40" s="83"/>
      <c r="AY40" s="83"/>
      <c r="AZ40" s="83"/>
      <c r="BA40" s="30" t="s">
        <v>131</v>
      </c>
      <c r="BB40" s="86">
        <f>AN40-AU40</f>
        <v>0</v>
      </c>
      <c r="BC40" s="87"/>
      <c r="BD40" s="87"/>
      <c r="BE40" s="87"/>
      <c r="BF40" s="87"/>
      <c r="BG40" s="87"/>
      <c r="BH40" s="30" t="s">
        <v>131</v>
      </c>
      <c r="BI40" s="91">
        <f>AN40*4/5</f>
        <v>0</v>
      </c>
      <c r="BJ40" s="92"/>
      <c r="BK40" s="92"/>
      <c r="BL40" s="92"/>
      <c r="BM40" s="92"/>
      <c r="BN40" s="92"/>
      <c r="BO40" s="30" t="s">
        <v>131</v>
      </c>
      <c r="BP40" s="74" t="str">
        <f>CN40</f>
        <v/>
      </c>
      <c r="BQ40" s="144"/>
      <c r="BR40" s="144"/>
      <c r="BS40" s="144"/>
      <c r="BT40" s="144"/>
      <c r="BU40" s="144"/>
      <c r="BV40" s="30" t="s">
        <v>131</v>
      </c>
      <c r="BW40" s="89">
        <f>MIN(BI40,BP40)</f>
        <v>0</v>
      </c>
      <c r="BX40" s="90"/>
      <c r="BY40" s="90"/>
      <c r="BZ40" s="90"/>
      <c r="CA40" s="90"/>
      <c r="CB40" s="90"/>
      <c r="CC40" s="30" t="s">
        <v>131</v>
      </c>
      <c r="CD40" s="89">
        <f>ROUNDDOWN(BW40,-3)</f>
        <v>0</v>
      </c>
      <c r="CE40" s="90"/>
      <c r="CF40" s="90"/>
      <c r="CG40" s="90"/>
      <c r="CH40" s="90"/>
      <c r="CI40" s="90"/>
      <c r="CJ40" s="30" t="s">
        <v>131</v>
      </c>
      <c r="CL40" s="40" t="str" cm="1">
        <f t="array" ref="CL40">_xlfn.IFS(
ISBLANK(Q40),"",
Q40&lt;=10,1000000,
Q40&lt;=20,1500000,
Q40&lt;=30,2000000,
Q40&gt;=31,2500000
)</f>
        <v/>
      </c>
      <c r="CM40" s="28"/>
      <c r="CN40" s="41" t="str">
        <f>IFERROR(CL40+IF(AA40="連携する",50000,0),"")</f>
        <v/>
      </c>
    </row>
    <row r="41" spans="2:100" s="17" customFormat="1" ht="35" customHeight="1">
      <c r="B41" s="95"/>
      <c r="C41" s="96"/>
      <c r="D41" s="96"/>
      <c r="E41" s="96"/>
      <c r="F41" s="96"/>
      <c r="G41" s="96"/>
      <c r="H41" s="97"/>
      <c r="I41" s="93"/>
      <c r="J41" s="94"/>
      <c r="K41" s="94"/>
      <c r="L41" s="94"/>
      <c r="M41" s="94"/>
      <c r="N41" s="94"/>
      <c r="O41" s="94"/>
      <c r="P41" s="101"/>
      <c r="Q41" s="113"/>
      <c r="R41" s="114"/>
      <c r="S41" s="114"/>
      <c r="T41" s="16" t="s">
        <v>134</v>
      </c>
      <c r="U41" s="57"/>
      <c r="V41" s="58"/>
      <c r="W41" s="58"/>
      <c r="X41" s="58"/>
      <c r="Y41" s="58"/>
      <c r="Z41" s="59"/>
      <c r="AA41" s="60"/>
      <c r="AB41" s="61"/>
      <c r="AC41" s="61"/>
      <c r="AD41" s="61"/>
      <c r="AE41" s="61"/>
      <c r="AF41" s="62"/>
      <c r="AG41" s="84"/>
      <c r="AH41" s="84"/>
      <c r="AI41" s="84"/>
      <c r="AJ41" s="84"/>
      <c r="AK41" s="84"/>
      <c r="AL41" s="84"/>
      <c r="AM41" s="30" t="s">
        <v>131</v>
      </c>
      <c r="AN41" s="88"/>
      <c r="AO41" s="84"/>
      <c r="AP41" s="84"/>
      <c r="AQ41" s="84"/>
      <c r="AR41" s="84"/>
      <c r="AS41" s="84"/>
      <c r="AT41" s="30" t="s">
        <v>131</v>
      </c>
      <c r="AU41" s="82"/>
      <c r="AV41" s="83"/>
      <c r="AW41" s="83"/>
      <c r="AX41" s="83"/>
      <c r="AY41" s="83"/>
      <c r="AZ41" s="83"/>
      <c r="BA41" s="30" t="s">
        <v>131</v>
      </c>
      <c r="BB41" s="86">
        <f>AN41-AU41</f>
        <v>0</v>
      </c>
      <c r="BC41" s="87"/>
      <c r="BD41" s="87"/>
      <c r="BE41" s="87"/>
      <c r="BF41" s="87"/>
      <c r="BG41" s="87"/>
      <c r="BH41" s="30" t="s">
        <v>131</v>
      </c>
      <c r="BI41" s="91">
        <f>AN41*4/5</f>
        <v>0</v>
      </c>
      <c r="BJ41" s="92"/>
      <c r="BK41" s="92"/>
      <c r="BL41" s="92"/>
      <c r="BM41" s="92"/>
      <c r="BN41" s="92"/>
      <c r="BO41" s="30" t="s">
        <v>131</v>
      </c>
      <c r="BP41" s="74" t="str">
        <f>CN41</f>
        <v/>
      </c>
      <c r="BQ41" s="144"/>
      <c r="BR41" s="144"/>
      <c r="BS41" s="144"/>
      <c r="BT41" s="144"/>
      <c r="BU41" s="144"/>
      <c r="BV41" s="30" t="s">
        <v>131</v>
      </c>
      <c r="BW41" s="89">
        <f>MIN(BI41,BP41)</f>
        <v>0</v>
      </c>
      <c r="BX41" s="90"/>
      <c r="BY41" s="90"/>
      <c r="BZ41" s="90"/>
      <c r="CA41" s="90"/>
      <c r="CB41" s="90"/>
      <c r="CC41" s="30" t="s">
        <v>131</v>
      </c>
      <c r="CD41" s="89">
        <f t="shared" ref="CD41:CD42" si="5">ROUNDDOWN(BW41,-3)</f>
        <v>0</v>
      </c>
      <c r="CE41" s="90"/>
      <c r="CF41" s="90"/>
      <c r="CG41" s="90"/>
      <c r="CH41" s="90"/>
      <c r="CI41" s="90"/>
      <c r="CJ41" s="30" t="s">
        <v>131</v>
      </c>
      <c r="CL41" s="40" t="str" cm="1">
        <f t="array" ref="CL41">_xlfn.IFS(
ISBLANK(Q41),"",
Q41&lt;=10,1000000,
Q41&lt;=20,1500000,
Q41&lt;=30,2000000,
Q41&gt;=31,2500000
)</f>
        <v/>
      </c>
      <c r="CM41" s="41"/>
      <c r="CN41" s="41" t="str">
        <f>IFERROR(CL41+IF(AA41="連携する",50000,0),"")</f>
        <v/>
      </c>
    </row>
    <row r="42" spans="2:100" s="17" customFormat="1" ht="35" customHeight="1" thickBot="1">
      <c r="B42" s="95"/>
      <c r="C42" s="96"/>
      <c r="D42" s="96"/>
      <c r="E42" s="96"/>
      <c r="F42" s="96"/>
      <c r="G42" s="96"/>
      <c r="H42" s="97"/>
      <c r="I42" s="93"/>
      <c r="J42" s="94"/>
      <c r="K42" s="94"/>
      <c r="L42" s="94"/>
      <c r="M42" s="94"/>
      <c r="N42" s="94"/>
      <c r="O42" s="94"/>
      <c r="P42" s="101"/>
      <c r="Q42" s="113"/>
      <c r="R42" s="114"/>
      <c r="S42" s="114"/>
      <c r="T42" s="16" t="s">
        <v>134</v>
      </c>
      <c r="U42" s="57"/>
      <c r="V42" s="58"/>
      <c r="W42" s="58"/>
      <c r="X42" s="58"/>
      <c r="Y42" s="58"/>
      <c r="Z42" s="59"/>
      <c r="AA42" s="98"/>
      <c r="AB42" s="99"/>
      <c r="AC42" s="99"/>
      <c r="AD42" s="99"/>
      <c r="AE42" s="99"/>
      <c r="AF42" s="100"/>
      <c r="AG42" s="84"/>
      <c r="AH42" s="84"/>
      <c r="AI42" s="84"/>
      <c r="AJ42" s="84"/>
      <c r="AK42" s="84"/>
      <c r="AL42" s="84"/>
      <c r="AM42" s="30" t="s">
        <v>131</v>
      </c>
      <c r="AN42" s="88"/>
      <c r="AO42" s="84"/>
      <c r="AP42" s="84"/>
      <c r="AQ42" s="84"/>
      <c r="AR42" s="84"/>
      <c r="AS42" s="84"/>
      <c r="AT42" s="30" t="s">
        <v>131</v>
      </c>
      <c r="AU42" s="82"/>
      <c r="AV42" s="83"/>
      <c r="AW42" s="83"/>
      <c r="AX42" s="83"/>
      <c r="AY42" s="83"/>
      <c r="AZ42" s="83"/>
      <c r="BA42" s="30" t="s">
        <v>131</v>
      </c>
      <c r="BB42" s="86">
        <f>AN42-AU42</f>
        <v>0</v>
      </c>
      <c r="BC42" s="87"/>
      <c r="BD42" s="87"/>
      <c r="BE42" s="87"/>
      <c r="BF42" s="87"/>
      <c r="BG42" s="87"/>
      <c r="BH42" s="30" t="s">
        <v>131</v>
      </c>
      <c r="BI42" s="91">
        <f>AN42*4/5</f>
        <v>0</v>
      </c>
      <c r="BJ42" s="92"/>
      <c r="BK42" s="92"/>
      <c r="BL42" s="92"/>
      <c r="BM42" s="92"/>
      <c r="BN42" s="92"/>
      <c r="BO42" s="30" t="s">
        <v>131</v>
      </c>
      <c r="BP42" s="74" t="str">
        <f>CN42</f>
        <v/>
      </c>
      <c r="BQ42" s="144"/>
      <c r="BR42" s="144"/>
      <c r="BS42" s="144"/>
      <c r="BT42" s="144"/>
      <c r="BU42" s="144"/>
      <c r="BV42" s="30" t="s">
        <v>131</v>
      </c>
      <c r="BW42" s="89">
        <f>MIN(BI42,BP42)</f>
        <v>0</v>
      </c>
      <c r="BX42" s="90"/>
      <c r="BY42" s="90"/>
      <c r="BZ42" s="90"/>
      <c r="CA42" s="90"/>
      <c r="CB42" s="90"/>
      <c r="CC42" s="30" t="s">
        <v>131</v>
      </c>
      <c r="CD42" s="89">
        <f t="shared" si="5"/>
        <v>0</v>
      </c>
      <c r="CE42" s="90"/>
      <c r="CF42" s="90"/>
      <c r="CG42" s="90"/>
      <c r="CH42" s="90"/>
      <c r="CI42" s="90"/>
      <c r="CJ42" s="30" t="s">
        <v>131</v>
      </c>
      <c r="CL42" s="40" t="str" cm="1">
        <f t="array" ref="CL42">_xlfn.IFS(
ISBLANK(Q42),"",
Q42&lt;=10,1000000,
Q42&lt;=20,1500000,
Q42&lt;=30,2000000,
Q42&gt;=31,2500000
)</f>
        <v/>
      </c>
      <c r="CM42" s="41"/>
      <c r="CN42" s="41" t="str">
        <f>IFERROR(CL42+IF(AA42="連携する",50000,0),"")</f>
        <v/>
      </c>
    </row>
    <row r="43" spans="2:100" s="17" customFormat="1" ht="35" customHeight="1">
      <c r="B43" s="85" t="s">
        <v>155</v>
      </c>
      <c r="C43" s="85"/>
      <c r="D43" s="85"/>
      <c r="E43" s="85"/>
      <c r="F43" s="85"/>
      <c r="G43" s="85"/>
      <c r="H43" s="85"/>
      <c r="I43" s="120"/>
      <c r="J43" s="120"/>
      <c r="K43" s="120"/>
      <c r="L43" s="120"/>
      <c r="M43" s="120"/>
      <c r="N43" s="120"/>
      <c r="O43" s="120"/>
      <c r="P43" s="120"/>
      <c r="Q43" s="57"/>
      <c r="R43" s="58"/>
      <c r="S43" s="58"/>
      <c r="T43" s="59"/>
      <c r="U43" s="57"/>
      <c r="V43" s="58"/>
      <c r="W43" s="58"/>
      <c r="X43" s="58"/>
      <c r="Y43" s="58"/>
      <c r="Z43" s="59"/>
      <c r="AA43" s="71"/>
      <c r="AB43" s="72"/>
      <c r="AC43" s="72"/>
      <c r="AD43" s="72"/>
      <c r="AE43" s="72"/>
      <c r="AF43" s="73"/>
      <c r="AG43" s="74">
        <f>SUM(AG40:AL42)</f>
        <v>0</v>
      </c>
      <c r="AH43" s="75"/>
      <c r="AI43" s="75"/>
      <c r="AJ43" s="75"/>
      <c r="AK43" s="75"/>
      <c r="AL43" s="75"/>
      <c r="AM43" s="30" t="s">
        <v>131</v>
      </c>
      <c r="AN43" s="74">
        <f>SUM(AN40:AS42)</f>
        <v>0</v>
      </c>
      <c r="AO43" s="75"/>
      <c r="AP43" s="75"/>
      <c r="AQ43" s="75"/>
      <c r="AR43" s="75"/>
      <c r="AS43" s="75"/>
      <c r="AT43" s="30" t="s">
        <v>131</v>
      </c>
      <c r="AU43" s="74">
        <f>SUM(AU40:AZ42)</f>
        <v>0</v>
      </c>
      <c r="AV43" s="75"/>
      <c r="AW43" s="75"/>
      <c r="AX43" s="75"/>
      <c r="AY43" s="75"/>
      <c r="AZ43" s="75"/>
      <c r="BA43" s="30" t="s">
        <v>131</v>
      </c>
      <c r="BB43" s="74">
        <f>SUM(BB40:BG42)</f>
        <v>0</v>
      </c>
      <c r="BC43" s="75"/>
      <c r="BD43" s="75"/>
      <c r="BE43" s="75"/>
      <c r="BF43" s="75"/>
      <c r="BG43" s="75"/>
      <c r="BH43" s="30" t="s">
        <v>131</v>
      </c>
      <c r="BI43" s="57"/>
      <c r="BJ43" s="58"/>
      <c r="BK43" s="58"/>
      <c r="BL43" s="58"/>
      <c r="BM43" s="58"/>
      <c r="BN43" s="58"/>
      <c r="BO43" s="59"/>
      <c r="BP43" s="57"/>
      <c r="BQ43" s="58"/>
      <c r="BR43" s="58"/>
      <c r="BS43" s="58"/>
      <c r="BT43" s="58"/>
      <c r="BU43" s="58"/>
      <c r="BV43" s="59"/>
      <c r="BW43" s="57"/>
      <c r="BX43" s="58"/>
      <c r="BY43" s="58"/>
      <c r="BZ43" s="58"/>
      <c r="CA43" s="58"/>
      <c r="CB43" s="58"/>
      <c r="CC43" s="59"/>
      <c r="CD43" s="74">
        <f>SUM(CD40:CI42)</f>
        <v>0</v>
      </c>
      <c r="CE43" s="75"/>
      <c r="CF43" s="75"/>
      <c r="CG43" s="75"/>
      <c r="CH43" s="75"/>
      <c r="CI43" s="75"/>
      <c r="CJ43" s="30" t="s">
        <v>131</v>
      </c>
    </row>
    <row r="44" spans="2:100" ht="23.5" customHeight="1"/>
    <row r="45" spans="2:100" ht="23.5" customHeight="1" thickBot="1">
      <c r="C45" s="12" t="s">
        <v>151</v>
      </c>
    </row>
    <row r="46" spans="2:100" s="15" customFormat="1" ht="38" customHeight="1">
      <c r="B46" s="121" t="s">
        <v>0</v>
      </c>
      <c r="C46" s="122"/>
      <c r="D46" s="122"/>
      <c r="E46" s="122"/>
      <c r="F46" s="122"/>
      <c r="G46" s="122"/>
      <c r="H46" s="123"/>
      <c r="I46" s="121" t="s">
        <v>1</v>
      </c>
      <c r="J46" s="122"/>
      <c r="K46" s="122"/>
      <c r="L46" s="122"/>
      <c r="M46" s="122"/>
      <c r="N46" s="122"/>
      <c r="O46" s="122"/>
      <c r="P46" s="123"/>
      <c r="Q46" s="63" t="s">
        <v>170</v>
      </c>
      <c r="R46" s="64"/>
      <c r="S46" s="64"/>
      <c r="T46" s="65"/>
      <c r="U46" s="127" t="s">
        <v>177</v>
      </c>
      <c r="V46" s="128"/>
      <c r="W46" s="128"/>
      <c r="X46" s="128"/>
      <c r="Y46" s="128"/>
      <c r="Z46" s="129"/>
      <c r="AA46" s="51" t="s">
        <v>144</v>
      </c>
      <c r="AB46" s="52"/>
      <c r="AC46" s="52"/>
      <c r="AD46" s="52"/>
      <c r="AE46" s="52"/>
      <c r="AF46" s="53"/>
      <c r="AG46" s="77" t="s">
        <v>139</v>
      </c>
      <c r="AH46" s="77"/>
      <c r="AI46" s="77"/>
      <c r="AJ46" s="77"/>
      <c r="AK46" s="77"/>
      <c r="AL46" s="77"/>
      <c r="AM46" s="78"/>
      <c r="AN46" s="76" t="s">
        <v>142</v>
      </c>
      <c r="AO46" s="77"/>
      <c r="AP46" s="77"/>
      <c r="AQ46" s="77"/>
      <c r="AR46" s="77"/>
      <c r="AS46" s="77"/>
      <c r="AT46" s="78"/>
      <c r="AU46" s="76" t="s">
        <v>163</v>
      </c>
      <c r="AV46" s="77"/>
      <c r="AW46" s="77"/>
      <c r="AX46" s="77"/>
      <c r="AY46" s="77"/>
      <c r="AZ46" s="77"/>
      <c r="BA46" s="78"/>
      <c r="BB46" s="76" t="s">
        <v>164</v>
      </c>
      <c r="BC46" s="77"/>
      <c r="BD46" s="77"/>
      <c r="BE46" s="77"/>
      <c r="BF46" s="77"/>
      <c r="BG46" s="77"/>
      <c r="BH46" s="78"/>
      <c r="BI46" s="76" t="s">
        <v>140</v>
      </c>
      <c r="BJ46" s="77"/>
      <c r="BK46" s="77"/>
      <c r="BL46" s="77"/>
      <c r="BM46" s="77"/>
      <c r="BN46" s="77"/>
      <c r="BO46" s="78"/>
      <c r="BP46" s="76" t="s">
        <v>132</v>
      </c>
      <c r="BQ46" s="77"/>
      <c r="BR46" s="77"/>
      <c r="BS46" s="77"/>
      <c r="BT46" s="77"/>
      <c r="BU46" s="77"/>
      <c r="BV46" s="78"/>
      <c r="BW46" s="76" t="s">
        <v>171</v>
      </c>
      <c r="BX46" s="77"/>
      <c r="BY46" s="77"/>
      <c r="BZ46" s="77"/>
      <c r="CA46" s="77"/>
      <c r="CB46" s="77"/>
      <c r="CC46" s="78"/>
      <c r="CD46" s="76" t="s">
        <v>133</v>
      </c>
      <c r="CE46" s="77"/>
      <c r="CF46" s="77"/>
      <c r="CG46" s="77"/>
      <c r="CH46" s="77"/>
      <c r="CI46" s="77"/>
      <c r="CJ46" s="78"/>
      <c r="CL46" s="22" t="s">
        <v>138</v>
      </c>
    </row>
    <row r="47" spans="2:100" s="15" customFormat="1" ht="24.5" customHeight="1">
      <c r="B47" s="124"/>
      <c r="C47" s="125"/>
      <c r="D47" s="125"/>
      <c r="E47" s="125"/>
      <c r="F47" s="125"/>
      <c r="G47" s="125"/>
      <c r="H47" s="126"/>
      <c r="I47" s="124"/>
      <c r="J47" s="125"/>
      <c r="K47" s="125"/>
      <c r="L47" s="125"/>
      <c r="M47" s="125"/>
      <c r="N47" s="125"/>
      <c r="O47" s="125"/>
      <c r="P47" s="126"/>
      <c r="Q47" s="66"/>
      <c r="R47" s="67"/>
      <c r="S47" s="67"/>
      <c r="T47" s="68"/>
      <c r="U47" s="130"/>
      <c r="V47" s="131"/>
      <c r="W47" s="131"/>
      <c r="X47" s="131"/>
      <c r="Y47" s="131"/>
      <c r="Z47" s="132"/>
      <c r="AA47" s="54"/>
      <c r="AB47" s="55"/>
      <c r="AC47" s="55"/>
      <c r="AD47" s="55"/>
      <c r="AE47" s="55"/>
      <c r="AF47" s="56"/>
      <c r="AG47" s="80"/>
      <c r="AH47" s="80"/>
      <c r="AI47" s="80"/>
      <c r="AJ47" s="80"/>
      <c r="AK47" s="80"/>
      <c r="AL47" s="80"/>
      <c r="AM47" s="81"/>
      <c r="AN47" s="79"/>
      <c r="AO47" s="80"/>
      <c r="AP47" s="80"/>
      <c r="AQ47" s="80"/>
      <c r="AR47" s="80"/>
      <c r="AS47" s="80"/>
      <c r="AT47" s="81"/>
      <c r="AU47" s="79"/>
      <c r="AV47" s="80"/>
      <c r="AW47" s="80"/>
      <c r="AX47" s="80"/>
      <c r="AY47" s="80"/>
      <c r="AZ47" s="80"/>
      <c r="BA47" s="81"/>
      <c r="BB47" s="79"/>
      <c r="BC47" s="80"/>
      <c r="BD47" s="80"/>
      <c r="BE47" s="80"/>
      <c r="BF47" s="80"/>
      <c r="BG47" s="80"/>
      <c r="BH47" s="81"/>
      <c r="BI47" s="79"/>
      <c r="BJ47" s="80"/>
      <c r="BK47" s="80"/>
      <c r="BL47" s="80"/>
      <c r="BM47" s="80"/>
      <c r="BN47" s="80"/>
      <c r="BO47" s="81"/>
      <c r="BP47" s="79"/>
      <c r="BQ47" s="80"/>
      <c r="BR47" s="80"/>
      <c r="BS47" s="80"/>
      <c r="BT47" s="80"/>
      <c r="BU47" s="80"/>
      <c r="BV47" s="81"/>
      <c r="BW47" s="79"/>
      <c r="BX47" s="80"/>
      <c r="BY47" s="80"/>
      <c r="BZ47" s="80"/>
      <c r="CA47" s="80"/>
      <c r="CB47" s="80"/>
      <c r="CC47" s="81"/>
      <c r="CD47" s="79"/>
      <c r="CE47" s="80"/>
      <c r="CF47" s="80"/>
      <c r="CG47" s="80"/>
      <c r="CH47" s="80"/>
      <c r="CI47" s="80"/>
      <c r="CJ47" s="81"/>
      <c r="CL47" s="38" t="s">
        <v>143</v>
      </c>
      <c r="CM47" s="39"/>
      <c r="CN47" s="39" t="s">
        <v>137</v>
      </c>
      <c r="CV47" s="26"/>
    </row>
    <row r="48" spans="2:100" s="17" customFormat="1" ht="35" customHeight="1">
      <c r="B48" s="95"/>
      <c r="C48" s="96"/>
      <c r="D48" s="96"/>
      <c r="E48" s="96"/>
      <c r="F48" s="96"/>
      <c r="G48" s="96"/>
      <c r="H48" s="97"/>
      <c r="I48" s="133"/>
      <c r="J48" s="134"/>
      <c r="K48" s="134"/>
      <c r="L48" s="134"/>
      <c r="M48" s="134"/>
      <c r="N48" s="134"/>
      <c r="O48" s="134"/>
      <c r="P48" s="135"/>
      <c r="Q48" s="69"/>
      <c r="R48" s="70"/>
      <c r="S48" s="70"/>
      <c r="T48" s="16" t="s">
        <v>134</v>
      </c>
      <c r="U48" s="57"/>
      <c r="V48" s="58"/>
      <c r="W48" s="58"/>
      <c r="X48" s="58"/>
      <c r="Y48" s="58"/>
      <c r="Z48" s="59"/>
      <c r="AA48" s="60"/>
      <c r="AB48" s="61"/>
      <c r="AC48" s="61"/>
      <c r="AD48" s="61"/>
      <c r="AE48" s="61"/>
      <c r="AF48" s="62"/>
      <c r="AG48" s="84"/>
      <c r="AH48" s="84"/>
      <c r="AI48" s="84"/>
      <c r="AJ48" s="84"/>
      <c r="AK48" s="84"/>
      <c r="AL48" s="84"/>
      <c r="AM48" s="30" t="s">
        <v>131</v>
      </c>
      <c r="AN48" s="88"/>
      <c r="AO48" s="84"/>
      <c r="AP48" s="84"/>
      <c r="AQ48" s="84"/>
      <c r="AR48" s="84"/>
      <c r="AS48" s="84"/>
      <c r="AT48" s="30" t="s">
        <v>131</v>
      </c>
      <c r="AU48" s="82"/>
      <c r="AV48" s="83"/>
      <c r="AW48" s="83"/>
      <c r="AX48" s="83"/>
      <c r="AY48" s="83"/>
      <c r="AZ48" s="83"/>
      <c r="BA48" s="30" t="s">
        <v>131</v>
      </c>
      <c r="BB48" s="86">
        <f>AN48-AU48</f>
        <v>0</v>
      </c>
      <c r="BC48" s="87"/>
      <c r="BD48" s="87"/>
      <c r="BE48" s="87"/>
      <c r="BF48" s="87"/>
      <c r="BG48" s="87"/>
      <c r="BH48" s="30" t="s">
        <v>131</v>
      </c>
      <c r="BI48" s="91">
        <f>AN48*4/5</f>
        <v>0</v>
      </c>
      <c r="BJ48" s="92"/>
      <c r="BK48" s="92"/>
      <c r="BL48" s="92"/>
      <c r="BM48" s="92"/>
      <c r="BN48" s="92"/>
      <c r="BO48" s="30" t="s">
        <v>131</v>
      </c>
      <c r="BP48" s="74" t="str">
        <f>CN48</f>
        <v/>
      </c>
      <c r="BQ48" s="75"/>
      <c r="BR48" s="75"/>
      <c r="BS48" s="75"/>
      <c r="BT48" s="75"/>
      <c r="BU48" s="75"/>
      <c r="BV48" s="30" t="s">
        <v>131</v>
      </c>
      <c r="BW48" s="89">
        <f>MIN(BI48,BP48)</f>
        <v>0</v>
      </c>
      <c r="BX48" s="90"/>
      <c r="BY48" s="90"/>
      <c r="BZ48" s="90"/>
      <c r="CA48" s="90"/>
      <c r="CB48" s="90"/>
      <c r="CC48" s="30" t="s">
        <v>131</v>
      </c>
      <c r="CD48" s="89">
        <f>ROUNDDOWN(BW48,-3)</f>
        <v>0</v>
      </c>
      <c r="CE48" s="90"/>
      <c r="CF48" s="90"/>
      <c r="CG48" s="90"/>
      <c r="CH48" s="90"/>
      <c r="CI48" s="90"/>
      <c r="CJ48" s="30" t="s">
        <v>131</v>
      </c>
      <c r="CL48" s="40" t="str">
        <f>IF(I48="","",2500000)</f>
        <v/>
      </c>
      <c r="CM48" s="41"/>
      <c r="CN48" s="28" t="str">
        <f>IFERROR(CL48+IF(AA48="連携する",50000,0),"")</f>
        <v/>
      </c>
    </row>
    <row r="49" spans="2:92" s="17" customFormat="1" ht="35" customHeight="1">
      <c r="B49" s="95"/>
      <c r="C49" s="96"/>
      <c r="D49" s="96"/>
      <c r="E49" s="96"/>
      <c r="F49" s="96"/>
      <c r="G49" s="96"/>
      <c r="H49" s="97"/>
      <c r="I49" s="93"/>
      <c r="J49" s="94"/>
      <c r="K49" s="94"/>
      <c r="L49" s="94"/>
      <c r="M49" s="94"/>
      <c r="N49" s="94"/>
      <c r="O49" s="94"/>
      <c r="P49" s="101"/>
      <c r="Q49" s="69"/>
      <c r="R49" s="70"/>
      <c r="S49" s="70"/>
      <c r="T49" s="16" t="s">
        <v>134</v>
      </c>
      <c r="U49" s="57"/>
      <c r="V49" s="58"/>
      <c r="W49" s="58"/>
      <c r="X49" s="58"/>
      <c r="Y49" s="58"/>
      <c r="Z49" s="59"/>
      <c r="AA49" s="60"/>
      <c r="AB49" s="61"/>
      <c r="AC49" s="61"/>
      <c r="AD49" s="61"/>
      <c r="AE49" s="61"/>
      <c r="AF49" s="62"/>
      <c r="AG49" s="84"/>
      <c r="AH49" s="84"/>
      <c r="AI49" s="84"/>
      <c r="AJ49" s="84"/>
      <c r="AK49" s="84"/>
      <c r="AL49" s="84"/>
      <c r="AM49" s="30" t="s">
        <v>131</v>
      </c>
      <c r="AN49" s="88"/>
      <c r="AO49" s="84"/>
      <c r="AP49" s="84"/>
      <c r="AQ49" s="84"/>
      <c r="AR49" s="84"/>
      <c r="AS49" s="84"/>
      <c r="AT49" s="30" t="s">
        <v>131</v>
      </c>
      <c r="AU49" s="82"/>
      <c r="AV49" s="83"/>
      <c r="AW49" s="83"/>
      <c r="AX49" s="83"/>
      <c r="AY49" s="83"/>
      <c r="AZ49" s="83"/>
      <c r="BA49" s="30" t="s">
        <v>131</v>
      </c>
      <c r="BB49" s="86">
        <f>AN49-AU49</f>
        <v>0</v>
      </c>
      <c r="BC49" s="87"/>
      <c r="BD49" s="87"/>
      <c r="BE49" s="87"/>
      <c r="BF49" s="87"/>
      <c r="BG49" s="87"/>
      <c r="BH49" s="30" t="s">
        <v>131</v>
      </c>
      <c r="BI49" s="91">
        <f>AN49*4/5</f>
        <v>0</v>
      </c>
      <c r="BJ49" s="92"/>
      <c r="BK49" s="92"/>
      <c r="BL49" s="92"/>
      <c r="BM49" s="92"/>
      <c r="BN49" s="92"/>
      <c r="BO49" s="30" t="s">
        <v>131</v>
      </c>
      <c r="BP49" s="74" t="str">
        <f>CN49</f>
        <v/>
      </c>
      <c r="BQ49" s="75"/>
      <c r="BR49" s="75"/>
      <c r="BS49" s="75"/>
      <c r="BT49" s="75"/>
      <c r="BU49" s="75"/>
      <c r="BV49" s="30" t="s">
        <v>131</v>
      </c>
      <c r="BW49" s="89">
        <f t="shared" ref="BW49:BW50" si="6">MIN(BI49,BP49)</f>
        <v>0</v>
      </c>
      <c r="BX49" s="90"/>
      <c r="BY49" s="90"/>
      <c r="BZ49" s="90"/>
      <c r="CA49" s="90"/>
      <c r="CB49" s="90"/>
      <c r="CC49" s="30" t="s">
        <v>131</v>
      </c>
      <c r="CD49" s="89">
        <f t="shared" ref="CD49:CD50" si="7">ROUNDDOWN(BW49,-3)</f>
        <v>0</v>
      </c>
      <c r="CE49" s="90"/>
      <c r="CF49" s="90"/>
      <c r="CG49" s="90"/>
      <c r="CH49" s="90"/>
      <c r="CI49" s="90"/>
      <c r="CJ49" s="30" t="s">
        <v>131</v>
      </c>
      <c r="CL49" s="40" t="str">
        <f>IF(I49="","",2500000)</f>
        <v/>
      </c>
      <c r="CM49" s="41"/>
      <c r="CN49" s="28" t="str">
        <f>IFERROR(CL49+IF(AA49="連携する",50000,0),"")</f>
        <v/>
      </c>
    </row>
    <row r="50" spans="2:92" s="17" customFormat="1" ht="35" customHeight="1" thickBot="1">
      <c r="B50" s="95"/>
      <c r="C50" s="96"/>
      <c r="D50" s="96"/>
      <c r="E50" s="96"/>
      <c r="F50" s="96"/>
      <c r="G50" s="96"/>
      <c r="H50" s="97"/>
      <c r="I50" s="93"/>
      <c r="J50" s="94"/>
      <c r="K50" s="94"/>
      <c r="L50" s="94"/>
      <c r="M50" s="94"/>
      <c r="N50" s="94"/>
      <c r="O50" s="94"/>
      <c r="P50" s="101"/>
      <c r="Q50" s="69"/>
      <c r="R50" s="70"/>
      <c r="S50" s="70"/>
      <c r="T50" s="16" t="s">
        <v>134</v>
      </c>
      <c r="U50" s="57"/>
      <c r="V50" s="58"/>
      <c r="W50" s="58"/>
      <c r="X50" s="58"/>
      <c r="Y50" s="58"/>
      <c r="Z50" s="59"/>
      <c r="AA50" s="98"/>
      <c r="AB50" s="99"/>
      <c r="AC50" s="99"/>
      <c r="AD50" s="99"/>
      <c r="AE50" s="99"/>
      <c r="AF50" s="100"/>
      <c r="AG50" s="84"/>
      <c r="AH50" s="84"/>
      <c r="AI50" s="84"/>
      <c r="AJ50" s="84"/>
      <c r="AK50" s="84"/>
      <c r="AL50" s="84"/>
      <c r="AM50" s="30" t="s">
        <v>131</v>
      </c>
      <c r="AN50" s="88"/>
      <c r="AO50" s="84"/>
      <c r="AP50" s="84"/>
      <c r="AQ50" s="84"/>
      <c r="AR50" s="84"/>
      <c r="AS50" s="84"/>
      <c r="AT50" s="30" t="s">
        <v>131</v>
      </c>
      <c r="AU50" s="82"/>
      <c r="AV50" s="83"/>
      <c r="AW50" s="83"/>
      <c r="AX50" s="83"/>
      <c r="AY50" s="83"/>
      <c r="AZ50" s="83"/>
      <c r="BA50" s="30" t="s">
        <v>131</v>
      </c>
      <c r="BB50" s="86">
        <f>AN50-AU50</f>
        <v>0</v>
      </c>
      <c r="BC50" s="87"/>
      <c r="BD50" s="87"/>
      <c r="BE50" s="87"/>
      <c r="BF50" s="87"/>
      <c r="BG50" s="87"/>
      <c r="BH50" s="30" t="s">
        <v>131</v>
      </c>
      <c r="BI50" s="91">
        <f>AN50*4/5</f>
        <v>0</v>
      </c>
      <c r="BJ50" s="92"/>
      <c r="BK50" s="92"/>
      <c r="BL50" s="92"/>
      <c r="BM50" s="92"/>
      <c r="BN50" s="92"/>
      <c r="BO50" s="30" t="s">
        <v>131</v>
      </c>
      <c r="BP50" s="74" t="str">
        <f>CN50</f>
        <v/>
      </c>
      <c r="BQ50" s="75"/>
      <c r="BR50" s="75"/>
      <c r="BS50" s="75"/>
      <c r="BT50" s="75"/>
      <c r="BU50" s="75"/>
      <c r="BV50" s="30" t="s">
        <v>131</v>
      </c>
      <c r="BW50" s="89">
        <f t="shared" si="6"/>
        <v>0</v>
      </c>
      <c r="BX50" s="90"/>
      <c r="BY50" s="90"/>
      <c r="BZ50" s="90"/>
      <c r="CA50" s="90"/>
      <c r="CB50" s="90"/>
      <c r="CC50" s="30" t="s">
        <v>131</v>
      </c>
      <c r="CD50" s="89">
        <f t="shared" si="7"/>
        <v>0</v>
      </c>
      <c r="CE50" s="90"/>
      <c r="CF50" s="90"/>
      <c r="CG50" s="90"/>
      <c r="CH50" s="90"/>
      <c r="CI50" s="90"/>
      <c r="CJ50" s="30" t="s">
        <v>131</v>
      </c>
      <c r="CL50" s="40" t="str">
        <f>IF(I50="","",2500000)</f>
        <v/>
      </c>
      <c r="CM50" s="41"/>
      <c r="CN50" s="28" t="str">
        <f>IFERROR(CL50+IF(AA50="連携する",50000,0),"")</f>
        <v/>
      </c>
    </row>
    <row r="51" spans="2:92" s="17" customFormat="1" ht="35" customHeight="1">
      <c r="B51" s="85" t="s">
        <v>155</v>
      </c>
      <c r="C51" s="85"/>
      <c r="D51" s="85"/>
      <c r="E51" s="85"/>
      <c r="F51" s="85"/>
      <c r="G51" s="85"/>
      <c r="H51" s="85"/>
      <c r="I51" s="120"/>
      <c r="J51" s="120"/>
      <c r="K51" s="120"/>
      <c r="L51" s="120"/>
      <c r="M51" s="120"/>
      <c r="N51" s="120"/>
      <c r="O51" s="120"/>
      <c r="P51" s="120"/>
      <c r="Q51" s="57"/>
      <c r="R51" s="58"/>
      <c r="S51" s="58"/>
      <c r="T51" s="59"/>
      <c r="U51" s="57"/>
      <c r="V51" s="58"/>
      <c r="W51" s="58"/>
      <c r="X51" s="58"/>
      <c r="Y51" s="58"/>
      <c r="Z51" s="59"/>
      <c r="AA51" s="71"/>
      <c r="AB51" s="72"/>
      <c r="AC51" s="72"/>
      <c r="AD51" s="72"/>
      <c r="AE51" s="72"/>
      <c r="AF51" s="73"/>
      <c r="AG51" s="74">
        <f>SUM(AG48:AL50)</f>
        <v>0</v>
      </c>
      <c r="AH51" s="75"/>
      <c r="AI51" s="75"/>
      <c r="AJ51" s="75"/>
      <c r="AK51" s="75"/>
      <c r="AL51" s="75"/>
      <c r="AM51" s="30" t="s">
        <v>131</v>
      </c>
      <c r="AN51" s="74">
        <f>SUM(AN48:AS50)</f>
        <v>0</v>
      </c>
      <c r="AO51" s="75"/>
      <c r="AP51" s="75"/>
      <c r="AQ51" s="75"/>
      <c r="AR51" s="75"/>
      <c r="AS51" s="75"/>
      <c r="AT51" s="30" t="s">
        <v>131</v>
      </c>
      <c r="AU51" s="74">
        <f>SUM(AU48:AZ50)</f>
        <v>0</v>
      </c>
      <c r="AV51" s="75"/>
      <c r="AW51" s="75"/>
      <c r="AX51" s="75"/>
      <c r="AY51" s="75"/>
      <c r="AZ51" s="75"/>
      <c r="BA51" s="30" t="s">
        <v>131</v>
      </c>
      <c r="BB51" s="74">
        <f>SUM(BB48:BG50)</f>
        <v>0</v>
      </c>
      <c r="BC51" s="75"/>
      <c r="BD51" s="75"/>
      <c r="BE51" s="75"/>
      <c r="BF51" s="75"/>
      <c r="BG51" s="75"/>
      <c r="BH51" s="30" t="s">
        <v>131</v>
      </c>
      <c r="BI51" s="57"/>
      <c r="BJ51" s="58"/>
      <c r="BK51" s="58"/>
      <c r="BL51" s="58"/>
      <c r="BM51" s="58"/>
      <c r="BN51" s="58"/>
      <c r="BO51" s="59"/>
      <c r="BP51" s="57"/>
      <c r="BQ51" s="58"/>
      <c r="BR51" s="58"/>
      <c r="BS51" s="58"/>
      <c r="BT51" s="58"/>
      <c r="BU51" s="58"/>
      <c r="BV51" s="59"/>
      <c r="BW51" s="57"/>
      <c r="BX51" s="58"/>
      <c r="BY51" s="58"/>
      <c r="BZ51" s="58"/>
      <c r="CA51" s="58"/>
      <c r="CB51" s="58"/>
      <c r="CC51" s="59"/>
      <c r="CD51" s="74">
        <f>SUM(CD48:CI50)</f>
        <v>0</v>
      </c>
      <c r="CE51" s="75"/>
      <c r="CF51" s="75"/>
      <c r="CG51" s="75"/>
      <c r="CH51" s="75"/>
      <c r="CI51" s="75"/>
      <c r="CJ51" s="30" t="s">
        <v>131</v>
      </c>
    </row>
    <row r="53" spans="2:92" ht="15" customHeight="1"/>
    <row r="54" spans="2:92" s="13" customFormat="1" ht="20" customHeight="1">
      <c r="B54" s="9" t="s">
        <v>193</v>
      </c>
      <c r="BN54" s="14"/>
    </row>
    <row r="55" spans="2:92" s="15" customFormat="1" ht="38" customHeight="1">
      <c r="B55" s="76" t="s">
        <v>139</v>
      </c>
      <c r="C55" s="77"/>
      <c r="D55" s="77"/>
      <c r="E55" s="77"/>
      <c r="F55" s="77"/>
      <c r="G55" s="77"/>
      <c r="H55" s="78"/>
      <c r="I55" s="76" t="s">
        <v>142</v>
      </c>
      <c r="J55" s="77"/>
      <c r="K55" s="77"/>
      <c r="L55" s="77"/>
      <c r="M55" s="77"/>
      <c r="N55" s="77"/>
      <c r="O55" s="78"/>
      <c r="P55" s="76" t="s">
        <v>163</v>
      </c>
      <c r="Q55" s="77"/>
      <c r="R55" s="77"/>
      <c r="S55" s="77"/>
      <c r="T55" s="77"/>
      <c r="U55" s="77"/>
      <c r="V55" s="78"/>
      <c r="W55" s="76" t="s">
        <v>164</v>
      </c>
      <c r="X55" s="77"/>
      <c r="Y55" s="77"/>
      <c r="Z55" s="77"/>
      <c r="AA55" s="77"/>
      <c r="AB55" s="77"/>
      <c r="AC55" s="78"/>
      <c r="AD55" s="76" t="s">
        <v>165</v>
      </c>
      <c r="AE55" s="77"/>
      <c r="AF55" s="77"/>
      <c r="AG55" s="77"/>
      <c r="AH55" s="77"/>
      <c r="AI55" s="77"/>
      <c r="AJ55" s="78"/>
      <c r="AK55" s="76" t="s">
        <v>166</v>
      </c>
      <c r="AL55" s="77"/>
      <c r="AM55" s="77"/>
      <c r="AN55" s="77"/>
      <c r="AO55" s="77"/>
      <c r="AP55" s="77"/>
      <c r="AQ55" s="78"/>
      <c r="AR55" s="76" t="s">
        <v>171</v>
      </c>
      <c r="AS55" s="77"/>
      <c r="AT55" s="77"/>
      <c r="AU55" s="77"/>
      <c r="AV55" s="77"/>
      <c r="AW55" s="77"/>
      <c r="AX55" s="78"/>
      <c r="AY55" s="76" t="s">
        <v>167</v>
      </c>
      <c r="AZ55" s="77"/>
      <c r="BA55" s="77"/>
      <c r="BB55" s="77"/>
      <c r="BC55" s="77"/>
      <c r="BD55" s="77"/>
      <c r="BE55" s="78"/>
      <c r="CA55" s="24"/>
      <c r="CB55" s="25"/>
      <c r="CC55" s="25"/>
    </row>
    <row r="56" spans="2:92" s="15" customFormat="1" ht="24.5" customHeight="1">
      <c r="B56" s="79"/>
      <c r="C56" s="80"/>
      <c r="D56" s="80"/>
      <c r="E56" s="80"/>
      <c r="F56" s="80"/>
      <c r="G56" s="80"/>
      <c r="H56" s="81"/>
      <c r="I56" s="79"/>
      <c r="J56" s="80"/>
      <c r="K56" s="80"/>
      <c r="L56" s="80"/>
      <c r="M56" s="80"/>
      <c r="N56" s="80"/>
      <c r="O56" s="81"/>
      <c r="P56" s="79"/>
      <c r="Q56" s="80"/>
      <c r="R56" s="80"/>
      <c r="S56" s="80"/>
      <c r="T56" s="80"/>
      <c r="U56" s="80"/>
      <c r="V56" s="81"/>
      <c r="W56" s="79"/>
      <c r="X56" s="80"/>
      <c r="Y56" s="80"/>
      <c r="Z56" s="80"/>
      <c r="AA56" s="80"/>
      <c r="AB56" s="80"/>
      <c r="AC56" s="81"/>
      <c r="AD56" s="79"/>
      <c r="AE56" s="80"/>
      <c r="AF56" s="80"/>
      <c r="AG56" s="80"/>
      <c r="AH56" s="80"/>
      <c r="AI56" s="80"/>
      <c r="AJ56" s="81"/>
      <c r="AK56" s="79"/>
      <c r="AL56" s="80"/>
      <c r="AM56" s="80"/>
      <c r="AN56" s="80"/>
      <c r="AO56" s="80"/>
      <c r="AP56" s="80"/>
      <c r="AQ56" s="81"/>
      <c r="AR56" s="79"/>
      <c r="AS56" s="80"/>
      <c r="AT56" s="80"/>
      <c r="AU56" s="80"/>
      <c r="AV56" s="80"/>
      <c r="AW56" s="80"/>
      <c r="AX56" s="81"/>
      <c r="AY56" s="79"/>
      <c r="AZ56" s="80"/>
      <c r="BA56" s="80"/>
      <c r="BB56" s="80"/>
      <c r="BC56" s="80"/>
      <c r="BD56" s="80"/>
      <c r="BE56" s="81"/>
      <c r="CA56" s="26"/>
    </row>
    <row r="57" spans="2:92" s="17" customFormat="1" ht="35" customHeight="1">
      <c r="B57" s="88"/>
      <c r="C57" s="84"/>
      <c r="D57" s="84"/>
      <c r="E57" s="84"/>
      <c r="F57" s="84"/>
      <c r="G57" s="84"/>
      <c r="H57" s="30" t="s">
        <v>131</v>
      </c>
      <c r="I57" s="88"/>
      <c r="J57" s="84"/>
      <c r="K57" s="84"/>
      <c r="L57" s="84"/>
      <c r="M57" s="84"/>
      <c r="N57" s="84"/>
      <c r="O57" s="30" t="s">
        <v>131</v>
      </c>
      <c r="P57" s="82"/>
      <c r="Q57" s="83"/>
      <c r="R57" s="83"/>
      <c r="S57" s="83"/>
      <c r="T57" s="83"/>
      <c r="U57" s="83"/>
      <c r="V57" s="30" t="s">
        <v>131</v>
      </c>
      <c r="W57" s="86">
        <f>I57-P57</f>
        <v>0</v>
      </c>
      <c r="X57" s="87"/>
      <c r="Y57" s="87"/>
      <c r="Z57" s="87"/>
      <c r="AA57" s="87"/>
      <c r="AB57" s="87"/>
      <c r="AC57" s="30" t="s">
        <v>131</v>
      </c>
      <c r="AD57" s="91">
        <f>I57*4/5</f>
        <v>0</v>
      </c>
      <c r="AE57" s="92"/>
      <c r="AF57" s="92"/>
      <c r="AG57" s="92"/>
      <c r="AH57" s="92"/>
      <c r="AI57" s="92"/>
      <c r="AJ57" s="30" t="s">
        <v>131</v>
      </c>
      <c r="AK57" s="74">
        <v>480000</v>
      </c>
      <c r="AL57" s="144"/>
      <c r="AM57" s="144"/>
      <c r="AN57" s="144"/>
      <c r="AO57" s="144"/>
      <c r="AP57" s="144"/>
      <c r="AQ57" s="30" t="s">
        <v>131</v>
      </c>
      <c r="AR57" s="89">
        <f>MIN(AD57,AK57)</f>
        <v>0</v>
      </c>
      <c r="AS57" s="90"/>
      <c r="AT57" s="90"/>
      <c r="AU57" s="90"/>
      <c r="AV57" s="90"/>
      <c r="AW57" s="90"/>
      <c r="AX57" s="30" t="s">
        <v>131</v>
      </c>
      <c r="AY57" s="89">
        <f>ROUNDDOWN(AR57,-3)</f>
        <v>0</v>
      </c>
      <c r="AZ57" s="90"/>
      <c r="BA57" s="90"/>
      <c r="BB57" s="90"/>
      <c r="BC57" s="90"/>
      <c r="BD57" s="90"/>
      <c r="BE57" s="30" t="s">
        <v>131</v>
      </c>
      <c r="CA57" s="27"/>
      <c r="CC57" s="20"/>
    </row>
    <row r="58" spans="2:92" s="17" customFormat="1" ht="18" customHeight="1">
      <c r="B58" s="42"/>
      <c r="C58" s="42"/>
      <c r="D58" s="42"/>
      <c r="E58" s="42"/>
      <c r="F58" s="42"/>
      <c r="G58" s="42"/>
      <c r="H58" s="37"/>
      <c r="I58" s="42"/>
      <c r="J58" s="42"/>
      <c r="K58" s="42"/>
      <c r="L58" s="42"/>
      <c r="M58" s="42"/>
      <c r="N58" s="42"/>
      <c r="O58" s="37"/>
      <c r="P58" s="43"/>
      <c r="Q58" s="43"/>
      <c r="R58" s="43"/>
      <c r="S58" s="43"/>
      <c r="T58" s="43"/>
      <c r="U58" s="43"/>
      <c r="V58" s="37"/>
      <c r="W58" s="44"/>
      <c r="X58" s="43"/>
      <c r="Y58" s="43"/>
      <c r="Z58" s="43"/>
      <c r="AA58" s="43"/>
      <c r="AB58" s="43"/>
      <c r="AC58" s="37"/>
      <c r="AD58" s="42"/>
      <c r="AE58" s="42"/>
      <c r="AF58" s="42"/>
      <c r="AG58" s="42"/>
      <c r="AH58" s="42"/>
      <c r="AI58" s="42"/>
      <c r="AJ58" s="37"/>
      <c r="AK58" s="20"/>
      <c r="AL58" s="20"/>
      <c r="AM58" s="20"/>
      <c r="AN58" s="20"/>
      <c r="AO58" s="20"/>
      <c r="AP58" s="20"/>
      <c r="AQ58" s="37"/>
      <c r="AR58" s="42"/>
      <c r="AS58" s="42"/>
      <c r="AT58" s="42"/>
      <c r="AU58" s="42"/>
      <c r="AV58" s="42"/>
      <c r="AW58" s="42"/>
      <c r="AX58" s="37"/>
      <c r="AY58" s="42"/>
      <c r="AZ58" s="42"/>
      <c r="BA58" s="42"/>
      <c r="BB58" s="42"/>
      <c r="BC58" s="42"/>
      <c r="BD58" s="42"/>
      <c r="BE58" s="37"/>
      <c r="CA58" s="45"/>
      <c r="CC58" s="20"/>
    </row>
    <row r="59" spans="2:92" s="13" customFormat="1" ht="25" customHeight="1">
      <c r="B59" s="7" t="s">
        <v>175</v>
      </c>
      <c r="BN59" s="14"/>
    </row>
    <row r="60" spans="2:92" s="13" customFormat="1" ht="25" customHeight="1">
      <c r="B60" s="17" t="s">
        <v>145</v>
      </c>
      <c r="AR60" s="141"/>
      <c r="AS60" s="142"/>
      <c r="AT60" s="142"/>
      <c r="AU60" s="142"/>
      <c r="AV60" s="142"/>
      <c r="AW60" s="143"/>
      <c r="BN60" s="14"/>
    </row>
    <row r="61" spans="2:92" s="13" customFormat="1" ht="25" customHeight="1">
      <c r="B61" s="17" t="s">
        <v>154</v>
      </c>
      <c r="AR61" s="141"/>
      <c r="AS61" s="142"/>
      <c r="AT61" s="142"/>
      <c r="AU61" s="142"/>
      <c r="AV61" s="142"/>
      <c r="AW61" s="143"/>
      <c r="BN61" s="14"/>
    </row>
    <row r="62" spans="2:92" s="13" customFormat="1" ht="25" customHeight="1">
      <c r="B62" s="17" t="s">
        <v>146</v>
      </c>
      <c r="BN62" s="14"/>
    </row>
    <row r="63" spans="2:92" s="17" customFormat="1" ht="25" customHeight="1">
      <c r="B63" s="28"/>
      <c r="C63" s="85" t="s">
        <v>169</v>
      </c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 t="s">
        <v>147</v>
      </c>
      <c r="AK63" s="85"/>
      <c r="AL63" s="85"/>
      <c r="AM63" s="85"/>
      <c r="AN63" s="85"/>
      <c r="AO63" s="85"/>
      <c r="AP63" s="85"/>
      <c r="AQ63" s="85"/>
      <c r="AR63" s="85"/>
      <c r="AS63" s="85"/>
      <c r="AT63" s="85"/>
      <c r="AU63" s="85"/>
      <c r="AV63" s="85"/>
      <c r="AW63" s="85"/>
      <c r="AX63" s="85" t="s">
        <v>176</v>
      </c>
      <c r="AY63" s="85"/>
      <c r="AZ63" s="85"/>
      <c r="BA63" s="85"/>
      <c r="BB63" s="85"/>
      <c r="BC63" s="85"/>
      <c r="BD63" s="85"/>
      <c r="BE63" s="85"/>
      <c r="BF63" s="85"/>
      <c r="BG63" s="85"/>
      <c r="BH63" s="85"/>
      <c r="BI63" s="85"/>
      <c r="BJ63" s="85"/>
      <c r="BK63" s="85"/>
    </row>
    <row r="64" spans="2:92" s="17" customFormat="1" ht="25" customHeight="1">
      <c r="B64" s="18">
        <v>1</v>
      </c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  <c r="AA64" s="153"/>
      <c r="AB64" s="153"/>
      <c r="AC64" s="153"/>
      <c r="AD64" s="153"/>
      <c r="AE64" s="153"/>
      <c r="AF64" s="153"/>
      <c r="AG64" s="153"/>
      <c r="AH64" s="153"/>
      <c r="AI64" s="153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</row>
    <row r="65" spans="2:86" s="17" customFormat="1" ht="25" customHeight="1">
      <c r="B65" s="18">
        <v>2</v>
      </c>
      <c r="C65" s="153"/>
      <c r="D65" s="153"/>
      <c r="E65" s="153"/>
      <c r="F65" s="153"/>
      <c r="G65" s="153"/>
      <c r="H65" s="153"/>
      <c r="I65" s="153"/>
      <c r="J65" s="153"/>
      <c r="K65" s="153"/>
      <c r="L65" s="153"/>
      <c r="M65" s="153"/>
      <c r="N65" s="153"/>
      <c r="O65" s="153"/>
      <c r="P65" s="153"/>
      <c r="Q65" s="153"/>
      <c r="R65" s="153"/>
      <c r="S65" s="153"/>
      <c r="T65" s="153"/>
      <c r="U65" s="153"/>
      <c r="V65" s="153"/>
      <c r="W65" s="153"/>
      <c r="X65" s="153"/>
      <c r="Y65" s="153"/>
      <c r="Z65" s="153"/>
      <c r="AA65" s="153"/>
      <c r="AB65" s="153"/>
      <c r="AC65" s="153"/>
      <c r="AD65" s="153"/>
      <c r="AE65" s="153"/>
      <c r="AF65" s="153"/>
      <c r="AG65" s="153"/>
      <c r="AH65" s="153"/>
      <c r="AI65" s="153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102"/>
      <c r="AY65" s="103"/>
      <c r="AZ65" s="103"/>
      <c r="BA65" s="103"/>
      <c r="BB65" s="103"/>
      <c r="BC65" s="103"/>
      <c r="BD65" s="103"/>
      <c r="BE65" s="103"/>
      <c r="BF65" s="103"/>
      <c r="BG65" s="103"/>
      <c r="BH65" s="103"/>
      <c r="BI65" s="103"/>
      <c r="BJ65" s="103"/>
      <c r="BK65" s="154"/>
    </row>
    <row r="66" spans="2:86" s="17" customFormat="1" ht="25" customHeight="1">
      <c r="B66" s="18">
        <v>3</v>
      </c>
      <c r="C66" s="153"/>
      <c r="D66" s="153"/>
      <c r="E66" s="153"/>
      <c r="F66" s="153"/>
      <c r="G66" s="153"/>
      <c r="H66" s="153"/>
      <c r="I66" s="153"/>
      <c r="J66" s="153"/>
      <c r="K66" s="153"/>
      <c r="L66" s="153"/>
      <c r="M66" s="153"/>
      <c r="N66" s="153"/>
      <c r="O66" s="153"/>
      <c r="P66" s="153"/>
      <c r="Q66" s="153"/>
      <c r="R66" s="153"/>
      <c r="S66" s="153"/>
      <c r="T66" s="153"/>
      <c r="U66" s="153"/>
      <c r="V66" s="153"/>
      <c r="W66" s="153"/>
      <c r="X66" s="153"/>
      <c r="Y66" s="153"/>
      <c r="Z66" s="153"/>
      <c r="AA66" s="153"/>
      <c r="AB66" s="153"/>
      <c r="AC66" s="153"/>
      <c r="AD66" s="153"/>
      <c r="AE66" s="153"/>
      <c r="AF66" s="153"/>
      <c r="AG66" s="153"/>
      <c r="AH66" s="153"/>
      <c r="AI66" s="153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</row>
    <row r="67" spans="2:86" s="17" customFormat="1" ht="25" customHeight="1">
      <c r="B67" s="18">
        <v>4</v>
      </c>
      <c r="C67" s="153"/>
      <c r="D67" s="153"/>
      <c r="E67" s="153"/>
      <c r="F67" s="153"/>
      <c r="G67" s="153"/>
      <c r="H67" s="153"/>
      <c r="I67" s="153"/>
      <c r="J67" s="153"/>
      <c r="K67" s="153"/>
      <c r="L67" s="153"/>
      <c r="M67" s="153"/>
      <c r="N67" s="153"/>
      <c r="O67" s="153"/>
      <c r="P67" s="153"/>
      <c r="Q67" s="153"/>
      <c r="R67" s="153"/>
      <c r="S67" s="153"/>
      <c r="T67" s="153"/>
      <c r="U67" s="153"/>
      <c r="V67" s="153"/>
      <c r="W67" s="153"/>
      <c r="X67" s="153"/>
      <c r="Y67" s="153"/>
      <c r="Z67" s="153"/>
      <c r="AA67" s="153"/>
      <c r="AB67" s="153"/>
      <c r="AC67" s="153"/>
      <c r="AD67" s="153"/>
      <c r="AE67" s="153"/>
      <c r="AF67" s="153"/>
      <c r="AG67" s="153"/>
      <c r="AH67" s="153"/>
      <c r="AI67" s="153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W67" s="17" t="s">
        <v>191</v>
      </c>
      <c r="CA67" s="155">
        <f>SUM(Y12,AG23,AG31,AG43,AG51,B57)</f>
        <v>0</v>
      </c>
      <c r="CB67" s="155"/>
      <c r="CC67" s="155"/>
      <c r="CD67" s="155"/>
      <c r="CE67" s="155"/>
      <c r="CF67" s="155"/>
      <c r="CG67" s="155"/>
      <c r="CH67" s="17" t="s">
        <v>198</v>
      </c>
    </row>
    <row r="68" spans="2:86" s="17" customFormat="1" ht="25" customHeight="1">
      <c r="B68" s="18">
        <v>5</v>
      </c>
      <c r="C68" s="153"/>
      <c r="D68" s="153"/>
      <c r="E68" s="153"/>
      <c r="F68" s="153"/>
      <c r="G68" s="153"/>
      <c r="H68" s="153"/>
      <c r="I68" s="153"/>
      <c r="J68" s="153"/>
      <c r="K68" s="153"/>
      <c r="L68" s="153"/>
      <c r="M68" s="153"/>
      <c r="N68" s="153"/>
      <c r="O68" s="153"/>
      <c r="P68" s="153"/>
      <c r="Q68" s="153"/>
      <c r="R68" s="153"/>
      <c r="S68" s="153"/>
      <c r="T68" s="153"/>
      <c r="U68" s="153"/>
      <c r="V68" s="153"/>
      <c r="W68" s="153"/>
      <c r="X68" s="153"/>
      <c r="Y68" s="153"/>
      <c r="Z68" s="153"/>
      <c r="AA68" s="153"/>
      <c r="AB68" s="153"/>
      <c r="AC68" s="153"/>
      <c r="AD68" s="153"/>
      <c r="AE68" s="153"/>
      <c r="AF68" s="153"/>
      <c r="AG68" s="153"/>
      <c r="AH68" s="153"/>
      <c r="AI68" s="153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W68" s="17" t="s">
        <v>192</v>
      </c>
      <c r="CA68" s="155">
        <f>SUM(AF12,AN23,AN31,AN43,AN51,I57)</f>
        <v>0</v>
      </c>
      <c r="CB68" s="155"/>
      <c r="CC68" s="155"/>
      <c r="CD68" s="155"/>
      <c r="CE68" s="155"/>
      <c r="CF68" s="155"/>
      <c r="CG68" s="155"/>
      <c r="CH68" s="17" t="s">
        <v>198</v>
      </c>
    </row>
    <row r="69" spans="2:86" s="17" customFormat="1" ht="25" customHeight="1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</row>
    <row r="71" spans="2:86" ht="20" customHeight="1">
      <c r="BA71" s="145"/>
      <c r="BB71" s="145"/>
      <c r="BC71" s="145"/>
      <c r="BD71" s="145"/>
      <c r="BE71" s="35"/>
      <c r="BF71" s="35"/>
    </row>
    <row r="72" spans="2:86" ht="20" customHeight="1">
      <c r="BA72" s="145"/>
      <c r="BB72" s="145"/>
      <c r="BC72" s="145"/>
      <c r="BD72" s="145"/>
    </row>
  </sheetData>
  <mergeCells count="383">
    <mergeCell ref="CA67:CG67"/>
    <mergeCell ref="CA68:CG68"/>
    <mergeCell ref="AO1:BM1"/>
    <mergeCell ref="BW51:CC51"/>
    <mergeCell ref="BA9:BF9"/>
    <mergeCell ref="AA31:AF31"/>
    <mergeCell ref="AA30:AF30"/>
    <mergeCell ref="U31:Z31"/>
    <mergeCell ref="U26:Z27"/>
    <mergeCell ref="U28:Z28"/>
    <mergeCell ref="U29:Z29"/>
    <mergeCell ref="U30:Z30"/>
    <mergeCell ref="AN18:AT19"/>
    <mergeCell ref="BA11:BF11"/>
    <mergeCell ref="BA10:BF10"/>
    <mergeCell ref="AU20:AZ20"/>
    <mergeCell ref="BB20:BG20"/>
    <mergeCell ref="BB31:BG31"/>
    <mergeCell ref="AU31:AZ31"/>
    <mergeCell ref="AA18:AF19"/>
    <mergeCell ref="U23:Z23"/>
    <mergeCell ref="CC11:CH11"/>
    <mergeCell ref="CC10:CH10"/>
    <mergeCell ref="CC9:CH9"/>
    <mergeCell ref="B50:H50"/>
    <mergeCell ref="I50:P50"/>
    <mergeCell ref="B49:H49"/>
    <mergeCell ref="I49:P49"/>
    <mergeCell ref="Q46:T47"/>
    <mergeCell ref="Q48:S48"/>
    <mergeCell ref="Q49:S49"/>
    <mergeCell ref="Q50:S50"/>
    <mergeCell ref="B42:H42"/>
    <mergeCell ref="I42:P42"/>
    <mergeCell ref="I46:P47"/>
    <mergeCell ref="Q42:S42"/>
    <mergeCell ref="B43:H43"/>
    <mergeCell ref="I43:P43"/>
    <mergeCell ref="B48:H48"/>
    <mergeCell ref="I48:P48"/>
    <mergeCell ref="B46:H47"/>
    <mergeCell ref="B51:H51"/>
    <mergeCell ref="C63:AI63"/>
    <mergeCell ref="C64:AI64"/>
    <mergeCell ref="C65:AI65"/>
    <mergeCell ref="C66:AI66"/>
    <mergeCell ref="C67:AI67"/>
    <mergeCell ref="C68:AI68"/>
    <mergeCell ref="AK55:AQ56"/>
    <mergeCell ref="AR55:AX56"/>
    <mergeCell ref="AX63:BK63"/>
    <mergeCell ref="AX64:BK64"/>
    <mergeCell ref="AX65:BK65"/>
    <mergeCell ref="AX66:BK66"/>
    <mergeCell ref="AX67:BK67"/>
    <mergeCell ref="AX68:BK68"/>
    <mergeCell ref="AY55:BE56"/>
    <mergeCell ref="B57:G57"/>
    <mergeCell ref="I57:N57"/>
    <mergeCell ref="P57:U57"/>
    <mergeCell ref="W57:AB57"/>
    <mergeCell ref="AD57:AI57"/>
    <mergeCell ref="AK57:AP57"/>
    <mergeCell ref="AR57:AW57"/>
    <mergeCell ref="AY57:BD57"/>
    <mergeCell ref="BA71:BD71"/>
    <mergeCell ref="BA72:BD72"/>
    <mergeCell ref="BP1:BW2"/>
    <mergeCell ref="BO12:BU12"/>
    <mergeCell ref="BV12:CB12"/>
    <mergeCell ref="BP23:BV23"/>
    <mergeCell ref="I51:P51"/>
    <mergeCell ref="BP42:BU42"/>
    <mergeCell ref="BX1:CH2"/>
    <mergeCell ref="AA50:AF50"/>
    <mergeCell ref="AA49:AF49"/>
    <mergeCell ref="AG51:AL51"/>
    <mergeCell ref="AN51:AS51"/>
    <mergeCell ref="AA51:AF51"/>
    <mergeCell ref="BI22:BN22"/>
    <mergeCell ref="BW40:CB40"/>
    <mergeCell ref="BI42:BN42"/>
    <mergeCell ref="CD49:CI49"/>
    <mergeCell ref="U51:Z51"/>
    <mergeCell ref="U41:Z41"/>
    <mergeCell ref="U42:Z42"/>
    <mergeCell ref="U43:Z43"/>
    <mergeCell ref="CD41:CI41"/>
    <mergeCell ref="CC12:CH12"/>
    <mergeCell ref="BI20:BN20"/>
    <mergeCell ref="BI21:BN21"/>
    <mergeCell ref="CD20:CI20"/>
    <mergeCell ref="CD21:CI21"/>
    <mergeCell ref="BO11:BT11"/>
    <mergeCell ref="BH11:BM11"/>
    <mergeCell ref="BH10:BM10"/>
    <mergeCell ref="BP31:BV31"/>
    <mergeCell ref="BW31:CC31"/>
    <mergeCell ref="AR61:AW61"/>
    <mergeCell ref="CD50:CI50"/>
    <mergeCell ref="BB28:BG28"/>
    <mergeCell ref="AU29:AZ29"/>
    <mergeCell ref="BI41:BN41"/>
    <mergeCell ref="BI40:BN40"/>
    <mergeCell ref="BP41:BU41"/>
    <mergeCell ref="BP40:BU40"/>
    <mergeCell ref="CD48:CI48"/>
    <mergeCell ref="CD31:CI31"/>
    <mergeCell ref="BI50:BN50"/>
    <mergeCell ref="CD42:CI42"/>
    <mergeCell ref="BB42:BG42"/>
    <mergeCell ref="CD40:CI40"/>
    <mergeCell ref="AU42:AZ42"/>
    <mergeCell ref="AU41:AZ41"/>
    <mergeCell ref="BP28:BU28"/>
    <mergeCell ref="BW28:CB28"/>
    <mergeCell ref="CD29:CI29"/>
    <mergeCell ref="BP30:BU30"/>
    <mergeCell ref="CD28:CI28"/>
    <mergeCell ref="BW29:CB29"/>
    <mergeCell ref="BB50:BG50"/>
    <mergeCell ref="BB51:BG51"/>
    <mergeCell ref="Q51:T51"/>
    <mergeCell ref="AG40:AL40"/>
    <mergeCell ref="AN40:AS40"/>
    <mergeCell ref="AG43:AL43"/>
    <mergeCell ref="AN49:AS49"/>
    <mergeCell ref="AR60:AW60"/>
    <mergeCell ref="AA40:AF40"/>
    <mergeCell ref="Q40:S40"/>
    <mergeCell ref="Q41:S41"/>
    <mergeCell ref="AA41:AF41"/>
    <mergeCell ref="P55:V56"/>
    <mergeCell ref="W55:AC56"/>
    <mergeCell ref="AD55:AJ56"/>
    <mergeCell ref="U46:Z47"/>
    <mergeCell ref="U48:Z48"/>
    <mergeCell ref="U49:Z49"/>
    <mergeCell ref="U50:Z50"/>
    <mergeCell ref="AG50:AL50"/>
    <mergeCell ref="AN50:AS50"/>
    <mergeCell ref="AU50:AZ50"/>
    <mergeCell ref="AU51:AZ51"/>
    <mergeCell ref="B55:H56"/>
    <mergeCell ref="I55:O56"/>
    <mergeCell ref="CD18:CJ19"/>
    <mergeCell ref="BW20:CB20"/>
    <mergeCell ref="BW21:CB21"/>
    <mergeCell ref="BI18:BO19"/>
    <mergeCell ref="BP18:BV19"/>
    <mergeCell ref="BB26:BH27"/>
    <mergeCell ref="AU21:AZ21"/>
    <mergeCell ref="AU22:AZ22"/>
    <mergeCell ref="AU23:AZ23"/>
    <mergeCell ref="BI26:BO27"/>
    <mergeCell ref="CD22:CI22"/>
    <mergeCell ref="CD23:CI23"/>
    <mergeCell ref="BW30:CB30"/>
    <mergeCell ref="CD30:CI30"/>
    <mergeCell ref="BP21:BU21"/>
    <mergeCell ref="BP22:BU22"/>
    <mergeCell ref="CD26:CJ27"/>
    <mergeCell ref="Q30:S30"/>
    <mergeCell ref="Q31:T31"/>
    <mergeCell ref="B28:H28"/>
    <mergeCell ref="I28:P28"/>
    <mergeCell ref="AG28:AL28"/>
    <mergeCell ref="CC7:CI7"/>
    <mergeCell ref="BV7:CB7"/>
    <mergeCell ref="AN30:AS30"/>
    <mergeCell ref="AN31:AS31"/>
    <mergeCell ref="CD46:CJ47"/>
    <mergeCell ref="BW38:CC39"/>
    <mergeCell ref="CD38:CJ39"/>
    <mergeCell ref="BP20:BU20"/>
    <mergeCell ref="BP26:BV27"/>
    <mergeCell ref="BW26:CC27"/>
    <mergeCell ref="BW22:CB22"/>
    <mergeCell ref="BW23:CC23"/>
    <mergeCell ref="BH7:BN7"/>
    <mergeCell ref="BO7:BU7"/>
    <mergeCell ref="BH12:BN12"/>
    <mergeCell ref="BA12:BG12"/>
    <mergeCell ref="AT7:AZ7"/>
    <mergeCell ref="AT10:AY10"/>
    <mergeCell ref="BH9:BM9"/>
    <mergeCell ref="BH8:BM8"/>
    <mergeCell ref="BO8:BT8"/>
    <mergeCell ref="BP46:BV47"/>
    <mergeCell ref="BB46:BH47"/>
    <mergeCell ref="AM11:AR11"/>
    <mergeCell ref="N13:T13"/>
    <mergeCell ref="Q22:S22"/>
    <mergeCell ref="I20:P20"/>
    <mergeCell ref="AG22:AL22"/>
    <mergeCell ref="AG21:AL21"/>
    <mergeCell ref="U18:Z19"/>
    <mergeCell ref="U20:Z20"/>
    <mergeCell ref="U21:Z21"/>
    <mergeCell ref="U22:Z22"/>
    <mergeCell ref="B41:H41"/>
    <mergeCell ref="I41:P41"/>
    <mergeCell ref="BB41:BG41"/>
    <mergeCell ref="I38:P39"/>
    <mergeCell ref="AA38:AF39"/>
    <mergeCell ref="BB38:BH39"/>
    <mergeCell ref="BI30:BN30"/>
    <mergeCell ref="U38:Z39"/>
    <mergeCell ref="U40:Z40"/>
    <mergeCell ref="B30:H30"/>
    <mergeCell ref="I30:P30"/>
    <mergeCell ref="AG38:AM39"/>
    <mergeCell ref="Q38:T39"/>
    <mergeCell ref="AN38:AT39"/>
    <mergeCell ref="AU38:BA39"/>
    <mergeCell ref="AG31:AL31"/>
    <mergeCell ref="B31:H31"/>
    <mergeCell ref="I31:P31"/>
    <mergeCell ref="B38:H39"/>
    <mergeCell ref="B40:H40"/>
    <mergeCell ref="I40:P40"/>
    <mergeCell ref="BI38:BO39"/>
    <mergeCell ref="I10:P10"/>
    <mergeCell ref="B20:H20"/>
    <mergeCell ref="AA29:AF29"/>
    <mergeCell ref="AG29:AL29"/>
    <mergeCell ref="AN29:AS29"/>
    <mergeCell ref="AM12:AR12"/>
    <mergeCell ref="I12:P12"/>
    <mergeCell ref="B12:H12"/>
    <mergeCell ref="B23:H23"/>
    <mergeCell ref="I23:P23"/>
    <mergeCell ref="B26:H27"/>
    <mergeCell ref="I26:P27"/>
    <mergeCell ref="B18:H19"/>
    <mergeCell ref="I18:P19"/>
    <mergeCell ref="B11:H11"/>
    <mergeCell ref="Q21:S21"/>
    <mergeCell ref="AN21:AS21"/>
    <mergeCell ref="B22:H22"/>
    <mergeCell ref="I22:P22"/>
    <mergeCell ref="B21:H21"/>
    <mergeCell ref="I21:P21"/>
    <mergeCell ref="B29:H29"/>
    <mergeCell ref="I29:P29"/>
    <mergeCell ref="Q29:S29"/>
    <mergeCell ref="BA7:BG7"/>
    <mergeCell ref="AF8:AK8"/>
    <mergeCell ref="AM7:AS7"/>
    <mergeCell ref="AM8:AR8"/>
    <mergeCell ref="BA8:BF8"/>
    <mergeCell ref="AT8:AY8"/>
    <mergeCell ref="Y10:AD10"/>
    <mergeCell ref="AF12:AK12"/>
    <mergeCell ref="Q10:T10"/>
    <mergeCell ref="U10:W10"/>
    <mergeCell ref="Q12:T12"/>
    <mergeCell ref="Y12:AD12"/>
    <mergeCell ref="Y11:AD11"/>
    <mergeCell ref="AF11:AK11"/>
    <mergeCell ref="Q11:T11"/>
    <mergeCell ref="AT11:AY11"/>
    <mergeCell ref="AF10:AK10"/>
    <mergeCell ref="AT9:AY9"/>
    <mergeCell ref="AT12:AY12"/>
    <mergeCell ref="U11:W11"/>
    <mergeCell ref="U12:W12"/>
    <mergeCell ref="Q9:T9"/>
    <mergeCell ref="U9:W9"/>
    <mergeCell ref="Q7:T7"/>
    <mergeCell ref="B8:H8"/>
    <mergeCell ref="I8:P8"/>
    <mergeCell ref="U8:W8"/>
    <mergeCell ref="Y8:AD8"/>
    <mergeCell ref="B7:H7"/>
    <mergeCell ref="I7:P7"/>
    <mergeCell ref="Y7:AE7"/>
    <mergeCell ref="AN20:AS20"/>
    <mergeCell ref="AM9:AR9"/>
    <mergeCell ref="AM10:AR10"/>
    <mergeCell ref="AF9:AK9"/>
    <mergeCell ref="Y9:AD9"/>
    <mergeCell ref="U7:X7"/>
    <mergeCell ref="AF7:AL7"/>
    <mergeCell ref="U13:X13"/>
    <mergeCell ref="AA20:AF20"/>
    <mergeCell ref="AG20:AL20"/>
    <mergeCell ref="Q20:S20"/>
    <mergeCell ref="Q18:T19"/>
    <mergeCell ref="B9:H9"/>
    <mergeCell ref="I9:P9"/>
    <mergeCell ref="I11:P11"/>
    <mergeCell ref="B10:H10"/>
    <mergeCell ref="AG18:AM19"/>
    <mergeCell ref="Q8:T8"/>
    <mergeCell ref="AA21:AF21"/>
    <mergeCell ref="AA22:AF22"/>
    <mergeCell ref="BB40:BG40"/>
    <mergeCell ref="BB43:BG43"/>
    <mergeCell ref="BI28:BN28"/>
    <mergeCell ref="BI31:BO31"/>
    <mergeCell ref="BI43:BO43"/>
    <mergeCell ref="BW42:CB42"/>
    <mergeCell ref="AU43:AZ43"/>
    <mergeCell ref="AA42:AF42"/>
    <mergeCell ref="AG42:AL42"/>
    <mergeCell ref="AN42:AS42"/>
    <mergeCell ref="AU18:BA19"/>
    <mergeCell ref="BB18:BH19"/>
    <mergeCell ref="BW18:CC19"/>
    <mergeCell ref="BO9:BT9"/>
    <mergeCell ref="CC8:CH8"/>
    <mergeCell ref="BV8:CA8"/>
    <mergeCell ref="BO10:BT10"/>
    <mergeCell ref="BV11:CA11"/>
    <mergeCell ref="CD43:CI43"/>
    <mergeCell ref="BV9:CA9"/>
    <mergeCell ref="BV10:CA10"/>
    <mergeCell ref="AG26:AM27"/>
    <mergeCell ref="AG41:AL41"/>
    <mergeCell ref="AN41:AS41"/>
    <mergeCell ref="BW41:CB41"/>
    <mergeCell ref="AG48:AL48"/>
    <mergeCell ref="AN48:AS48"/>
    <mergeCell ref="BI48:BN48"/>
    <mergeCell ref="BP48:BU48"/>
    <mergeCell ref="AG49:AL49"/>
    <mergeCell ref="BB48:BG48"/>
    <mergeCell ref="AU49:AZ49"/>
    <mergeCell ref="BB49:BG49"/>
    <mergeCell ref="BI49:BN49"/>
    <mergeCell ref="AU46:BA47"/>
    <mergeCell ref="BP43:BV43"/>
    <mergeCell ref="BW43:CC43"/>
    <mergeCell ref="BP38:BV39"/>
    <mergeCell ref="BP51:BV51"/>
    <mergeCell ref="CD51:CI51"/>
    <mergeCell ref="BB21:BG21"/>
    <mergeCell ref="BB22:BG22"/>
    <mergeCell ref="BB23:BG23"/>
    <mergeCell ref="AU26:BA27"/>
    <mergeCell ref="BI23:BO23"/>
    <mergeCell ref="AN22:AS22"/>
    <mergeCell ref="BP49:BU49"/>
    <mergeCell ref="BW49:CB49"/>
    <mergeCell ref="BI51:BO51"/>
    <mergeCell ref="BP50:BU50"/>
    <mergeCell ref="AN28:AS28"/>
    <mergeCell ref="BI29:BN29"/>
    <mergeCell ref="BP29:BU29"/>
    <mergeCell ref="BB29:BG29"/>
    <mergeCell ref="AU30:AZ30"/>
    <mergeCell ref="BB30:BG30"/>
    <mergeCell ref="BW50:CB50"/>
    <mergeCell ref="BW46:CC47"/>
    <mergeCell ref="BW48:CB48"/>
    <mergeCell ref="AU28:AZ28"/>
    <mergeCell ref="BI46:BO47"/>
    <mergeCell ref="AU40:AZ40"/>
    <mergeCell ref="AJ64:AW64"/>
    <mergeCell ref="AJ68:AW68"/>
    <mergeCell ref="AJ65:AW65"/>
    <mergeCell ref="AJ66:AW66"/>
    <mergeCell ref="AJ67:AW67"/>
    <mergeCell ref="AA26:AF27"/>
    <mergeCell ref="Q23:T23"/>
    <mergeCell ref="AA28:AF28"/>
    <mergeCell ref="Q26:T27"/>
    <mergeCell ref="Q28:S28"/>
    <mergeCell ref="AA23:AF23"/>
    <mergeCell ref="AG23:AL23"/>
    <mergeCell ref="AN23:AS23"/>
    <mergeCell ref="AN26:AT27"/>
    <mergeCell ref="AA48:AF48"/>
    <mergeCell ref="AU48:AZ48"/>
    <mergeCell ref="AA46:AF47"/>
    <mergeCell ref="AG46:AM47"/>
    <mergeCell ref="AN46:AT47"/>
    <mergeCell ref="AA43:AF43"/>
    <mergeCell ref="Q43:T43"/>
    <mergeCell ref="AN43:AS43"/>
    <mergeCell ref="AG30:AL30"/>
    <mergeCell ref="AJ63:AW63"/>
  </mergeCells>
  <phoneticPr fontId="1"/>
  <dataValidations count="6">
    <dataValidation type="list" allowBlank="1" showInputMessage="1" showErrorMessage="1" sqref="Q8:T11" xr:uid="{375887B2-FB27-41BE-AFB9-42D1B6C1839B}">
      <formula1>"情報端末,通信環境,情報端末及び通信環境"</formula1>
    </dataValidation>
    <dataValidation type="list" allowBlank="1" showInputMessage="1" showErrorMessage="1" sqref="AR60:AW61" xr:uid="{C1220CCD-67A2-4C93-B8F8-8CDA7C278F46}">
      <formula1>"はい"</formula1>
    </dataValidation>
    <dataValidation type="list" allowBlank="1" showInputMessage="1" showErrorMessage="1" sqref="B20:H22 B28:H30" xr:uid="{DE59BF1C-94D6-4EE9-8238-9EC6D92305BA}">
      <formula1>"介護業務支援（介護ソフト）"</formula1>
    </dataValidation>
    <dataValidation type="list" allowBlank="1" showInputMessage="1" showErrorMessage="1" sqref="B40:H42 B48:H50" xr:uid="{8D1FDAE5-2A84-4F00-8423-7F77531A2C4E}">
      <formula1>"その他（バックオフィスソフト）"</formula1>
    </dataValidation>
    <dataValidation type="list" allowBlank="1" showInputMessage="1" showErrorMessage="1" sqref="AA20:AF22 AA28:AF30 AA40:AF42 AA48:AF50" xr:uid="{9D425AAC-295D-484D-92E2-559714F87F70}">
      <formula1>"連携する,－"</formula1>
    </dataValidation>
    <dataValidation type="list" allowBlank="1" showInputMessage="1" showErrorMessage="1" sqref="U20:U22 U28:U30" xr:uid="{3FDFF891-E7F7-4C69-9CDE-2D7C347AC743}">
      <formula1>"実施する,－"</formula1>
    </dataValidation>
  </dataValidations>
  <pageMargins left="0.31496062992125984" right="0.31496062992125984" top="0.59055118110236227" bottom="0.15748031496062992" header="0.31496062992125984" footer="0.31496062992125984"/>
  <pageSetup paperSize="9" scale="6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D037262-E63D-49D8-A0CD-2CEC28FAFF52}">
          <x14:formula1>
            <xm:f>'データ（編集しない！）'!$A$17:$A$27</xm:f>
          </x14:formula1>
          <xm:sqref>B8:H11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28BE4-91B7-4DD5-B037-2D69C8F0EA81}">
  <dimension ref="A1:E118"/>
  <sheetViews>
    <sheetView workbookViewId="0">
      <selection activeCell="D26" sqref="D26"/>
    </sheetView>
  </sheetViews>
  <sheetFormatPr defaultRowHeight="18"/>
  <cols>
    <col min="1" max="1" width="37.26953125" customWidth="1"/>
    <col min="2" max="2" width="23.6328125" customWidth="1"/>
    <col min="3" max="3" width="79.54296875" style="2" customWidth="1"/>
    <col min="4" max="4" width="94.36328125" style="2" customWidth="1"/>
  </cols>
  <sheetData>
    <row r="1" spans="1:5" ht="13">
      <c r="C1" s="1" t="s">
        <v>3</v>
      </c>
      <c r="D1" s="1" t="s">
        <v>124</v>
      </c>
      <c r="E1" t="s">
        <v>121</v>
      </c>
    </row>
    <row r="2" spans="1:5" ht="13">
      <c r="A2" t="s">
        <v>178</v>
      </c>
      <c r="B2" t="s">
        <v>4</v>
      </c>
      <c r="C2" s="1" t="s">
        <v>9</v>
      </c>
      <c r="D2" s="1" t="s">
        <v>125</v>
      </c>
      <c r="E2" t="s">
        <v>122</v>
      </c>
    </row>
    <row r="3" spans="1:5" ht="13">
      <c r="A3" t="s">
        <v>179</v>
      </c>
      <c r="B3" t="s">
        <v>5</v>
      </c>
      <c r="C3" s="1" t="s">
        <v>10</v>
      </c>
      <c r="D3" s="1" t="s">
        <v>126</v>
      </c>
      <c r="E3" t="s">
        <v>123</v>
      </c>
    </row>
    <row r="4" spans="1:5" ht="13">
      <c r="A4" t="s">
        <v>180</v>
      </c>
      <c r="B4" t="s">
        <v>6</v>
      </c>
      <c r="C4" s="1" t="s">
        <v>11</v>
      </c>
      <c r="D4" s="1" t="s">
        <v>127</v>
      </c>
      <c r="E4" t="s">
        <v>197</v>
      </c>
    </row>
    <row r="5" spans="1:5" ht="13">
      <c r="A5" t="s">
        <v>181</v>
      </c>
      <c r="B5" t="s">
        <v>7</v>
      </c>
      <c r="C5" s="1" t="s">
        <v>12</v>
      </c>
      <c r="D5" s="1"/>
    </row>
    <row r="6" spans="1:5" ht="13">
      <c r="A6" t="s">
        <v>182</v>
      </c>
      <c r="B6" t="s">
        <v>8</v>
      </c>
      <c r="C6" s="1" t="s">
        <v>13</v>
      </c>
      <c r="D6" s="1"/>
    </row>
    <row r="7" spans="1:5" ht="13">
      <c r="A7" t="s">
        <v>183</v>
      </c>
      <c r="C7" s="1" t="s">
        <v>14</v>
      </c>
      <c r="D7" s="1"/>
    </row>
    <row r="8" spans="1:5" ht="13">
      <c r="A8" t="s">
        <v>184</v>
      </c>
      <c r="C8" s="1" t="s">
        <v>15</v>
      </c>
      <c r="D8" s="1"/>
    </row>
    <row r="9" spans="1:5" ht="13">
      <c r="A9" t="s">
        <v>185</v>
      </c>
      <c r="C9" s="1" t="s">
        <v>16</v>
      </c>
      <c r="D9" s="1"/>
    </row>
    <row r="10" spans="1:5" ht="13">
      <c r="A10" t="s">
        <v>186</v>
      </c>
      <c r="C10" s="1" t="s">
        <v>17</v>
      </c>
      <c r="D10" s="1"/>
    </row>
    <row r="11" spans="1:5" ht="13">
      <c r="A11" t="s">
        <v>187</v>
      </c>
      <c r="C11" s="1" t="s">
        <v>18</v>
      </c>
      <c r="D11" s="1"/>
    </row>
    <row r="12" spans="1:5" ht="13">
      <c r="A12" t="s">
        <v>188</v>
      </c>
      <c r="C12" s="1" t="s">
        <v>19</v>
      </c>
      <c r="D12" s="1"/>
    </row>
    <row r="13" spans="1:5" ht="13">
      <c r="A13" t="s">
        <v>189</v>
      </c>
      <c r="C13" s="1" t="s">
        <v>20</v>
      </c>
      <c r="D13" s="1"/>
    </row>
    <row r="14" spans="1:5" ht="13">
      <c r="A14" t="s">
        <v>190</v>
      </c>
      <c r="C14" s="1" t="s">
        <v>21</v>
      </c>
      <c r="D14" s="1"/>
    </row>
    <row r="15" spans="1:5" ht="13">
      <c r="C15" s="1" t="s">
        <v>22</v>
      </c>
      <c r="D15" s="1"/>
    </row>
    <row r="16" spans="1:5" ht="13">
      <c r="C16" s="1" t="s">
        <v>23</v>
      </c>
      <c r="D16" s="1"/>
    </row>
    <row r="17" spans="1:4" ht="13">
      <c r="A17" t="s">
        <v>178</v>
      </c>
      <c r="C17" s="1" t="s">
        <v>24</v>
      </c>
      <c r="D17" s="1"/>
    </row>
    <row r="18" spans="1:4" ht="13">
      <c r="A18" t="s">
        <v>179</v>
      </c>
      <c r="C18" s="1" t="s">
        <v>25</v>
      </c>
      <c r="D18" s="1"/>
    </row>
    <row r="19" spans="1:4" ht="13">
      <c r="A19" t="s">
        <v>180</v>
      </c>
      <c r="C19" s="1" t="s">
        <v>26</v>
      </c>
      <c r="D19" s="1"/>
    </row>
    <row r="20" spans="1:4" ht="13">
      <c r="A20" t="s">
        <v>181</v>
      </c>
      <c r="C20" s="1" t="s">
        <v>27</v>
      </c>
      <c r="D20" s="1"/>
    </row>
    <row r="21" spans="1:4" ht="13">
      <c r="A21" t="s">
        <v>182</v>
      </c>
      <c r="C21" s="1" t="s">
        <v>28</v>
      </c>
      <c r="D21" s="1"/>
    </row>
    <row r="22" spans="1:4" ht="13">
      <c r="A22" t="s">
        <v>184</v>
      </c>
      <c r="C22" s="1" t="s">
        <v>29</v>
      </c>
      <c r="D22" s="1"/>
    </row>
    <row r="23" spans="1:4" ht="13">
      <c r="A23" t="s">
        <v>185</v>
      </c>
      <c r="C23" s="1" t="s">
        <v>30</v>
      </c>
      <c r="D23" s="1"/>
    </row>
    <row r="24" spans="1:4" ht="13">
      <c r="A24" t="s">
        <v>186</v>
      </c>
      <c r="C24" s="1" t="s">
        <v>31</v>
      </c>
      <c r="D24" s="1"/>
    </row>
    <row r="25" spans="1:4" ht="13">
      <c r="A25" t="s">
        <v>187</v>
      </c>
      <c r="C25" s="1" t="s">
        <v>32</v>
      </c>
      <c r="D25" s="1"/>
    </row>
    <row r="26" spans="1:4" ht="13">
      <c r="A26" t="s">
        <v>188</v>
      </c>
      <c r="C26" s="1" t="s">
        <v>33</v>
      </c>
      <c r="D26" s="1"/>
    </row>
    <row r="27" spans="1:4" ht="13">
      <c r="A27" t="s">
        <v>190</v>
      </c>
      <c r="C27" s="1" t="s">
        <v>34</v>
      </c>
      <c r="D27" s="1"/>
    </row>
    <row r="28" spans="1:4" ht="13">
      <c r="C28" s="1" t="s">
        <v>35</v>
      </c>
      <c r="D28" s="1"/>
    </row>
    <row r="29" spans="1:4" ht="13">
      <c r="C29" s="1" t="s">
        <v>36</v>
      </c>
      <c r="D29" s="1"/>
    </row>
    <row r="30" spans="1:4" ht="13">
      <c r="A30" t="s">
        <v>183</v>
      </c>
      <c r="C30" s="1" t="s">
        <v>37</v>
      </c>
      <c r="D30" s="1"/>
    </row>
    <row r="31" spans="1:4" ht="13">
      <c r="A31" t="s">
        <v>189</v>
      </c>
      <c r="C31" s="1" t="s">
        <v>38</v>
      </c>
      <c r="D31" s="1"/>
    </row>
    <row r="32" spans="1:4" ht="13">
      <c r="C32" s="1" t="s">
        <v>39</v>
      </c>
      <c r="D32" s="1"/>
    </row>
    <row r="33" spans="1:4" ht="13">
      <c r="C33" s="1" t="s">
        <v>40</v>
      </c>
      <c r="D33" s="1"/>
    </row>
    <row r="34" spans="1:4" ht="13">
      <c r="C34" s="1" t="s">
        <v>41</v>
      </c>
      <c r="D34" s="1"/>
    </row>
    <row r="35" spans="1:4" ht="13">
      <c r="A35" s="4" t="s">
        <v>128</v>
      </c>
      <c r="C35" s="1" t="s">
        <v>42</v>
      </c>
      <c r="D35" s="1"/>
    </row>
    <row r="36" spans="1:4" ht="13">
      <c r="A36" s="4" t="s">
        <v>129</v>
      </c>
      <c r="C36" s="1" t="s">
        <v>43</v>
      </c>
      <c r="D36" s="1"/>
    </row>
    <row r="37" spans="1:4" ht="13">
      <c r="A37" s="4" t="s">
        <v>130</v>
      </c>
      <c r="C37" s="1" t="s">
        <v>44</v>
      </c>
      <c r="D37" s="1"/>
    </row>
    <row r="38" spans="1:4" ht="13">
      <c r="A38" s="4" t="s">
        <v>135</v>
      </c>
      <c r="C38" s="1" t="s">
        <v>45</v>
      </c>
      <c r="D38" s="1"/>
    </row>
    <row r="39" spans="1:4" ht="13">
      <c r="C39" s="1" t="s">
        <v>46</v>
      </c>
      <c r="D39" s="1"/>
    </row>
    <row r="40" spans="1:4" ht="13">
      <c r="C40" s="1" t="s">
        <v>47</v>
      </c>
      <c r="D40" s="1"/>
    </row>
    <row r="41" spans="1:4" ht="13">
      <c r="A41" s="4"/>
      <c r="C41" s="1" t="s">
        <v>48</v>
      </c>
      <c r="D41" s="1"/>
    </row>
    <row r="42" spans="1:4" ht="13">
      <c r="C42" s="1" t="s">
        <v>49</v>
      </c>
      <c r="D42" s="1"/>
    </row>
    <row r="43" spans="1:4" ht="13">
      <c r="C43" s="1" t="s">
        <v>50</v>
      </c>
      <c r="D43" s="1"/>
    </row>
    <row r="44" spans="1:4" ht="13">
      <c r="C44" s="1" t="s">
        <v>51</v>
      </c>
      <c r="D44" s="1"/>
    </row>
    <row r="45" spans="1:4" ht="13">
      <c r="C45" s="1" t="s">
        <v>52</v>
      </c>
      <c r="D45" s="1"/>
    </row>
    <row r="46" spans="1:4" ht="13">
      <c r="C46" s="1" t="s">
        <v>53</v>
      </c>
      <c r="D46" s="1"/>
    </row>
    <row r="47" spans="1:4" ht="13">
      <c r="C47" s="1" t="s">
        <v>54</v>
      </c>
      <c r="D47" s="1"/>
    </row>
    <row r="48" spans="1:4" ht="13">
      <c r="C48" s="1" t="s">
        <v>55</v>
      </c>
      <c r="D48" s="1"/>
    </row>
    <row r="49" spans="3:4" ht="13">
      <c r="C49" s="1" t="s">
        <v>56</v>
      </c>
      <c r="D49" s="1"/>
    </row>
    <row r="50" spans="3:4" ht="13">
      <c r="C50" s="1" t="s">
        <v>57</v>
      </c>
      <c r="D50" s="1"/>
    </row>
    <row r="51" spans="3:4" ht="13">
      <c r="C51" s="1" t="s">
        <v>58</v>
      </c>
      <c r="D51" s="1"/>
    </row>
    <row r="52" spans="3:4" ht="13">
      <c r="C52" s="1" t="s">
        <v>59</v>
      </c>
      <c r="D52" s="1"/>
    </row>
    <row r="53" spans="3:4" ht="13">
      <c r="C53" s="1" t="s">
        <v>60</v>
      </c>
      <c r="D53" s="1"/>
    </row>
    <row r="54" spans="3:4" ht="13">
      <c r="C54" s="1" t="s">
        <v>61</v>
      </c>
      <c r="D54" s="1"/>
    </row>
    <row r="55" spans="3:4" ht="13">
      <c r="C55" s="1" t="s">
        <v>62</v>
      </c>
      <c r="D55" s="1"/>
    </row>
    <row r="56" spans="3:4" ht="13">
      <c r="C56" s="1" t="s">
        <v>63</v>
      </c>
      <c r="D56" s="1"/>
    </row>
    <row r="57" spans="3:4" ht="13">
      <c r="C57" s="1" t="s">
        <v>64</v>
      </c>
      <c r="D57" s="1"/>
    </row>
    <row r="58" spans="3:4" ht="13">
      <c r="C58" s="1" t="s">
        <v>65</v>
      </c>
      <c r="D58" s="1"/>
    </row>
    <row r="59" spans="3:4" ht="13">
      <c r="C59" s="1" t="s">
        <v>66</v>
      </c>
      <c r="D59" s="1"/>
    </row>
    <row r="60" spans="3:4" ht="13">
      <c r="C60" s="1" t="s">
        <v>67</v>
      </c>
      <c r="D60" s="1"/>
    </row>
    <row r="61" spans="3:4" ht="13">
      <c r="C61" s="1" t="s">
        <v>68</v>
      </c>
      <c r="D61" s="1"/>
    </row>
    <row r="62" spans="3:4" ht="13">
      <c r="C62" s="1" t="s">
        <v>69</v>
      </c>
      <c r="D62" s="1"/>
    </row>
    <row r="63" spans="3:4" ht="13">
      <c r="C63" s="1" t="s">
        <v>70</v>
      </c>
      <c r="D63" s="1"/>
    </row>
    <row r="64" spans="3:4" ht="13">
      <c r="C64" s="1" t="s">
        <v>71</v>
      </c>
      <c r="D64" s="1"/>
    </row>
    <row r="65" spans="3:4" ht="13">
      <c r="C65" s="1" t="s">
        <v>72</v>
      </c>
      <c r="D65" s="1"/>
    </row>
    <row r="66" spans="3:4" ht="13">
      <c r="C66" s="1" t="s">
        <v>73</v>
      </c>
      <c r="D66" s="1"/>
    </row>
    <row r="67" spans="3:4" ht="13">
      <c r="C67" s="1" t="s">
        <v>74</v>
      </c>
      <c r="D67" s="1"/>
    </row>
    <row r="68" spans="3:4" ht="13">
      <c r="C68" s="1"/>
      <c r="D68" s="1"/>
    </row>
    <row r="69" spans="3:4" ht="13">
      <c r="C69" s="1"/>
      <c r="D69" s="1"/>
    </row>
    <row r="70" spans="3:4" ht="13">
      <c r="C70" s="1"/>
      <c r="D70" s="1"/>
    </row>
    <row r="73" spans="3:4" ht="13">
      <c r="C73" s="1" t="s">
        <v>75</v>
      </c>
      <c r="D73" s="1"/>
    </row>
    <row r="74" spans="3:4" ht="13">
      <c r="C74" s="3" t="s">
        <v>76</v>
      </c>
      <c r="D74" s="3"/>
    </row>
    <row r="75" spans="3:4" ht="13">
      <c r="C75" s="3" t="s">
        <v>77</v>
      </c>
      <c r="D75" s="3"/>
    </row>
    <row r="76" spans="3:4" ht="13">
      <c r="C76" s="3" t="s">
        <v>78</v>
      </c>
      <c r="D76" s="3"/>
    </row>
    <row r="77" spans="3:4" ht="13">
      <c r="C77" s="3" t="s">
        <v>79</v>
      </c>
      <c r="D77" s="3"/>
    </row>
    <row r="78" spans="3:4" ht="13">
      <c r="C78" s="3" t="s">
        <v>80</v>
      </c>
      <c r="D78" s="3"/>
    </row>
    <row r="79" spans="3:4" ht="13">
      <c r="C79" s="3" t="s">
        <v>81</v>
      </c>
      <c r="D79" s="3"/>
    </row>
    <row r="80" spans="3:4" ht="13">
      <c r="C80" s="3" t="s">
        <v>82</v>
      </c>
      <c r="D80" s="3"/>
    </row>
    <row r="81" spans="3:4" ht="13">
      <c r="C81" s="3" t="s">
        <v>83</v>
      </c>
      <c r="D81" s="3"/>
    </row>
    <row r="82" spans="3:4" ht="13">
      <c r="C82" s="3" t="s">
        <v>84</v>
      </c>
      <c r="D82" s="3"/>
    </row>
    <row r="83" spans="3:4" ht="13">
      <c r="C83" s="3" t="s">
        <v>85</v>
      </c>
      <c r="D83" s="3"/>
    </row>
    <row r="84" spans="3:4" ht="13">
      <c r="C84" s="3" t="s">
        <v>86</v>
      </c>
      <c r="D84" s="3"/>
    </row>
    <row r="85" spans="3:4" ht="13">
      <c r="C85" s="3" t="s">
        <v>87</v>
      </c>
      <c r="D85" s="3"/>
    </row>
    <row r="86" spans="3:4" ht="13">
      <c r="C86" s="3" t="s">
        <v>88</v>
      </c>
      <c r="D86" s="3"/>
    </row>
    <row r="87" spans="3:4" ht="13">
      <c r="C87" s="3" t="s">
        <v>89</v>
      </c>
      <c r="D87" s="3"/>
    </row>
    <row r="88" spans="3:4" ht="13">
      <c r="C88" s="3" t="s">
        <v>90</v>
      </c>
      <c r="D88" s="3"/>
    </row>
    <row r="89" spans="3:4" ht="13">
      <c r="C89" s="3" t="s">
        <v>91</v>
      </c>
      <c r="D89" s="3"/>
    </row>
    <row r="90" spans="3:4" ht="13">
      <c r="C90" s="3" t="s">
        <v>92</v>
      </c>
      <c r="D90" s="3"/>
    </row>
    <row r="91" spans="3:4" ht="13">
      <c r="C91" s="3" t="s">
        <v>93</v>
      </c>
      <c r="D91" s="3"/>
    </row>
    <row r="92" spans="3:4" ht="13">
      <c r="C92" s="3" t="s">
        <v>94</v>
      </c>
      <c r="D92" s="3"/>
    </row>
    <row r="93" spans="3:4" ht="13">
      <c r="C93" s="3" t="s">
        <v>95</v>
      </c>
      <c r="D93" s="3"/>
    </row>
    <row r="94" spans="3:4" ht="13">
      <c r="C94" s="3" t="s">
        <v>96</v>
      </c>
      <c r="D94" s="3"/>
    </row>
    <row r="95" spans="3:4" ht="13">
      <c r="C95" s="3" t="s">
        <v>97</v>
      </c>
      <c r="D95" s="3"/>
    </row>
    <row r="96" spans="3:4" ht="13">
      <c r="C96" s="3" t="s">
        <v>98</v>
      </c>
      <c r="D96" s="3"/>
    </row>
    <row r="97" spans="3:4" ht="13">
      <c r="C97" s="3" t="s">
        <v>99</v>
      </c>
      <c r="D97" s="3"/>
    </row>
    <row r="98" spans="3:4" ht="13">
      <c r="C98" s="3" t="s">
        <v>100</v>
      </c>
      <c r="D98" s="3"/>
    </row>
    <row r="99" spans="3:4" ht="13">
      <c r="C99" s="3" t="s">
        <v>101</v>
      </c>
      <c r="D99" s="3"/>
    </row>
    <row r="100" spans="3:4" ht="13">
      <c r="C100" s="3" t="s">
        <v>102</v>
      </c>
      <c r="D100" s="3"/>
    </row>
    <row r="101" spans="3:4" ht="13">
      <c r="C101" s="3" t="s">
        <v>103</v>
      </c>
      <c r="D101" s="3"/>
    </row>
    <row r="102" spans="3:4" ht="13">
      <c r="C102" s="3" t="s">
        <v>104</v>
      </c>
      <c r="D102" s="3"/>
    </row>
    <row r="103" spans="3:4" ht="13">
      <c r="C103" s="3" t="s">
        <v>105</v>
      </c>
      <c r="D103" s="3"/>
    </row>
    <row r="104" spans="3:4" ht="13">
      <c r="C104" s="3" t="s">
        <v>106</v>
      </c>
      <c r="D104" s="3"/>
    </row>
    <row r="105" spans="3:4" ht="13">
      <c r="C105" s="3" t="s">
        <v>107</v>
      </c>
      <c r="D105" s="3"/>
    </row>
    <row r="106" spans="3:4" ht="13">
      <c r="C106" s="3" t="s">
        <v>108</v>
      </c>
      <c r="D106" s="3"/>
    </row>
    <row r="107" spans="3:4" ht="13">
      <c r="C107" s="3" t="s">
        <v>109</v>
      </c>
      <c r="D107" s="3"/>
    </row>
    <row r="108" spans="3:4" ht="13">
      <c r="C108" s="3" t="s">
        <v>110</v>
      </c>
      <c r="D108" s="3"/>
    </row>
    <row r="109" spans="3:4" ht="13">
      <c r="C109" s="3" t="s">
        <v>111</v>
      </c>
      <c r="D109" s="3"/>
    </row>
    <row r="110" spans="3:4" ht="13">
      <c r="C110" s="3" t="s">
        <v>112</v>
      </c>
      <c r="D110" s="3"/>
    </row>
    <row r="111" spans="3:4" ht="13">
      <c r="C111" s="3" t="s">
        <v>113</v>
      </c>
      <c r="D111" s="3"/>
    </row>
    <row r="112" spans="3:4" ht="13">
      <c r="C112" s="3" t="s">
        <v>114</v>
      </c>
      <c r="D112" s="3"/>
    </row>
    <row r="113" spans="3:4" ht="13">
      <c r="C113" s="3" t="s">
        <v>115</v>
      </c>
      <c r="D113" s="3"/>
    </row>
    <row r="114" spans="3:4" ht="13">
      <c r="C114" s="3" t="s">
        <v>116</v>
      </c>
      <c r="D114" s="3"/>
    </row>
    <row r="115" spans="3:4" ht="13">
      <c r="C115" s="3" t="s">
        <v>117</v>
      </c>
      <c r="D115" s="3"/>
    </row>
    <row r="116" spans="3:4" ht="13">
      <c r="C116" s="3" t="s">
        <v>118</v>
      </c>
      <c r="D116" s="3"/>
    </row>
    <row r="117" spans="3:4" ht="13">
      <c r="C117" s="3" t="s">
        <v>119</v>
      </c>
      <c r="D117" s="3"/>
    </row>
    <row r="118" spans="3:4" ht="13">
      <c r="C118" s="3" t="s">
        <v>120</v>
      </c>
      <c r="D118" s="3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補助金額等計算書（介護テクノロジー等）</vt:lpstr>
      <vt:lpstr>データ（編集しない！）</vt:lpstr>
      <vt:lpstr>'補助金額等計算書（介護テクノロジー等）'!Print_Area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1550023</dc:creator>
  <cp:lastModifiedBy>築嶋</cp:lastModifiedBy>
  <cp:lastPrinted>2026-10-29T23:51:30Z</cp:lastPrinted>
  <dcterms:created xsi:type="dcterms:W3CDTF">2026-04-22T10:10:50Z</dcterms:created>
  <dcterms:modified xsi:type="dcterms:W3CDTF">2026-10-29T23:51:35Z</dcterms:modified>
</cp:coreProperties>
</file>