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65" yWindow="-15" windowWidth="7710" windowHeight="8100" tabRatio="816" firstSheet="13" activeTab="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22" r:id="rId14"/>
    <sheet name="施設類型別ストック情報分析表①" sheetId="21" r:id="rId15"/>
    <sheet name="施設類型別ストック情報分析表②" sheetId="20" r:id="rId16"/>
  </sheets>
  <calcPr calcId="145621" concurrentManualCount="2"/>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C36" i="9"/>
  <c r="BE35" i="9"/>
  <c r="BE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AM34" i="9" l="1"/>
  <c r="AM35" i="9" s="1"/>
  <c r="AM36" i="9" s="1"/>
  <c r="BW34" i="9" l="1"/>
  <c r="BW35" i="9" s="1"/>
  <c r="BW36" i="9" s="1"/>
  <c r="BW37" i="9" s="1"/>
  <c r="CO34" i="9" l="1"/>
  <c r="CO35" i="9" s="1"/>
</calcChain>
</file>

<file path=xl/sharedStrings.xml><?xml version="1.0" encoding="utf-8"?>
<sst xmlns="http://schemas.openxmlformats.org/spreadsheetml/2006/main" count="1043" uniqueCount="562">
  <si>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</si>
  <si>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</si>
  <si>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</si>
  <si>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</si>
  <si>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</si>
  <si>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</si>
  <si>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</si>
  <si>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</si>
  <si>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</si>
  <si>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</si>
  <si>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</si>
  <si>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</si>
  <si>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</si>
  <si>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</si>
  <si>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</si>
  <si>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</si>
  <si>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</si>
  <si>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</si>
  <si>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</si>
  <si>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</si>
  <si>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</si>
  <si>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</si>
  <si>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</si>
  <si>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</si>
  <si>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</si>
  <si>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</si>
  <si>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</si>
  <si>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</si>
  <si>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</si>
  <si>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</si>
  <si>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</si>
  <si>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</si>
  <si>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</si>
  <si>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</si>
  <si>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</si>
  <si>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</si>
  <si>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</si>
  <si>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</si>
  <si>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</si>
  <si>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</si>
  <si>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</si>
  <si>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</si>
  <si>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</si>
  <si>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</si>
  <si>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</si>
  <si>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</si>
  <si>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</si>
  <si>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</si>
  <si>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</si>
  <si>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</si>
  <si>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</si>
  <si>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</si>
  <si>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</si>
  <si>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</si>
  <si>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</si>
  <si>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</si>
  <si>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</si>
  <si>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</si>
  <si>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</si>
  <si>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</si>
  <si>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</si>
  <si>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</si>
  <si>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</si>
  <si>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</si>
  <si>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</si>
  <si>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</si>
  <si>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</si>
  <si>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</si>
  <si>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</si>
  <si>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</si>
  <si>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</si>
  <si>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</si>
  <si>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</si>
  <si>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</si>
  <si>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</si>
  <si>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</si>
  <si>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</si>
  <si>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</si>
  <si>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</si>
  <si>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</si>
  <si>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</si>
  <si>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</si>
  <si>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荒尾市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</si>
  <si>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</si>
  <si>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</si>
  <si>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</si>
  <si>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</si>
  <si>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</si>
  <si>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</si>
  <si>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</si>
  <si>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</si>
  <si>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</si>
  <si>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</si>
  <si>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</si>
  <si>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</si>
  <si>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</si>
  <si>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</si>
  <si>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</si>
  <si>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</si>
  <si>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</si>
  <si>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</si>
  <si>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</si>
  <si>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</si>
  <si>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</si>
  <si>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</si>
  <si>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</si>
  <si>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</si>
  <si>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</si>
  <si>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</si>
  <si>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</si>
  <si>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</si>
  <si>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</si>
  <si>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</si>
  <si>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</si>
  <si>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</si>
  <si>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</si>
  <si>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</si>
  <si>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</si>
  <si>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</si>
  <si>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</si>
  <si>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</si>
  <si>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</si>
  <si>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</si>
  <si>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</si>
  <si>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</si>
  <si>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</si>
  <si>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</si>
  <si>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</si>
  <si>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</si>
  <si>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</si>
  <si>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</si>
  <si>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</si>
  <si>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</si>
  <si>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</si>
  <si>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</si>
  <si>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</si>
  <si>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</si>
  <si>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</si>
  <si>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</si>
  <si>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</si>
  <si>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</si>
  <si>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</si>
  <si>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</si>
  <si>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</si>
  <si>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</si>
  <si>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</si>
  <si>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</si>
  <si>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</si>
  <si>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</si>
  <si>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</si>
  <si>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</si>
  <si>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</si>
  <si>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</si>
  <si>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</si>
  <si>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</si>
  <si>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</si>
  <si>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</si>
  <si>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</si>
  <si>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</si>
  <si>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</si>
  <si>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</si>
  <si>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</si>
  <si>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</si>
  <si>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</si>
  <si>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</si>
  <si>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</si>
  <si>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</si>
  <si>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</si>
  <si>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</si>
  <si>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</si>
  <si>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</si>
  <si>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</si>
  <si>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</si>
  <si>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</si>
  <si>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</si>
  <si>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</si>
  <si>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</si>
  <si>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</si>
  <si>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</si>
  <si>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</si>
  <si>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</si>
  <si>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</si>
  <si>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</si>
  <si>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</si>
  <si>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</si>
  <si>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</si>
  <si>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</si>
  <si>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</si>
  <si>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</si>
  <si>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</si>
  <si>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</si>
  <si>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</si>
  <si>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</si>
  <si>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</si>
  <si>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</si>
  <si>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</si>
  <si>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熊本県荒尾市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</si>
  <si>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</si>
  <si>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</si>
  <si>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</si>
  <si>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</si>
  <si>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</si>
  <si>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</si>
  <si>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</si>
  <si>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</si>
  <si>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</si>
  <si>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</si>
  <si>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</si>
  <si>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</si>
  <si>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</si>
  <si>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</si>
  <si>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</si>
  <si>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</si>
  <si>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</si>
  <si>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</si>
  <si>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</si>
  <si>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</si>
  <si>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</si>
  <si>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</si>
  <si>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</si>
  <si>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</si>
  <si>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</si>
  <si>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</si>
  <si>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</si>
  <si>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</si>
  <si>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</si>
  <si>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</si>
  <si>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</si>
  <si>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</si>
  <si>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</si>
  <si>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</si>
  <si>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</si>
  <si>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</si>
  <si>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</si>
  <si>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</si>
  <si>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</si>
  <si>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</si>
  <si>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</si>
  <si>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</si>
  <si>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</si>
  <si>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</si>
  <si>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</si>
  <si>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</si>
  <si>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</si>
  <si>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</si>
  <si>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</si>
  <si>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</si>
  <si>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</si>
  <si>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</si>
  <si>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</si>
  <si>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</si>
  <si>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</si>
  <si>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</si>
  <si>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</si>
  <si>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</si>
  <si>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</si>
  <si>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</si>
  <si>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</si>
  <si>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</si>
  <si>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</si>
  <si>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</si>
  <si>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</si>
  <si>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</si>
  <si>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</si>
  <si>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</si>
  <si>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</si>
  <si>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</si>
  <si>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</si>
  <si>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</si>
  <si>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</si>
  <si>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</si>
  <si>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</si>
  <si>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</si>
  <si>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</si>
  <si>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</si>
  <si>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</si>
  <si>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</si>
  <si>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</si>
  <si>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</si>
  <si>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</si>
  <si>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</si>
  <si>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</si>
  <si>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</si>
  <si>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</si>
  <si>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</si>
  <si>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</si>
  <si>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</si>
  <si>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</si>
  <si>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</si>
  <si>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</si>
  <si>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</si>
  <si>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</si>
  <si>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</si>
  <si>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</si>
  <si>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</si>
  <si>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</si>
  <si>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</si>
  <si>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</si>
  <si>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</si>
  <si>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</si>
  <si>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</si>
  <si>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</si>
  <si>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</si>
  <si>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</si>
  <si>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</si>
  <si>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</si>
  <si>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</si>
  <si>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</si>
  <si>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</si>
  <si>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</si>
  <si>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</si>
  <si>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</si>
  <si>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</si>
  <si>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</si>
  <si>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</si>
  <si>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</si>
  <si>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</si>
  <si>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</si>
  <si>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</si>
  <si>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</si>
  <si>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</si>
  <si>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</si>
  <si>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</si>
  <si>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</si>
  <si>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</si>
  <si>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</si>
  <si>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</si>
  <si>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</si>
  <si>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</si>
  <si>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</si>
  <si>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</si>
  <si>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</si>
  <si>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</si>
  <si>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</si>
  <si>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</si>
  <si>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</si>
  <si>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</si>
  <si>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</si>
  <si>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</si>
  <si>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</si>
  <si>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</si>
  <si>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</si>
  <si>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</si>
  <si>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</si>
  <si>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</si>
  <si>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熊本県荒尾市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</si>
  <si>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</si>
  <si>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</si>
  <si>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</si>
  <si>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</si>
  <si>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</si>
  <si>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</si>
  <si>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</si>
  <si>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</si>
  <si>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</si>
  <si>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</si>
  <si>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</si>
  <si>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</si>
  <si>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</si>
  <si>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</si>
  <si>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</si>
  <si>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</si>
  <si>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</si>
  <si>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</si>
  <si>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</si>
  <si>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</si>
  <si>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南新地土地区画整理事業特別会計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</si>
  <si>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</si>
  <si>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</si>
  <si>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</si>
  <si>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</si>
  <si>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</si>
  <si>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</si>
  <si>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</si>
  <si>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</si>
  <si>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</si>
  <si>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</si>
  <si>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</si>
  <si>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</si>
  <si>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</si>
  <si>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荒尾市国民健康保険特別会計</t>
    <phoneticPr fontId="5"/>
  </si>
  <si>
    <t>荒尾市介護保険特別会計（保険勘定）</t>
    <phoneticPr fontId="5"/>
  </si>
  <si>
    <t>荒尾市後期高齢者医療特別会計</t>
    <phoneticPr fontId="5"/>
  </si>
  <si>
    <t>荒尾市介護保険特別会計（介護サービス勘定）</t>
    <phoneticPr fontId="5"/>
  </si>
  <si>
    <t>荒尾市水道事業会計</t>
    <phoneticPr fontId="5"/>
  </si>
  <si>
    <t>法適用企業</t>
    <phoneticPr fontId="5"/>
  </si>
  <si>
    <t>荒尾市下水道事業会計</t>
    <phoneticPr fontId="5"/>
  </si>
  <si>
    <t>荒尾市病院事業会計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</si>
  <si>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</si>
  <si>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</si>
  <si>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</si>
  <si>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</si>
  <si>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</si>
  <si>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</si>
  <si>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</si>
  <si>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</si>
  <si>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</si>
  <si>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</si>
  <si>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</si>
  <si>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</si>
  <si>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</si>
  <si>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</si>
  <si>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</si>
  <si>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</si>
  <si>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</si>
  <si>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</si>
  <si>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</si>
  <si>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</si>
  <si>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</si>
  <si>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</si>
  <si>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</si>
  <si>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</si>
  <si>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</si>
  <si>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</si>
  <si>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</si>
  <si>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</si>
  <si>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</si>
  <si>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</si>
  <si>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</si>
  <si>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</si>
  <si>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</si>
  <si>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</si>
  <si>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</si>
  <si>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</si>
  <si>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</si>
  <si>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</si>
  <si>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</si>
  <si>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</si>
  <si>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</si>
  <si>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</si>
  <si>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</si>
  <si>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</si>
  <si>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</si>
  <si>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</si>
  <si>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</si>
  <si>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</si>
  <si>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</si>
  <si>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</si>
  <si>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</si>
  <si>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</si>
  <si>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</si>
  <si>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</si>
  <si>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荒尾市介護保険特別会計（介護サービス事業勘定）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</si>
  <si>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</si>
  <si>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</si>
  <si>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</si>
  <si>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</si>
  <si>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</si>
  <si>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</si>
  <si>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</si>
  <si>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</si>
  <si>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</si>
  <si>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</si>
  <si>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</si>
  <si>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</si>
  <si>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</si>
  <si>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</si>
  <si>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</si>
  <si>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</si>
  <si>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</si>
  <si>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</si>
  <si>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</si>
  <si>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</si>
  <si>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</si>
  <si>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</si>
  <si>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</si>
  <si>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</si>
  <si>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</si>
  <si>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</si>
  <si>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</si>
  <si>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</si>
  <si>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</si>
  <si>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</si>
  <si>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</si>
  <si>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</si>
  <si>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</si>
  <si>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</si>
  <si>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</si>
  <si>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</si>
  <si>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</si>
  <si>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</si>
  <si>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</si>
  <si>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</si>
  <si>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</si>
  <si>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</si>
  <si>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</si>
  <si>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</si>
  <si>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</si>
  <si>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</si>
  <si>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</si>
  <si>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</si>
  <si>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</si>
  <si>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</si>
  <si>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</si>
  <si>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</si>
  <si>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</si>
  <si>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</si>
  <si>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</si>
  <si>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</si>
  <si>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</si>
  <si>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</si>
  <si>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</si>
  <si>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</si>
  <si>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</si>
  <si>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</si>
  <si>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</si>
  <si>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</si>
  <si>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</si>
  <si>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</si>
  <si>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</si>
  <si>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</si>
  <si>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</si>
  <si>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</si>
  <si>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</si>
  <si>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</si>
  <si>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</si>
  <si>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</si>
  <si>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</si>
  <si>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</si>
  <si>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</si>
  <si>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</si>
  <si>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</si>
  <si>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</si>
  <si>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</si>
  <si>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荒尾市水道事業会計</t>
  </si>
  <si>
    <t>一般会計</t>
  </si>
  <si>
    <t>荒尾市病院事業会計</t>
  </si>
  <si>
    <t>▲ 1.17</t>
  </si>
  <si>
    <t>▲ 1.12</t>
  </si>
  <si>
    <t>荒尾市介護保険特別会計（保険勘定）</t>
  </si>
  <si>
    <t>荒尾市下水道事業会計</t>
  </si>
  <si>
    <t>荒尾市国民健康保険特別会計</t>
  </si>
  <si>
    <t>▲ 0.20</t>
  </si>
  <si>
    <t>▲ 1.51</t>
  </si>
  <si>
    <t>▲ 0.53</t>
  </si>
  <si>
    <t>荒尾市介護保険特別会計（介護サービス勘定）</t>
  </si>
  <si>
    <t>荒尾市後期高齢者医療特別会計</t>
  </si>
  <si>
    <t>その他会計（赤字）</t>
  </si>
  <si>
    <t>その他会計（黒字）</t>
  </si>
  <si>
    <t>-</t>
    <phoneticPr fontId="2"/>
  </si>
  <si>
    <t>有明広域行政事務組合</t>
    <rPh sb="0" eb="2">
      <t>アリアケ</t>
    </rPh>
    <rPh sb="2" eb="4">
      <t>コウイキ</t>
    </rPh>
    <rPh sb="4" eb="6">
      <t>ギョウセイ</t>
    </rPh>
    <rPh sb="6" eb="8">
      <t>ジム</t>
    </rPh>
    <rPh sb="8" eb="10">
      <t>クミアイ</t>
    </rPh>
    <phoneticPr fontId="2"/>
  </si>
  <si>
    <t>大牟田・荒尾清掃施設組合</t>
    <rPh sb="0" eb="3">
      <t>オオムタ</t>
    </rPh>
    <rPh sb="4" eb="6">
      <t>アラオ</t>
    </rPh>
    <rPh sb="6" eb="8">
      <t>セイソウ</t>
    </rPh>
    <rPh sb="8" eb="10">
      <t>シセツ</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</si>
  <si>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</si>
  <si>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</si>
  <si>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荒尾市土地開発公社</t>
    <rPh sb="0" eb="3">
      <t>アラオシ</t>
    </rPh>
    <rPh sb="3" eb="5">
      <t>トチ</t>
    </rPh>
    <rPh sb="5" eb="7">
      <t>カイハツ</t>
    </rPh>
    <rPh sb="7" eb="9">
      <t>コウシャ</t>
    </rPh>
    <phoneticPr fontId="2"/>
  </si>
  <si>
    <t>-</t>
    <phoneticPr fontId="2"/>
  </si>
  <si>
    <t>荒尾商業開発</t>
    <rPh sb="0" eb="2">
      <t>アラオ</t>
    </rPh>
    <rPh sb="2" eb="4">
      <t>ショウギョウ</t>
    </rPh>
    <rPh sb="4" eb="6">
      <t>カイハツ</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</si>
  <si>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</si>
  <si>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</si>
  <si>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</si>
  <si>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</si>
  <si>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</si>
  <si>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</si>
  <si>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</si>
  <si>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</si>
  <si>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</si>
  <si>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</si>
  <si>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</si>
  <si>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</si>
  <si>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類似団体内平均値と比べると、将来負担比率は低い水準にある一方、有形固定資産減価償却率は高くなっている。
主な要因としては、保育所、公民館、図書館、体育施設、保健センター、消防施設等、建物の減価償却率が高くなっていることが挙げられる。</t>
    <rPh sb="0" eb="2">
      <t>ルイジ</t>
    </rPh>
    <rPh sb="2" eb="4">
      <t>ダンタイ</t>
    </rPh>
    <rPh sb="4" eb="5">
      <t>ナイ</t>
    </rPh>
    <rPh sb="5" eb="8">
      <t>ヘイキンチ</t>
    </rPh>
    <rPh sb="9" eb="10">
      <t>クラ</t>
    </rPh>
    <rPh sb="14" eb="16">
      <t>ショウライ</t>
    </rPh>
    <rPh sb="16" eb="18">
      <t>フタン</t>
    </rPh>
    <rPh sb="18" eb="20">
      <t>ヒリツ</t>
    </rPh>
    <rPh sb="21" eb="22">
      <t>ヒク</t>
    </rPh>
    <rPh sb="23" eb="25">
      <t>スイジュン</t>
    </rPh>
    <rPh sb="28" eb="30">
      <t>イッポウ</t>
    </rPh>
    <rPh sb="31" eb="33">
      <t>ユウケイ</t>
    </rPh>
    <rPh sb="33" eb="35">
      <t>コテイ</t>
    </rPh>
    <rPh sb="35" eb="37">
      <t>シサン</t>
    </rPh>
    <rPh sb="37" eb="39">
      <t>ゲンカ</t>
    </rPh>
    <rPh sb="39" eb="41">
      <t>ショウキャク</t>
    </rPh>
    <rPh sb="41" eb="42">
      <t>リツ</t>
    </rPh>
    <rPh sb="43" eb="44">
      <t>タカ</t>
    </rPh>
    <rPh sb="52" eb="53">
      <t>オモ</t>
    </rPh>
    <rPh sb="54" eb="56">
      <t>ヨウイン</t>
    </rPh>
    <rPh sb="61" eb="63">
      <t>ホイク</t>
    </rPh>
    <rPh sb="63" eb="64">
      <t>ショ</t>
    </rPh>
    <rPh sb="65" eb="68">
      <t>コウミンカン</t>
    </rPh>
    <rPh sb="69" eb="72">
      <t>トショカン</t>
    </rPh>
    <rPh sb="73" eb="75">
      <t>タイイク</t>
    </rPh>
    <rPh sb="75" eb="77">
      <t>シセツ</t>
    </rPh>
    <rPh sb="78" eb="80">
      <t>ホケン</t>
    </rPh>
    <rPh sb="85" eb="87">
      <t>ショウボウ</t>
    </rPh>
    <rPh sb="87" eb="89">
      <t>シセツ</t>
    </rPh>
    <rPh sb="89" eb="90">
      <t>トウ</t>
    </rPh>
    <rPh sb="91" eb="93">
      <t>タテモノ</t>
    </rPh>
    <rPh sb="94" eb="96">
      <t>ゲンカ</t>
    </rPh>
    <rPh sb="96" eb="98">
      <t>ショウキャク</t>
    </rPh>
    <rPh sb="98" eb="99">
      <t>リツ</t>
    </rPh>
    <rPh sb="100" eb="101">
      <t>タカ</t>
    </rPh>
    <rPh sb="110" eb="111">
      <t>ア</t>
    </rPh>
    <phoneticPr fontId="5"/>
  </si>
  <si>
    <t>有形固定資産減価償却率</t>
    <phoneticPr fontId="5"/>
  </si>
  <si>
    <t>将来負担比率及び実質公債費比率ともに減少傾向にあるが、今後は市民病院建替事業や競馬場跡地の土地区画整理事業など、多額の臨時的経費の発生が見込まれており、基金については取崩しが予想され、また地方債の借入額については増加することが見込まれる。</t>
    <rPh sb="0" eb="2">
      <t>ショウライ</t>
    </rPh>
    <rPh sb="2" eb="4">
      <t>フタン</t>
    </rPh>
    <rPh sb="4" eb="6">
      <t>ヒリツ</t>
    </rPh>
    <rPh sb="6" eb="7">
      <t>オヨ</t>
    </rPh>
    <rPh sb="8" eb="10">
      <t>ジッシツ</t>
    </rPh>
    <rPh sb="10" eb="13">
      <t>コウサイヒ</t>
    </rPh>
    <rPh sb="13" eb="15">
      <t>ヒリツ</t>
    </rPh>
    <rPh sb="18" eb="20">
      <t>ゲンショウ</t>
    </rPh>
    <rPh sb="20" eb="22">
      <t>ケイコウ</t>
    </rPh>
    <rPh sb="27" eb="29">
      <t>コンゴ</t>
    </rPh>
    <rPh sb="30" eb="32">
      <t>シミン</t>
    </rPh>
    <rPh sb="32" eb="34">
      <t>ビョウイン</t>
    </rPh>
    <rPh sb="34" eb="38">
      <t>ダテタイジギョウ</t>
    </rPh>
    <rPh sb="39" eb="42">
      <t>ケイバジョウ</t>
    </rPh>
    <rPh sb="42" eb="44">
      <t>アトチ</t>
    </rPh>
    <rPh sb="45" eb="47">
      <t>トチ</t>
    </rPh>
    <rPh sb="47" eb="49">
      <t>クカク</t>
    </rPh>
    <rPh sb="49" eb="51">
      <t>セイリ</t>
    </rPh>
    <rPh sb="51" eb="53">
      <t>ジギョウ</t>
    </rPh>
    <rPh sb="56" eb="58">
      <t>タガク</t>
    </rPh>
    <rPh sb="59" eb="62">
      <t>リンジテキ</t>
    </rPh>
    <rPh sb="62" eb="64">
      <t>ケイヒ</t>
    </rPh>
    <rPh sb="65" eb="67">
      <t>ハッセイ</t>
    </rPh>
    <rPh sb="68" eb="70">
      <t>ミコ</t>
    </rPh>
    <rPh sb="76" eb="78">
      <t>キキン</t>
    </rPh>
    <rPh sb="83" eb="85">
      <t>トリクズシ</t>
    </rPh>
    <rPh sb="87" eb="89">
      <t>ヨソウ</t>
    </rPh>
    <rPh sb="94" eb="97">
      <t>チホウサイ</t>
    </rPh>
    <rPh sb="98" eb="100">
      <t>カリイレ</t>
    </rPh>
    <rPh sb="100" eb="101">
      <t>ガク</t>
    </rPh>
    <rPh sb="106" eb="108">
      <t>ゾウカ</t>
    </rPh>
    <rPh sb="113" eb="115">
      <t>ミコ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</si>
</sst>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17770</c:v>
                </c:pt>
                <c:pt idx="1">
                  <c:v>45458</c:v>
                </c:pt>
                <c:pt idx="2">
                  <c:v>56959</c:v>
                </c:pt>
                <c:pt idx="3">
                  <c:v>38031</c:v>
                </c:pt>
                <c:pt idx="4">
                  <c:v>25698</c:v>
                </c:pt>
              </c:numCache>
            </c:numRef>
          </c:val>
          <c:smooth val="0"/>
        </c:ser>
        <c:dLbls>
          <c:showLegendKey val="0"/>
          <c:showVal val="0"/>
          <c:showCatName val="0"/>
          <c:showSerName val="0"/>
          <c:showPercent val="0"/>
          <c:showBubbleSize val="0"/>
        </c:dLbls>
        <c:marker val="1"/>
        <c:smooth val="0"/>
        <c:axId val="199492352"/>
        <c:axId val="199494272"/>
      </c:lineChart>
      <c:catAx>
        <c:axId val="199492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494272"/>
        <c:crosses val="autoZero"/>
        <c:auto val="1"/>
        <c:lblAlgn val="ctr"/>
        <c:lblOffset val="100"/>
        <c:tickLblSkip val="1"/>
        <c:tickMarkSkip val="1"/>
        <c:noMultiLvlLbl val="0"/>
      </c:catAx>
      <c:valAx>
        <c:axId val="1994942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492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3.99</c:v>
                </c:pt>
                <c:pt idx="1">
                  <c:v>2.74</c:v>
                </c:pt>
                <c:pt idx="2">
                  <c:v>3.37</c:v>
                </c:pt>
                <c:pt idx="3">
                  <c:v>6.79</c:v>
                </c:pt>
                <c:pt idx="4">
                  <c:v>4.79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21.87</c:v>
                </c:pt>
                <c:pt idx="1">
                  <c:v>23.53</c:v>
                </c:pt>
                <c:pt idx="2">
                  <c:v>25.04</c:v>
                </c:pt>
                <c:pt idx="3">
                  <c:v>26.1</c:v>
                </c:pt>
                <c:pt idx="4">
                  <c:v>29.81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7426304"/>
        <c:axId val="227428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1.65</c:v>
                </c:pt>
                <c:pt idx="1">
                  <c:v>2.71</c:v>
                </c:pt>
                <c:pt idx="2">
                  <c:v>2.48</c:v>
                </c:pt>
                <c:pt idx="3">
                  <c:v>5.18</c:v>
                </c:pt>
                <c:pt idx="4">
                  <c:v>1.41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7426304"/>
        <c:axId val="227428224"/>
      </c:lineChart>
      <c:catAx>
        <c:axId val="22742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7428224"/>
        <c:crosses val="autoZero"/>
        <c:auto val="1"/>
        <c:lblAlgn val="ctr"/>
        <c:lblOffset val="100"/>
        <c:tickLblSkip val="1"/>
        <c:tickMarkSkip val="1"/>
        <c:noMultiLvlLbl val="0"/>
      </c:catAx>
      <c:valAx>
        <c:axId val="227428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42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荒尾市後期高齢者医療特別会計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c:v>
                </c:pt>
                <c:pt idx="2">
                  <c:v>#N/A</c:v>
                </c:pt>
                <c:pt idx="3">
                  <c:v>0.09</c:v>
                </c:pt>
                <c:pt idx="4">
                  <c:v>#N/A</c:v>
                </c:pt>
                <c:pt idx="5">
                  <c:v>0.1</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荒尾市介護保険特別会計（介護サービス勘定）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0.03</c:v>
                </c:pt>
                <c:pt idx="4">
                  <c:v>#N/A</c:v>
                </c:pt>
                <c:pt idx="5">
                  <c:v>0.05</c:v>
                </c:pt>
                <c:pt idx="6">
                  <c:v>#N/A</c:v>
                </c:pt>
                <c:pt idx="7">
                  <c:v>0.05</c:v>
                </c:pt>
                <c:pt idx="8">
                  <c:v>#N/A</c:v>
                </c:pt>
                <c:pt idx="9">
                  <c:v>0.14000000000000001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荒尾市国民健康保険特別会計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0.2</c:v>
                </c:pt>
                <c:pt idx="1">
                  <c:v>#N/A</c:v>
                </c:pt>
                <c:pt idx="2">
                  <c:v>#N/A</c:v>
                </c:pt>
                <c:pt idx="3">
                  <c:v>0.56999999999999995</c:v>
                </c:pt>
                <c:pt idx="4">
                  <c:v>1.51</c:v>
                </c:pt>
                <c:pt idx="5">
                  <c:v>#N/A</c:v>
                </c:pt>
                <c:pt idx="6">
                  <c:v>0.53</c:v>
                </c:pt>
                <c:pt idx="7">
                  <c:v>#N/A</c:v>
                </c:pt>
                <c:pt idx="8">
                  <c:v>#N/A</c:v>
                </c:pt>
                <c:pt idx="9">
                  <c:v>1.1599999999999999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荒尾市下水道事業会計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0.76</c:v>
                </c:pt>
                <c:pt idx="4">
                  <c:v>#N/A</c:v>
                </c:pt>
                <c:pt idx="5">
                  <c:v>2.0099999999999998</c:v>
                </c:pt>
                <c:pt idx="6">
                  <c:v>#N/A</c:v>
                </c:pt>
                <c:pt idx="7">
                  <c:v>2.31</c:v>
                </c:pt>
                <c:pt idx="8">
                  <c:v>#N/A</c:v>
                </c:pt>
                <c:pt idx="9">
                  <c:v>2.21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荒尾市介護保険特別会計（保険勘定）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1.23</c:v>
                </c:pt>
                <c:pt idx="2">
                  <c:v>#N/A</c:v>
                </c:pt>
                <c:pt idx="3">
                  <c:v>0.97</c:v>
                </c:pt>
                <c:pt idx="4">
                  <c:v>#N/A</c:v>
                </c:pt>
                <c:pt idx="5">
                  <c:v>1.1000000000000001</c:v>
                </c:pt>
                <c:pt idx="6">
                  <c:v>#N/A</c:v>
                </c:pt>
                <c:pt idx="7">
                  <c:v>1.84</c:v>
                </c:pt>
                <c:pt idx="8">
                  <c:v>#N/A</c:v>
                </c:pt>
                <c:pt idx="9">
                  <c:v>3.23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荒尾市病院事業会計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1.17</c:v>
                </c:pt>
                <c:pt idx="1">
                  <c:v>#N/A</c:v>
                </c:pt>
                <c:pt idx="2">
                  <c:v>1.1200000000000001</c:v>
                </c:pt>
                <c:pt idx="3">
                  <c:v>#N/A</c:v>
                </c:pt>
                <c:pt idx="4">
                  <c:v>#N/A</c:v>
                </c:pt>
                <c:pt idx="5">
                  <c:v>0</c:v>
                </c:pt>
                <c:pt idx="6">
                  <c:v>#N/A</c:v>
                </c:pt>
                <c:pt idx="7">
                  <c:v>1.88</c:v>
                </c:pt>
                <c:pt idx="8">
                  <c:v>#N/A</c:v>
                </c:pt>
                <c:pt idx="9">
                  <c:v>4.68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3.98</c:v>
                </c:pt>
                <c:pt idx="2">
                  <c:v>#N/A</c:v>
                </c:pt>
                <c:pt idx="3">
                  <c:v>2.74</c:v>
                </c:pt>
                <c:pt idx="4">
                  <c:v>#N/A</c:v>
                </c:pt>
                <c:pt idx="5">
                  <c:v>3.37</c:v>
                </c:pt>
                <c:pt idx="6">
                  <c:v>#N/A</c:v>
                </c:pt>
                <c:pt idx="7">
                  <c:v>6.78</c:v>
                </c:pt>
                <c:pt idx="8">
                  <c:v>#N/A</c:v>
                </c:pt>
                <c:pt idx="9">
                  <c:v>4.79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荒尾市水道事業会計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3.77</c:v>
                </c:pt>
                <c:pt idx="2">
                  <c:v>#N/A</c:v>
                </c:pt>
                <c:pt idx="3">
                  <c:v>4.84</c:v>
                </c:pt>
                <c:pt idx="4">
                  <c:v>#N/A</c:v>
                </c:pt>
                <c:pt idx="5">
                  <c:v>5.58</c:v>
                </c:pt>
                <c:pt idx="6">
                  <c:v>#N/A</c:v>
                </c:pt>
                <c:pt idx="7">
                  <c:v>5.47</c:v>
                </c:pt>
                <c:pt idx="8">
                  <c:v>#N/A</c:v>
                </c:pt>
                <c:pt idx="9">
                  <c:v>5.81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8838528"/>
        <c:axId val="218840064"/>
      </c:barChart>
      <c:catAx>
        <c:axId val="21883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840064"/>
        <c:crosses val="autoZero"/>
        <c:auto val="1"/>
        <c:lblAlgn val="ctr"/>
        <c:lblOffset val="100"/>
        <c:tickLblSkip val="1"/>
        <c:tickMarkSkip val="1"/>
        <c:noMultiLvlLbl val="0"/>
      </c:catAx>
      <c:valAx>
        <c:axId val="21884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838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1403</c:v>
                </c:pt>
                <c:pt idx="5">
                  <c:v>1461</c:v>
                </c:pt>
                <c:pt idx="8">
                  <c:v>1479</c:v>
                </c:pt>
                <c:pt idx="11">
                  <c:v>1473</c:v>
                </c:pt>
                <c:pt idx="14">
                  <c:v>1452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c:v>
                </c:pt>
                <c:pt idx="3">
                  <c:v>9</c:v>
                </c:pt>
                <c:pt idx="6">
                  <c:v>9</c:v>
                </c:pt>
                <c:pt idx="9">
                  <c:v>9</c:v>
                </c:pt>
                <c:pt idx="12">
                  <c:v>13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106</c:v>
                </c:pt>
                <c:pt idx="3">
                  <c:v>103</c:v>
                </c:pt>
                <c:pt idx="6">
                  <c:v>146</c:v>
                </c:pt>
                <c:pt idx="9">
                  <c:v>101</c:v>
                </c:pt>
                <c:pt idx="12">
                  <c:v>99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770</c:v>
                </c:pt>
                <c:pt idx="3">
                  <c:v>926</c:v>
                </c:pt>
                <c:pt idx="6">
                  <c:v>886</c:v>
                </c:pt>
                <c:pt idx="9">
                  <c:v>837</c:v>
                </c:pt>
                <c:pt idx="12">
                  <c:v>769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1640</c:v>
                </c:pt>
                <c:pt idx="3">
                  <c:v>1650</c:v>
                </c:pt>
                <c:pt idx="6">
                  <c:v>1606</c:v>
                </c:pt>
                <c:pt idx="9">
                  <c:v>1487</c:v>
                </c:pt>
                <c:pt idx="12">
                  <c:v>1621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9353088"/>
        <c:axId val="199355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1121</c:v>
                </c:pt>
                <c:pt idx="2">
                  <c:v>#N/A</c:v>
                </c:pt>
                <c:pt idx="3">
                  <c:v>#N/A</c:v>
                </c:pt>
                <c:pt idx="4">
                  <c:v>1227</c:v>
                </c:pt>
                <c:pt idx="5">
                  <c:v>#N/A</c:v>
                </c:pt>
                <c:pt idx="6">
                  <c:v>#N/A</c:v>
                </c:pt>
                <c:pt idx="7">
                  <c:v>1168</c:v>
                </c:pt>
                <c:pt idx="8">
                  <c:v>#N/A</c:v>
                </c:pt>
                <c:pt idx="9">
                  <c:v>#N/A</c:v>
                </c:pt>
                <c:pt idx="10">
                  <c:v>961</c:v>
                </c:pt>
                <c:pt idx="11">
                  <c:v>#N/A</c:v>
                </c:pt>
                <c:pt idx="12">
                  <c:v>#N/A</c:v>
                </c:pt>
                <c:pt idx="13">
                  <c:v>1050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9353088"/>
        <c:axId val="199355008"/>
      </c:lineChart>
      <c:catAx>
        <c:axId val="19935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355008"/>
        <c:crosses val="autoZero"/>
        <c:auto val="1"/>
        <c:lblAlgn val="ctr"/>
        <c:lblOffset val="100"/>
        <c:tickLblSkip val="1"/>
        <c:tickMarkSkip val="1"/>
        <c:noMultiLvlLbl val="0"/>
      </c:catAx>
      <c:valAx>
        <c:axId val="19935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35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15204</c:v>
                </c:pt>
                <c:pt idx="5">
                  <c:v>15153</c:v>
                </c:pt>
                <c:pt idx="8">
                  <c:v>15455</c:v>
                </c:pt>
                <c:pt idx="11">
                  <c:v>15442</c:v>
                </c:pt>
                <c:pt idx="14">
                  <c:v>14873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1532</c:v>
                </c:pt>
                <c:pt idx="5">
                  <c:v>1455</c:v>
                </c:pt>
                <c:pt idx="8">
                  <c:v>1406</c:v>
                </c:pt>
                <c:pt idx="11">
                  <c:v>1449</c:v>
                </c:pt>
                <c:pt idx="14">
                  <c:v>1404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5593</c:v>
                </c:pt>
                <c:pt idx="5">
                  <c:v>5876</c:v>
                </c:pt>
                <c:pt idx="8">
                  <c:v>6237</c:v>
                </c:pt>
                <c:pt idx="11">
                  <c:v>6663</c:v>
                </c:pt>
                <c:pt idx="14">
                  <c:v>7765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2</c:v>
                </c:pt>
                <c:pt idx="6">
                  <c:v>1</c:v>
                </c:pt>
                <c:pt idx="9">
                  <c:v>1</c:v>
                </c:pt>
                <c:pt idx="12">
                  <c:v>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2616</c:v>
                </c:pt>
                <c:pt idx="3">
                  <c:v>2266</c:v>
                </c:pt>
                <c:pt idx="6">
                  <c:v>2052</c:v>
                </c:pt>
                <c:pt idx="9">
                  <c:v>1905</c:v>
                </c:pt>
                <c:pt idx="12">
                  <c:v>1928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1041</c:v>
                </c:pt>
                <c:pt idx="3">
                  <c:v>974</c:v>
                </c:pt>
                <c:pt idx="6">
                  <c:v>778</c:v>
                </c:pt>
                <c:pt idx="9">
                  <c:v>671</c:v>
                </c:pt>
                <c:pt idx="12">
                  <c:v>614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8480</c:v>
                </c:pt>
                <c:pt idx="3">
                  <c:v>7459</c:v>
                </c:pt>
                <c:pt idx="6">
                  <c:v>7048</c:v>
                </c:pt>
                <c:pt idx="9">
                  <c:v>6534</c:v>
                </c:pt>
                <c:pt idx="12">
                  <c:v>6243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260</c:v>
                </c:pt>
                <c:pt idx="3">
                  <c:v>243</c:v>
                </c:pt>
                <c:pt idx="6">
                  <c:v>224</c:v>
                </c:pt>
                <c:pt idx="9">
                  <c:v>203</c:v>
                </c:pt>
                <c:pt idx="12">
                  <c:v>184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16029</c:v>
                </c:pt>
                <c:pt idx="3">
                  <c:v>15818</c:v>
                </c:pt>
                <c:pt idx="6">
                  <c:v>15660</c:v>
                </c:pt>
                <c:pt idx="9">
                  <c:v>15918</c:v>
                </c:pt>
                <c:pt idx="12">
                  <c:v>15543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7132544"/>
        <c:axId val="227134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6097</c:v>
                </c:pt>
                <c:pt idx="2">
                  <c:v>#N/A</c:v>
                </c:pt>
                <c:pt idx="3">
                  <c:v>#N/A</c:v>
                </c:pt>
                <c:pt idx="4">
                  <c:v>4277</c:v>
                </c:pt>
                <c:pt idx="5">
                  <c:v>#N/A</c:v>
                </c:pt>
                <c:pt idx="6">
                  <c:v>#N/A</c:v>
                </c:pt>
                <c:pt idx="7">
                  <c:v>2664</c:v>
                </c:pt>
                <c:pt idx="8">
                  <c:v>#N/A</c:v>
                </c:pt>
                <c:pt idx="9">
                  <c:v>#N/A</c:v>
                </c:pt>
                <c:pt idx="10">
                  <c:v>1678</c:v>
                </c:pt>
                <c:pt idx="11">
                  <c:v>#N/A</c:v>
                </c:pt>
                <c:pt idx="12">
                  <c:v>#N/A</c:v>
                </c:pt>
                <c:pt idx="13">
                  <c:v>472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7132544"/>
        <c:axId val="227134464"/>
      </c:lineChart>
      <c:catAx>
        <c:axId val="22713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134464"/>
        <c:crosses val="autoZero"/>
        <c:auto val="1"/>
        <c:lblAlgn val="ctr"/>
        <c:lblOffset val="100"/>
        <c:tickLblSkip val="1"/>
        <c:tickMarkSkip val="1"/>
        <c:noMultiLvlLbl val="0"/>
      </c:catAx>
      <c:valAx>
        <c:axId val="22713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13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#REF!</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#REF!</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#REF!</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#REF!</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#REF!</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#REF!</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#REF!</c:f>
              <c:numCache>
                <c:formatCode>General</c:formatCode>
                <c:ptCount val="5"/>
                <c:pt idx="3" formatCode="#,##0.0;&quot;▲ &quot;#,##0.0">
                  <c:v>61.3</c:v>
                </c:pt>
              </c:numCache>
            </c:numRef>
          </c:xVal>
          <c:yVal>
            <c:numRef>
              <c:f>#REF!</c:f>
              <c:numCache>
                <c:formatCode>General</c:formatCode>
                <c:ptCount val="5"/>
                <c:pt idx="3" formatCode="#,##0.0;&quot;▲ &quot;#,##0.0">
                  <c:v>15.9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#REF!</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#REF!</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#REF!</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#REF!</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#REF!</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#REF!</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#REF!</c:f>
              <c:numCache>
                <c:formatCode>General</c:formatCode>
                <c:ptCount val="5"/>
                <c:pt idx="3" formatCode="#,##0.0;&quot;▲ &quot;#,##0.0">
                  <c:v>56.8</c:v>
                </c:pt>
              </c:numCache>
            </c:numRef>
          </c:xVal>
          <c:yVal>
            <c:numRef>
              <c:f>#REF!</c:f>
              <c:numCache>
                <c:formatCode>General</c:formatCode>
                <c:ptCount val="5"/>
                <c:pt idx="3" formatCode="#,##0.0;&quot;▲ &quot;#,##0.0">
                  <c:v>33.6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18096896"/>
        <c:axId val="318098816"/>
      </c:scatterChart>
      <c:valAx>
        <c:axId val="318096896"/>
        <c:scaling>
          <c:orientation val="minMax"/>
          <c:max val="61.7"/>
          <c:min val="56.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8098816"/>
        <c:crosses val="autoZero"/>
        <c:crossBetween val="midCat"/>
      </c:valAx>
      <c:valAx>
        <c:axId val="318098816"/>
        <c:scaling>
          <c:orientation val="minMax"/>
          <c:max val="37"/>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8096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#REF!</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#REF!</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#REF!</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#REF!</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#REF!</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#REF!</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#REF!</c:f>
              <c:numCache>
                <c:formatCode>#,##0.0;"▲ "#,##0.0</c:formatCode>
                <c:ptCount val="5"/>
                <c:pt idx="0">
                  <c:v>10.5</c:v>
                </c:pt>
                <c:pt idx="1">
                  <c:v>11.2</c:v>
                </c:pt>
                <c:pt idx="2">
                  <c:v>11.7</c:v>
                </c:pt>
                <c:pt idx="3">
                  <c:v>10.8</c:v>
                </c:pt>
                <c:pt idx="4">
                  <c:v>10.199999999999999</c:v>
                </c:pt>
              </c:numCache>
            </c:numRef>
          </c:xVal>
          <c:yVal>
            <c:numRef>
              <c:f>#REF!</c:f>
              <c:numCache>
                <c:formatCode>#,##0.0;"▲ "#,##0.0</c:formatCode>
                <c:ptCount val="5"/>
                <c:pt idx="0">
                  <c:v>60.1</c:v>
                </c:pt>
                <c:pt idx="1">
                  <c:v>41.7</c:v>
                </c:pt>
                <c:pt idx="2">
                  <c:v>26.1</c:v>
                </c:pt>
                <c:pt idx="3">
                  <c:v>15.9</c:v>
                </c:pt>
                <c:pt idx="4">
                  <c:v>4.5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#REF!</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#REF!</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#REF!</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#REF!</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5940232163182066E-2"/>
                  <c:y val="-6.2527233115468414E-2"/>
                </c:manualLayout>
              </c:layout>
              <c:tx>
                <c:strRef>
                  <c:f>#REF!</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7470692360445354E-2"/>
                  <c:y val="-6.2527233115468414E-2"/>
                </c:manualLayout>
              </c:layout>
              <c:tx>
                <c:strRef>
                  <c:f>#REF!</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#REF!</c:f>
              <c:numCache>
                <c:formatCode>#,##0.0;"▲ "#,##0.0</c:formatCode>
                <c:ptCount val="5"/>
                <c:pt idx="0">
                  <c:v>10.3</c:v>
                </c:pt>
                <c:pt idx="1">
                  <c:v>9.6</c:v>
                </c:pt>
                <c:pt idx="2">
                  <c:v>8.8000000000000007</c:v>
                </c:pt>
                <c:pt idx="3">
                  <c:v>7</c:v>
                </c:pt>
                <c:pt idx="4">
                  <c:v>6.9</c:v>
                </c:pt>
              </c:numCache>
            </c:numRef>
          </c:xVal>
          <c:yVal>
            <c:numRef>
              <c:f>#REF!</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17859712"/>
        <c:axId val="318214144"/>
      </c:scatterChart>
      <c:valAx>
        <c:axId val="317859712"/>
        <c:scaling>
          <c:orientation val="minMax"/>
          <c:max val="12.1"/>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8214144"/>
        <c:crosses val="autoZero"/>
        <c:crossBetween val="midCat"/>
      </c:valAx>
      <c:valAx>
        <c:axId val="318214144"/>
        <c:scaling>
          <c:orientation val="minMax"/>
          <c:max val="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7859712"/>
        <c:crosses val="autoZero"/>
        <c:crossBetween val="midCat"/>
        <c:majorUnit val="8.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熊本県荒尾市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53,961
53,710
57.37
21,273,279
20,661,383
562,718
11,739,413
15,543,131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旧産炭地域で高齢化の進んだ本市は、歳入に占める地方交付税の割合が高く、財政力指数が類似団体を大きく下回っており、</a:t>
          </a:r>
          <a:r>
            <a:rPr kumimoji="1" lang="en-US" altLang="ja-JP" sz="1300">
              <a:latin typeface="ＭＳ Ｐゴシック"/>
            </a:rPr>
            <a:t>H24</a:t>
          </a:r>
          <a:r>
            <a:rPr kumimoji="1" lang="ja-JP" altLang="en-US" sz="1300">
              <a:latin typeface="ＭＳ Ｐゴシック"/>
            </a:rPr>
            <a:t>年度より横ばいで推移している。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H21</a:t>
          </a:r>
          <a:r>
            <a:rPr kumimoji="1" lang="ja-JP" altLang="en-US" sz="1300">
              <a:latin typeface="ＭＳ Ｐゴシック"/>
            </a:rPr>
            <a:t>年度当時より、財政基盤の確立と市民に信頼される行政経営の実現を目指し、「荒尾市中期財政計画</a:t>
          </a:r>
          <a:r>
            <a:rPr kumimoji="1" lang="en-US" altLang="ja-JP" sz="1300">
              <a:latin typeface="ＭＳ Ｐゴシック"/>
            </a:rPr>
            <a:t>(</a:t>
          </a:r>
          <a:r>
            <a:rPr kumimoji="1" lang="ja-JP" altLang="en-US" sz="1300">
              <a:latin typeface="ＭＳ Ｐゴシック"/>
            </a:rPr>
            <a:t>平成</a:t>
          </a:r>
          <a:r>
            <a:rPr kumimoji="1" lang="en-US" altLang="ja-JP" sz="1300">
              <a:latin typeface="ＭＳ Ｐゴシック"/>
            </a:rPr>
            <a:t>22</a:t>
          </a:r>
          <a:r>
            <a:rPr kumimoji="1" lang="ja-JP" altLang="en-US" sz="1300">
              <a:latin typeface="ＭＳ Ｐゴシック"/>
            </a:rPr>
            <a:t>年度～</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a:t>
          </a:r>
          <a:r>
            <a:rPr kumimoji="1" lang="ja-JP" altLang="en-US" sz="1300">
              <a:latin typeface="ＭＳ Ｐゴシック"/>
            </a:rPr>
            <a:t>」を策定、財政運営の指針として実施してきた。現在も上記の計画の考え方を基礎とし、財政の健全化を図っている。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20320</xdr:rowOff>
    </xdr:from>
    <xdr:to>
      <xdr:col>7</xdr:col>
      <xdr:colOff>152400</xdr:colOff>
      <xdr:row>44</xdr:row>
      <xdr:rowOff>20320</xdr:rowOff>
    </xdr:to>
    <xdr:cxnSp macro="">
      <xdr:nvCxnSpPr>
        <xdr:cNvPr id="66" name="直線コネクタ 65"/>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20320</xdr:rowOff>
    </xdr:from>
    <xdr:to>
      <xdr:col>6</xdr:col>
      <xdr:colOff>0</xdr:colOff>
      <xdr:row>44</xdr:row>
      <xdr:rowOff>20320</xdr:rowOff>
    </xdr:to>
    <xdr:cxnSp macro="">
      <xdr:nvCxnSpPr>
        <xdr:cNvPr id="69" name="直線コネクタ 68"/>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20320</xdr:rowOff>
    </xdr:from>
    <xdr:to>
      <xdr:col>4</xdr:col>
      <xdr:colOff>482600</xdr:colOff>
      <xdr:row>44</xdr:row>
      <xdr:rowOff>44450</xdr:rowOff>
    </xdr:to>
    <xdr:cxnSp macro="">
      <xdr:nvCxnSpPr>
        <xdr:cNvPr id="72" name="直線コネクタ 71"/>
        <xdr:cNvCxnSpPr/>
      </xdr:nvCxnSpPr>
      <xdr:spPr>
        <a:xfrm flipV="1">
          <a:off x="2336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5" name="直線コネクタ 74"/>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85" name="円/楕円 84"/>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113047</xdr:rowOff>
    </xdr:from>
    <xdr:ext cx="762000" cy="259045"/>
    <xdr:sp macro="" textlink="">
      <xdr:nvSpPr>
        <xdr:cNvPr id="86" name="財政力該当値テキスト"/>
        <xdr:cNvSpPr txBox="1"/>
      </xdr:nvSpPr>
      <xdr:spPr>
        <a:xfrm>
          <a:off x="5041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140970</xdr:rowOff>
    </xdr:from>
    <xdr:to>
      <xdr:col>6</xdr:col>
      <xdr:colOff>50800</xdr:colOff>
      <xdr:row>44</xdr:row>
      <xdr:rowOff>71120</xdr:rowOff>
    </xdr:to>
    <xdr:sp macro="" textlink="">
      <xdr:nvSpPr>
        <xdr:cNvPr id="87" name="円/楕円 86"/>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55897</xdr:rowOff>
    </xdr:from>
    <xdr:ext cx="736600" cy="259045"/>
    <xdr:sp macro="" textlink="">
      <xdr:nvSpPr>
        <xdr:cNvPr id="88" name="テキスト ボックス 87"/>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140970</xdr:rowOff>
    </xdr:from>
    <xdr:to>
      <xdr:col>4</xdr:col>
      <xdr:colOff>533400</xdr:colOff>
      <xdr:row>44</xdr:row>
      <xdr:rowOff>71120</xdr:rowOff>
    </xdr:to>
    <xdr:sp macro="" textlink="">
      <xdr:nvSpPr>
        <xdr:cNvPr id="89" name="円/楕円 88"/>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55897</xdr:rowOff>
    </xdr:from>
    <xdr:ext cx="762000" cy="259045"/>
    <xdr:sp macro="" textlink="">
      <xdr:nvSpPr>
        <xdr:cNvPr id="90" name="テキスト ボックス 89"/>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1" name="円/楕円 90"/>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2" name="テキスト ボックス 91"/>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歳出総額に対する</a:t>
          </a:r>
          <a:r>
            <a:rPr kumimoji="1" lang="ja-JP" altLang="en-US" sz="1300">
              <a:latin typeface="ＭＳ Ｐゴシック"/>
            </a:rPr>
            <a:t>扶助費を中心とした義務的経費の割合が高い傾向があり、経常収支比率は慢性的に高い傾向にあったが、</a:t>
          </a:r>
          <a:r>
            <a:rPr kumimoji="1" lang="en-US" altLang="ja-JP" sz="1300">
              <a:latin typeface="ＭＳ Ｐゴシック"/>
            </a:rPr>
            <a:t>H27</a:t>
          </a:r>
          <a:r>
            <a:rPr kumimoji="1" lang="ja-JP" altLang="en-US" sz="1300">
              <a:latin typeface="ＭＳ Ｐゴシック"/>
            </a:rPr>
            <a:t>年度は経常一般財源である地方消費税交付金や普通交付税の増額により、一時的に減少した。</a:t>
          </a:r>
          <a:endParaRPr kumimoji="1" lang="en-US" altLang="ja-JP" sz="1300">
            <a:latin typeface="ＭＳ Ｐゴシック"/>
          </a:endParaRPr>
        </a:p>
        <a:p>
          <a:r>
            <a:rPr kumimoji="1" lang="ja-JP" altLang="en-US" sz="1300">
              <a:latin typeface="ＭＳ Ｐゴシック"/>
            </a:rPr>
            <a:t>　しかし、</a:t>
          </a:r>
          <a:r>
            <a:rPr kumimoji="1" lang="en-US" altLang="ja-JP" sz="1300">
              <a:latin typeface="ＭＳ Ｐゴシック"/>
            </a:rPr>
            <a:t>H28</a:t>
          </a:r>
          <a:r>
            <a:rPr kumimoji="1" lang="ja-JP" altLang="en-US" sz="1300">
              <a:latin typeface="ＭＳ Ｐゴシック"/>
            </a:rPr>
            <a:t>年度は上記の経常一般財源の減少や扶助費、公債費が増加したことにより、再び</a:t>
          </a:r>
          <a:r>
            <a:rPr kumimoji="1" lang="en-US" altLang="ja-JP" sz="1300">
              <a:latin typeface="ＭＳ Ｐゴシック"/>
            </a:rPr>
            <a:t>90%</a:t>
          </a:r>
          <a:r>
            <a:rPr kumimoji="1" lang="ja-JP" altLang="en-US" sz="1300">
              <a:latin typeface="ＭＳ Ｐゴシック"/>
            </a:rPr>
            <a:t>台となっている。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131572</xdr:rowOff>
    </xdr:from>
    <xdr:to>
      <xdr:col>7</xdr:col>
      <xdr:colOff>152400</xdr:colOff>
      <xdr:row>61</xdr:row>
      <xdr:rowOff>95250</xdr:rowOff>
    </xdr:to>
    <xdr:cxnSp macro="">
      <xdr:nvCxnSpPr>
        <xdr:cNvPr id="127" name="直線コネクタ 126"/>
        <xdr:cNvCxnSpPr/>
      </xdr:nvCxnSpPr>
      <xdr:spPr>
        <a:xfrm>
          <a:off x="4114800" y="1041857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131572</xdr:rowOff>
    </xdr:from>
    <xdr:to>
      <xdr:col>6</xdr:col>
      <xdr:colOff>0</xdr:colOff>
      <xdr:row>62</xdr:row>
      <xdr:rowOff>5842</xdr:rowOff>
    </xdr:to>
    <xdr:cxnSp macro="">
      <xdr:nvCxnSpPr>
        <xdr:cNvPr id="130" name="直線コネクタ 129"/>
        <xdr:cNvCxnSpPr/>
      </xdr:nvCxnSpPr>
      <xdr:spPr>
        <a:xfrm flipV="1">
          <a:off x="3225800" y="1041857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5842</xdr:rowOff>
    </xdr:from>
    <xdr:to>
      <xdr:col>4</xdr:col>
      <xdr:colOff>482600</xdr:colOff>
      <xdr:row>62</xdr:row>
      <xdr:rowOff>44450</xdr:rowOff>
    </xdr:to>
    <xdr:cxnSp macro="">
      <xdr:nvCxnSpPr>
        <xdr:cNvPr id="133" name="直線コネクタ 132"/>
        <xdr:cNvCxnSpPr/>
      </xdr:nvCxnSpPr>
      <xdr:spPr>
        <a:xfrm flipV="1">
          <a:off x="2336800" y="1063574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62</xdr:row>
      <xdr:rowOff>44450</xdr:rowOff>
    </xdr:to>
    <xdr:cxnSp macro="">
      <xdr:nvCxnSpPr>
        <xdr:cNvPr id="136" name="直線コネクタ 135"/>
        <xdr:cNvCxnSpPr/>
      </xdr:nvCxnSpPr>
      <xdr:spPr>
        <a:xfrm>
          <a:off x="1447800" y="1065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44450</xdr:rowOff>
    </xdr:from>
    <xdr:to>
      <xdr:col>7</xdr:col>
      <xdr:colOff>203200</xdr:colOff>
      <xdr:row>61</xdr:row>
      <xdr:rowOff>146050</xdr:rowOff>
    </xdr:to>
    <xdr:sp macro="" textlink="">
      <xdr:nvSpPr>
        <xdr:cNvPr id="146" name="円/楕円 145"/>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60977</xdr:rowOff>
    </xdr:from>
    <xdr:ext cx="762000" cy="259045"/>
    <xdr:sp macro="" textlink="">
      <xdr:nvSpPr>
        <xdr:cNvPr id="147"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80772</xdr:rowOff>
    </xdr:from>
    <xdr:to>
      <xdr:col>6</xdr:col>
      <xdr:colOff>50800</xdr:colOff>
      <xdr:row>61</xdr:row>
      <xdr:rowOff>10922</xdr:rowOff>
    </xdr:to>
    <xdr:sp macro="" textlink="">
      <xdr:nvSpPr>
        <xdr:cNvPr id="148" name="円/楕円 147"/>
        <xdr:cNvSpPr/>
      </xdr:nvSpPr>
      <xdr:spPr>
        <a:xfrm>
          <a:off x="4064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21099</xdr:rowOff>
    </xdr:from>
    <xdr:ext cx="736600" cy="259045"/>
    <xdr:sp macro="" textlink="">
      <xdr:nvSpPr>
        <xdr:cNvPr id="149" name="テキスト ボックス 148"/>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126492</xdr:rowOff>
    </xdr:from>
    <xdr:to>
      <xdr:col>4</xdr:col>
      <xdr:colOff>533400</xdr:colOff>
      <xdr:row>62</xdr:row>
      <xdr:rowOff>56642</xdr:rowOff>
    </xdr:to>
    <xdr:sp macro="" textlink="">
      <xdr:nvSpPr>
        <xdr:cNvPr id="150" name="円/楕円 149"/>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41419</xdr:rowOff>
    </xdr:from>
    <xdr:ext cx="762000" cy="259045"/>
    <xdr:sp macro="" textlink="">
      <xdr:nvSpPr>
        <xdr:cNvPr id="151" name="テキスト ボックス 150"/>
        <xdr:cNvSpPr txBox="1"/>
      </xdr:nvSpPr>
      <xdr:spPr>
        <a:xfrm>
          <a:off x="2844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2" name="円/楕円 151"/>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80027</xdr:rowOff>
    </xdr:from>
    <xdr:ext cx="762000" cy="259045"/>
    <xdr:sp macro="" textlink="">
      <xdr:nvSpPr>
        <xdr:cNvPr id="153" name="テキスト ボックス 152"/>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54" name="円/楕円 153"/>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55897</xdr:rowOff>
    </xdr:from>
    <xdr:ext cx="762000" cy="259045"/>
    <xdr:sp macro="" textlink="">
      <xdr:nvSpPr>
        <xdr:cNvPr id="155" name="テキスト ボックス 154"/>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類似団体平均に比べ、人件費、物件費ともに低く推移している。これまでの行財政改革の効果が出ているものと考えられる。</a:t>
          </a:r>
          <a:endParaRPr kumimoji="1" lang="en-US" altLang="ja-JP" sz="1300">
            <a:latin typeface="ＭＳ Ｐゴシック"/>
          </a:endParaRPr>
        </a:p>
        <a:p>
          <a:r>
            <a:rPr kumimoji="1" lang="ja-JP" altLang="en-US" sz="1300">
              <a:latin typeface="ＭＳ Ｐゴシック"/>
            </a:rPr>
            <a:t>　今後、業務の多様化等により、職員数が増加し、人件費は増加していくことが予想されるが、適正な定員管理に取り組んでいく。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103274</xdr:rowOff>
    </xdr:from>
    <xdr:to>
      <xdr:col>7</xdr:col>
      <xdr:colOff>152400</xdr:colOff>
      <xdr:row>82</xdr:row>
      <xdr:rowOff>120393</xdr:rowOff>
    </xdr:to>
    <xdr:cxnSp macro="">
      <xdr:nvCxnSpPr>
        <xdr:cNvPr id="190" name="直線コネクタ 189"/>
        <xdr:cNvCxnSpPr/>
      </xdr:nvCxnSpPr>
      <xdr:spPr>
        <a:xfrm>
          <a:off x="4114800" y="14162174"/>
          <a:ext cx="838200" cy="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73394</xdr:rowOff>
    </xdr:from>
    <xdr:to>
      <xdr:col>6</xdr:col>
      <xdr:colOff>0</xdr:colOff>
      <xdr:row>82</xdr:row>
      <xdr:rowOff>103274</xdr:rowOff>
    </xdr:to>
    <xdr:cxnSp macro="">
      <xdr:nvCxnSpPr>
        <xdr:cNvPr id="193" name="直線コネクタ 192"/>
        <xdr:cNvCxnSpPr/>
      </xdr:nvCxnSpPr>
      <xdr:spPr>
        <a:xfrm>
          <a:off x="3225800" y="14132294"/>
          <a:ext cx="8890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26622</xdr:rowOff>
    </xdr:from>
    <xdr:to>
      <xdr:col>4</xdr:col>
      <xdr:colOff>482600</xdr:colOff>
      <xdr:row>82</xdr:row>
      <xdr:rowOff>73394</xdr:rowOff>
    </xdr:to>
    <xdr:cxnSp macro="">
      <xdr:nvCxnSpPr>
        <xdr:cNvPr id="196" name="直線コネクタ 195"/>
        <xdr:cNvCxnSpPr/>
      </xdr:nvCxnSpPr>
      <xdr:spPr>
        <a:xfrm>
          <a:off x="2336800" y="14085522"/>
          <a:ext cx="889000" cy="4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26622</xdr:rowOff>
    </xdr:from>
    <xdr:to>
      <xdr:col>3</xdr:col>
      <xdr:colOff>279400</xdr:colOff>
      <xdr:row>82</xdr:row>
      <xdr:rowOff>74895</xdr:rowOff>
    </xdr:to>
    <xdr:cxnSp macro="">
      <xdr:nvCxnSpPr>
        <xdr:cNvPr id="199" name="直線コネクタ 198"/>
        <xdr:cNvCxnSpPr/>
      </xdr:nvCxnSpPr>
      <xdr:spPr>
        <a:xfrm flipV="1">
          <a:off x="1447800" y="14085522"/>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69593</xdr:rowOff>
    </xdr:from>
    <xdr:to>
      <xdr:col>7</xdr:col>
      <xdr:colOff>203200</xdr:colOff>
      <xdr:row>82</xdr:row>
      <xdr:rowOff>171193</xdr:rowOff>
    </xdr:to>
    <xdr:sp macro="" textlink="">
      <xdr:nvSpPr>
        <xdr:cNvPr id="209" name="円/楕円 208"/>
        <xdr:cNvSpPr/>
      </xdr:nvSpPr>
      <xdr:spPr>
        <a:xfrm>
          <a:off x="4902200" y="141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86120</xdr:rowOff>
    </xdr:from>
    <xdr:ext cx="762000" cy="259045"/>
    <xdr:sp macro="" textlink="">
      <xdr:nvSpPr>
        <xdr:cNvPr id="210" name="人件費・物件費等の状況該当値テキスト"/>
        <xdr:cNvSpPr txBox="1"/>
      </xdr:nvSpPr>
      <xdr:spPr>
        <a:xfrm>
          <a:off x="5041900" y="1397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88,244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52474</xdr:rowOff>
    </xdr:from>
    <xdr:to>
      <xdr:col>6</xdr:col>
      <xdr:colOff>50800</xdr:colOff>
      <xdr:row>82</xdr:row>
      <xdr:rowOff>154074</xdr:rowOff>
    </xdr:to>
    <xdr:sp macro="" textlink="">
      <xdr:nvSpPr>
        <xdr:cNvPr id="211" name="円/楕円 210"/>
        <xdr:cNvSpPr/>
      </xdr:nvSpPr>
      <xdr:spPr>
        <a:xfrm>
          <a:off x="4064000" y="141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164251</xdr:rowOff>
    </xdr:from>
    <xdr:ext cx="736600" cy="259045"/>
    <xdr:sp macro="" textlink="">
      <xdr:nvSpPr>
        <xdr:cNvPr id="212" name="テキスト ボックス 211"/>
        <xdr:cNvSpPr txBox="1"/>
      </xdr:nvSpPr>
      <xdr:spPr>
        <a:xfrm>
          <a:off x="3733800" y="13880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86,967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22594</xdr:rowOff>
    </xdr:from>
    <xdr:to>
      <xdr:col>4</xdr:col>
      <xdr:colOff>533400</xdr:colOff>
      <xdr:row>82</xdr:row>
      <xdr:rowOff>124194</xdr:rowOff>
    </xdr:to>
    <xdr:sp macro="" textlink="">
      <xdr:nvSpPr>
        <xdr:cNvPr id="213" name="円/楕円 212"/>
        <xdr:cNvSpPr/>
      </xdr:nvSpPr>
      <xdr:spPr>
        <a:xfrm>
          <a:off x="3175000" y="1408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134371</xdr:rowOff>
    </xdr:from>
    <xdr:ext cx="762000" cy="259045"/>
    <xdr:sp macro="" textlink="">
      <xdr:nvSpPr>
        <xdr:cNvPr id="214" name="テキスト ボックス 213"/>
        <xdr:cNvSpPr txBox="1"/>
      </xdr:nvSpPr>
      <xdr:spPr>
        <a:xfrm>
          <a:off x="2844800" y="13850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84,738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147272</xdr:rowOff>
    </xdr:from>
    <xdr:to>
      <xdr:col>3</xdr:col>
      <xdr:colOff>330200</xdr:colOff>
      <xdr:row>82</xdr:row>
      <xdr:rowOff>77422</xdr:rowOff>
    </xdr:to>
    <xdr:sp macro="" textlink="">
      <xdr:nvSpPr>
        <xdr:cNvPr id="215" name="円/楕円 214"/>
        <xdr:cNvSpPr/>
      </xdr:nvSpPr>
      <xdr:spPr>
        <a:xfrm>
          <a:off x="2286000" y="1403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87599</xdr:rowOff>
    </xdr:from>
    <xdr:ext cx="762000" cy="259045"/>
    <xdr:sp macro="" textlink="">
      <xdr:nvSpPr>
        <xdr:cNvPr id="216" name="テキスト ボックス 215"/>
        <xdr:cNvSpPr txBox="1"/>
      </xdr:nvSpPr>
      <xdr:spPr>
        <a:xfrm>
          <a:off x="1955800" y="1380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81,249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24095</xdr:rowOff>
    </xdr:from>
    <xdr:to>
      <xdr:col>2</xdr:col>
      <xdr:colOff>127000</xdr:colOff>
      <xdr:row>82</xdr:row>
      <xdr:rowOff>125695</xdr:rowOff>
    </xdr:to>
    <xdr:sp macro="" textlink="">
      <xdr:nvSpPr>
        <xdr:cNvPr id="217" name="円/楕円 216"/>
        <xdr:cNvSpPr/>
      </xdr:nvSpPr>
      <xdr:spPr>
        <a:xfrm>
          <a:off x="1397000" y="140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135872</xdr:rowOff>
    </xdr:from>
    <xdr:ext cx="762000" cy="259045"/>
    <xdr:sp macro="" textlink="">
      <xdr:nvSpPr>
        <xdr:cNvPr id="218" name="テキスト ボックス 217"/>
        <xdr:cNvSpPr txBox="1"/>
      </xdr:nvSpPr>
      <xdr:spPr>
        <a:xfrm>
          <a:off x="1066800" y="1385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財政健全化のため</a:t>
          </a:r>
          <a:r>
            <a:rPr lang="en-US" altLang="ja-JP" sz="1300">
              <a:solidFill>
                <a:schemeClr val="dk1"/>
              </a:solidFill>
              <a:effectLst/>
              <a:latin typeface="+mn-ea"/>
              <a:ea typeface="+mn-ea"/>
              <a:cs typeface="+mn-cs"/>
            </a:rPr>
            <a:t>H16</a:t>
          </a:r>
          <a:r>
            <a:rPr lang="ja-JP" altLang="ja-JP" sz="1300">
              <a:solidFill>
                <a:schemeClr val="dk1"/>
              </a:solidFill>
              <a:effectLst/>
              <a:latin typeface="+mn-ea"/>
              <a:ea typeface="+mn-ea"/>
              <a:cs typeface="+mn-cs"/>
            </a:rPr>
            <a:t>年度から実施していた給与削減措置</a:t>
          </a:r>
          <a:r>
            <a:rPr lang="ja-JP" altLang="en-US" sz="1300">
              <a:solidFill>
                <a:sysClr val="windowText" lastClr="000000"/>
              </a:solidFill>
              <a:effectLst/>
              <a:latin typeface="+mn-ea"/>
              <a:ea typeface="+mn-ea"/>
              <a:cs typeface="+mn-cs"/>
            </a:rPr>
            <a:t>は</a:t>
          </a:r>
          <a:r>
            <a:rPr lang="en-US" altLang="ja-JP" sz="1300">
              <a:solidFill>
                <a:schemeClr val="dk1"/>
              </a:solidFill>
              <a:effectLst/>
              <a:latin typeface="+mn-ea"/>
              <a:ea typeface="+mn-ea"/>
              <a:cs typeface="+mn-cs"/>
            </a:rPr>
            <a:t>H23</a:t>
          </a:r>
          <a:r>
            <a:rPr lang="ja-JP" altLang="ja-JP" sz="1300">
              <a:solidFill>
                <a:schemeClr val="dk1"/>
              </a:solidFill>
              <a:effectLst/>
              <a:latin typeface="+mn-ea"/>
              <a:ea typeface="+mn-ea"/>
              <a:cs typeface="+mn-cs"/>
            </a:rPr>
            <a:t>年</a:t>
          </a:r>
          <a:r>
            <a:rPr lang="en-US" altLang="ja-JP" sz="1300">
              <a:solidFill>
                <a:schemeClr val="dk1"/>
              </a:solidFill>
              <a:effectLst/>
              <a:latin typeface="+mn-ea"/>
              <a:ea typeface="+mn-ea"/>
              <a:cs typeface="+mn-cs"/>
            </a:rPr>
            <a:t>12</a:t>
          </a:r>
          <a:r>
            <a:rPr lang="ja-JP" altLang="ja-JP" sz="1300">
              <a:solidFill>
                <a:schemeClr val="dk1"/>
              </a:solidFill>
              <a:effectLst/>
              <a:latin typeface="+mn-ea"/>
              <a:ea typeface="+mn-ea"/>
              <a:cs typeface="+mn-cs"/>
            </a:rPr>
            <a:t>月に終了した。</a:t>
          </a:r>
        </a:p>
        <a:p>
          <a:r>
            <a:rPr lang="ja-JP" altLang="en-US" sz="1300">
              <a:solidFill>
                <a:schemeClr val="dk1"/>
              </a:solidFill>
              <a:effectLst/>
              <a:latin typeface="+mn-ea"/>
              <a:ea typeface="+mn-ea"/>
              <a:cs typeface="+mn-cs"/>
            </a:rPr>
            <a:t>　</a:t>
          </a:r>
          <a:r>
            <a:rPr lang="en-US" altLang="ja-JP" sz="1300">
              <a:solidFill>
                <a:schemeClr val="dk1"/>
              </a:solidFill>
              <a:effectLst/>
              <a:latin typeface="+mn-ea"/>
              <a:ea typeface="+mn-ea"/>
              <a:cs typeface="+mn-cs"/>
            </a:rPr>
            <a:t>H23,24</a:t>
          </a:r>
          <a:r>
            <a:rPr lang="ja-JP" altLang="ja-JP" sz="1300">
              <a:solidFill>
                <a:schemeClr val="dk1"/>
              </a:solidFill>
              <a:effectLst/>
              <a:latin typeface="+mn-ea"/>
              <a:ea typeface="+mn-ea"/>
              <a:cs typeface="+mn-cs"/>
            </a:rPr>
            <a:t>年度は国家公務員の給与減額措置により</a:t>
          </a:r>
          <a:r>
            <a:rPr lang="en-US" altLang="ja-JP" sz="1300">
              <a:solidFill>
                <a:schemeClr val="dk1"/>
              </a:solidFill>
              <a:effectLst/>
              <a:latin typeface="+mn-ea"/>
              <a:ea typeface="+mn-ea"/>
              <a:cs typeface="+mn-cs"/>
            </a:rPr>
            <a:t>100</a:t>
          </a:r>
          <a:r>
            <a:rPr lang="ja-JP" altLang="ja-JP" sz="1300">
              <a:solidFill>
                <a:schemeClr val="dk1"/>
              </a:solidFill>
              <a:effectLst/>
              <a:latin typeface="+mn-ea"/>
              <a:ea typeface="+mn-ea"/>
              <a:cs typeface="+mn-cs"/>
            </a:rPr>
            <a:t>を越えているが、</a:t>
          </a:r>
          <a:r>
            <a:rPr lang="en-US" altLang="ja-JP" sz="1300">
              <a:solidFill>
                <a:schemeClr val="dk1"/>
              </a:solidFill>
              <a:effectLst/>
              <a:latin typeface="+mn-ea"/>
              <a:ea typeface="+mn-ea"/>
              <a:cs typeface="+mn-cs"/>
            </a:rPr>
            <a:t>H25</a:t>
          </a:r>
          <a:r>
            <a:rPr lang="ja-JP" altLang="ja-JP" sz="1300">
              <a:solidFill>
                <a:schemeClr val="dk1"/>
              </a:solidFill>
              <a:effectLst/>
              <a:latin typeface="+mn-ea"/>
              <a:ea typeface="+mn-ea"/>
              <a:cs typeface="+mn-cs"/>
            </a:rPr>
            <a:t>年度以降は、</a:t>
          </a:r>
          <a:r>
            <a:rPr lang="en-US" altLang="ja-JP" sz="1300">
              <a:solidFill>
                <a:schemeClr val="dk1"/>
              </a:solidFill>
              <a:effectLst/>
              <a:latin typeface="+mn-ea"/>
              <a:ea typeface="+mn-ea"/>
              <a:cs typeface="+mn-cs"/>
            </a:rPr>
            <a:t>H22</a:t>
          </a:r>
          <a:r>
            <a:rPr lang="ja-JP" altLang="ja-JP" sz="1300">
              <a:solidFill>
                <a:schemeClr val="dk1"/>
              </a:solidFill>
              <a:effectLst/>
              <a:latin typeface="+mn-ea"/>
              <a:ea typeface="+mn-ea"/>
              <a:cs typeface="+mn-cs"/>
            </a:rPr>
            <a:t>年度の</a:t>
          </a:r>
          <a:r>
            <a:rPr lang="en-US" altLang="ja-JP" sz="1300">
              <a:solidFill>
                <a:schemeClr val="dk1"/>
              </a:solidFill>
              <a:effectLst/>
              <a:latin typeface="+mn-ea"/>
              <a:ea typeface="+mn-ea"/>
              <a:cs typeface="+mn-cs"/>
            </a:rPr>
            <a:t>97.0</a:t>
          </a:r>
          <a:r>
            <a:rPr lang="ja-JP" altLang="ja-JP" sz="1300">
              <a:solidFill>
                <a:schemeClr val="dk1"/>
              </a:solidFill>
              <a:effectLst/>
              <a:latin typeface="+mn-ea"/>
              <a:ea typeface="+mn-ea"/>
              <a:cs typeface="+mn-cs"/>
            </a:rPr>
            <a:t>と比較すると横ばいとなっている。</a:t>
          </a:r>
        </a:p>
        <a:p>
          <a:r>
            <a:rPr lang="ja-JP" altLang="en-US" sz="1300">
              <a:solidFill>
                <a:schemeClr val="dk1"/>
              </a:solidFill>
              <a:effectLst/>
              <a:latin typeface="+mn-ea"/>
              <a:ea typeface="+mn-ea"/>
              <a:cs typeface="+mn-cs"/>
            </a:rPr>
            <a:t>　</a:t>
          </a:r>
          <a:r>
            <a:rPr lang="en-US" altLang="ja-JP" sz="1300">
              <a:solidFill>
                <a:schemeClr val="dk1"/>
              </a:solidFill>
              <a:effectLst/>
              <a:latin typeface="+mn-ea"/>
              <a:ea typeface="+mn-ea"/>
              <a:cs typeface="+mn-cs"/>
            </a:rPr>
            <a:t>H28</a:t>
          </a:r>
          <a:r>
            <a:rPr lang="ja-JP" altLang="ja-JP" sz="1300">
              <a:solidFill>
                <a:schemeClr val="dk1"/>
              </a:solidFill>
              <a:effectLst/>
              <a:latin typeface="+mn-ea"/>
              <a:ea typeface="+mn-ea"/>
              <a:cs typeface="+mn-cs"/>
            </a:rPr>
            <a:t>年度は類似団体の平均よりも</a:t>
          </a:r>
          <a:r>
            <a:rPr lang="en-US" altLang="ja-JP" sz="1300">
              <a:solidFill>
                <a:schemeClr val="dk1"/>
              </a:solidFill>
              <a:effectLst/>
              <a:latin typeface="+mn-ea"/>
              <a:ea typeface="+mn-ea"/>
              <a:cs typeface="+mn-cs"/>
            </a:rPr>
            <a:t>1.7</a:t>
          </a:r>
          <a:r>
            <a:rPr lang="ja-JP" altLang="ja-JP" sz="1300">
              <a:solidFill>
                <a:schemeClr val="dk1"/>
              </a:solidFill>
              <a:effectLst/>
              <a:latin typeface="+mn-ea"/>
              <a:ea typeface="+mn-ea"/>
              <a:cs typeface="+mn-cs"/>
            </a:rPr>
            <a:t>ポイント低くなっている。今後も他団体の状況を踏まえて、必要に応じて給与制度を見直していく。</a:t>
          </a:r>
          <a:endParaRPr kumimoji="1" lang="ja-JP" altLang="en-US" sz="13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83</xdr:row>
      <xdr:rowOff>6955</xdr:rowOff>
    </xdr:to>
    <xdr:cxnSp macro="">
      <xdr:nvCxnSpPr>
        <xdr:cNvPr id="254" name="直線コネクタ 253"/>
        <xdr:cNvCxnSpPr/>
      </xdr:nvCxnSpPr>
      <xdr:spPr>
        <a:xfrm flipV="1">
          <a:off x="16179800" y="142028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6955</xdr:rowOff>
    </xdr:from>
    <xdr:to>
      <xdr:col>23</xdr:col>
      <xdr:colOff>406400</xdr:colOff>
      <xdr:row>83</xdr:row>
      <xdr:rowOff>18445</xdr:rowOff>
    </xdr:to>
    <xdr:cxnSp macro="">
      <xdr:nvCxnSpPr>
        <xdr:cNvPr id="257" name="直線コネクタ 256"/>
        <xdr:cNvCxnSpPr/>
      </xdr:nvCxnSpPr>
      <xdr:spPr>
        <a:xfrm flipV="1">
          <a:off x="15290800" y="142373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132443</xdr:rowOff>
    </xdr:from>
    <xdr:to>
      <xdr:col>22</xdr:col>
      <xdr:colOff>203200</xdr:colOff>
      <xdr:row>83</xdr:row>
      <xdr:rowOff>18445</xdr:rowOff>
    </xdr:to>
    <xdr:cxnSp macro="">
      <xdr:nvCxnSpPr>
        <xdr:cNvPr id="260" name="直線コネクタ 259"/>
        <xdr:cNvCxnSpPr/>
      </xdr:nvCxnSpPr>
      <xdr:spPr>
        <a:xfrm>
          <a:off x="14401800" y="141913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132443</xdr:rowOff>
    </xdr:from>
    <xdr:to>
      <xdr:col>21</xdr:col>
      <xdr:colOff>0</xdr:colOff>
      <xdr:row>88</xdr:row>
      <xdr:rowOff>57452</xdr:rowOff>
    </xdr:to>
    <xdr:cxnSp macro="">
      <xdr:nvCxnSpPr>
        <xdr:cNvPr id="263" name="直線コネクタ 262"/>
        <xdr:cNvCxnSpPr/>
      </xdr:nvCxnSpPr>
      <xdr:spPr>
        <a:xfrm flipV="1">
          <a:off x="13512800" y="14191343"/>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3" name="円/楕円 272"/>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74"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127605</xdr:rowOff>
    </xdr:from>
    <xdr:to>
      <xdr:col>23</xdr:col>
      <xdr:colOff>457200</xdr:colOff>
      <xdr:row>83</xdr:row>
      <xdr:rowOff>57755</xdr:rowOff>
    </xdr:to>
    <xdr:sp macro="" textlink="">
      <xdr:nvSpPr>
        <xdr:cNvPr id="275" name="円/楕円 274"/>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76" name="テキスト ボックス 275"/>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139095</xdr:rowOff>
    </xdr:from>
    <xdr:to>
      <xdr:col>22</xdr:col>
      <xdr:colOff>254000</xdr:colOff>
      <xdr:row>83</xdr:row>
      <xdr:rowOff>69245</xdr:rowOff>
    </xdr:to>
    <xdr:sp macro="" textlink="">
      <xdr:nvSpPr>
        <xdr:cNvPr id="277" name="円/楕円 276"/>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79422</xdr:rowOff>
    </xdr:from>
    <xdr:ext cx="762000" cy="259045"/>
    <xdr:sp macro="" textlink="">
      <xdr:nvSpPr>
        <xdr:cNvPr id="278" name="テキスト ボックス 277"/>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81643</xdr:rowOff>
    </xdr:from>
    <xdr:to>
      <xdr:col>21</xdr:col>
      <xdr:colOff>50800</xdr:colOff>
      <xdr:row>83</xdr:row>
      <xdr:rowOff>11793</xdr:rowOff>
    </xdr:to>
    <xdr:sp macro="" textlink="">
      <xdr:nvSpPr>
        <xdr:cNvPr id="279" name="円/楕円 278"/>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80" name="テキスト ボックス 279"/>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81" name="円/楕円 280"/>
        <xdr:cNvSpPr/>
      </xdr:nvSpPr>
      <xdr:spPr>
        <a:xfrm>
          <a:off x="13462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118429</xdr:rowOff>
    </xdr:from>
    <xdr:ext cx="762000" cy="259045"/>
    <xdr:sp macro="" textlink="">
      <xdr:nvSpPr>
        <xdr:cNvPr id="282" name="テキスト ボックス 281"/>
        <xdr:cNvSpPr txBox="1"/>
      </xdr:nvSpPr>
      <xdr:spPr>
        <a:xfrm>
          <a:off x="13131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これまでの行財政改革による大幅な職員数削減により、類似団体、全国平均、熊本県平均を下回り、ここ数年は横ばいとなっている。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近年の市町村を取り巻く状況として、地方分権の進展による業務量増大、住民ニーズの多様化、複雑化がますます進んでおり、職員一人一人に求められる業務の負担が増していることを背景に、</a:t>
          </a:r>
          <a:r>
            <a:rPr lang="ja-JP" altLang="en-US" sz="1300">
              <a:solidFill>
                <a:schemeClr val="dk1"/>
              </a:solidFill>
              <a:effectLst/>
              <a:latin typeface="+mn-lt"/>
              <a:ea typeface="+mn-ea"/>
              <a:cs typeface="+mn-cs"/>
            </a:rPr>
            <a:t>Ｈ</a:t>
          </a:r>
          <a:r>
            <a:rPr lang="en-US" altLang="ja-JP" sz="1300">
              <a:solidFill>
                <a:schemeClr val="dk1"/>
              </a:solidFill>
              <a:effectLst/>
              <a:latin typeface="+mn-ea"/>
              <a:ea typeface="+mn-ea"/>
              <a:cs typeface="+mn-cs"/>
            </a:rPr>
            <a:t>28</a:t>
          </a:r>
          <a:r>
            <a:rPr lang="ja-JP" altLang="ja-JP" sz="1300">
              <a:solidFill>
                <a:schemeClr val="dk1"/>
              </a:solidFill>
              <a:effectLst/>
              <a:latin typeface="+mn-lt"/>
              <a:ea typeface="+mn-ea"/>
              <a:cs typeface="+mn-cs"/>
            </a:rPr>
            <a:t>年度は人員増を行なった結果、類似団体の平均よりも</a:t>
          </a:r>
          <a:r>
            <a:rPr lang="en-US" altLang="ja-JP" sz="1300">
              <a:solidFill>
                <a:schemeClr val="dk1"/>
              </a:solidFill>
              <a:effectLst/>
              <a:latin typeface="+mn-ea"/>
              <a:ea typeface="+mn-ea"/>
              <a:cs typeface="+mn-cs"/>
            </a:rPr>
            <a:t>0.06</a:t>
          </a:r>
          <a:r>
            <a:rPr lang="ja-JP" altLang="ja-JP" sz="1300">
              <a:solidFill>
                <a:schemeClr val="dk1"/>
              </a:solidFill>
              <a:effectLst/>
              <a:latin typeface="+mn-lt"/>
              <a:ea typeface="+mn-ea"/>
              <a:cs typeface="+mn-cs"/>
            </a:rPr>
            <a:t>人上回った。</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将来的な人口減と行政サービスの質・量の増との適切なバランスをとるために、適正な定員管理に取</a:t>
          </a:r>
          <a:r>
            <a:rPr lang="ja-JP" altLang="en-US" sz="1300">
              <a:solidFill>
                <a:sysClr val="windowText" lastClr="000000"/>
              </a:solidFill>
              <a:effectLst/>
              <a:latin typeface="+mn-lt"/>
              <a:ea typeface="+mn-ea"/>
              <a:cs typeface="+mn-cs"/>
            </a:rPr>
            <a:t>り</a:t>
          </a:r>
          <a:r>
            <a:rPr lang="ja-JP" altLang="ja-JP" sz="1300">
              <a:solidFill>
                <a:schemeClr val="dk1"/>
              </a:solidFill>
              <a:effectLst/>
              <a:latin typeface="+mn-lt"/>
              <a:ea typeface="+mn-ea"/>
              <a:cs typeface="+mn-cs"/>
            </a:rPr>
            <a:t>組んでいく。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109855</xdr:rowOff>
    </xdr:from>
    <xdr:to>
      <xdr:col>24</xdr:col>
      <xdr:colOff>558800</xdr:colOff>
      <xdr:row>60</xdr:row>
      <xdr:rowOff>166158</xdr:rowOff>
    </xdr:to>
    <xdr:cxnSp macro="">
      <xdr:nvCxnSpPr>
        <xdr:cNvPr id="317" name="直線コネクタ 316"/>
        <xdr:cNvCxnSpPr/>
      </xdr:nvCxnSpPr>
      <xdr:spPr>
        <a:xfrm>
          <a:off x="16179800" y="10396855"/>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105833</xdr:rowOff>
    </xdr:from>
    <xdr:to>
      <xdr:col>23</xdr:col>
      <xdr:colOff>406400</xdr:colOff>
      <xdr:row>60</xdr:row>
      <xdr:rowOff>109855</xdr:rowOff>
    </xdr:to>
    <xdr:cxnSp macro="">
      <xdr:nvCxnSpPr>
        <xdr:cNvPr id="320" name="直線コネクタ 319"/>
        <xdr:cNvCxnSpPr/>
      </xdr:nvCxnSpPr>
      <xdr:spPr>
        <a:xfrm>
          <a:off x="15290800" y="103928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2" name="テキスト ボックス 321"/>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105833</xdr:rowOff>
    </xdr:from>
    <xdr:to>
      <xdr:col>22</xdr:col>
      <xdr:colOff>203200</xdr:colOff>
      <xdr:row>60</xdr:row>
      <xdr:rowOff>111866</xdr:rowOff>
    </xdr:to>
    <xdr:cxnSp macro="">
      <xdr:nvCxnSpPr>
        <xdr:cNvPr id="323" name="直線コネクタ 322"/>
        <xdr:cNvCxnSpPr/>
      </xdr:nvCxnSpPr>
      <xdr:spPr>
        <a:xfrm flipV="1">
          <a:off x="14401800" y="1039283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111866</xdr:rowOff>
    </xdr:from>
    <xdr:to>
      <xdr:col>21</xdr:col>
      <xdr:colOff>0</xdr:colOff>
      <xdr:row>60</xdr:row>
      <xdr:rowOff>125942</xdr:rowOff>
    </xdr:to>
    <xdr:cxnSp macro="">
      <xdr:nvCxnSpPr>
        <xdr:cNvPr id="326" name="直線コネクタ 325"/>
        <xdr:cNvCxnSpPr/>
      </xdr:nvCxnSpPr>
      <xdr:spPr>
        <a:xfrm flipV="1">
          <a:off x="13512800" y="1039886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115358</xdr:rowOff>
    </xdr:from>
    <xdr:to>
      <xdr:col>24</xdr:col>
      <xdr:colOff>609600</xdr:colOff>
      <xdr:row>61</xdr:row>
      <xdr:rowOff>45508</xdr:rowOff>
    </xdr:to>
    <xdr:sp macro="" textlink="">
      <xdr:nvSpPr>
        <xdr:cNvPr id="336" name="円/楕円 335"/>
        <xdr:cNvSpPr/>
      </xdr:nvSpPr>
      <xdr:spPr>
        <a:xfrm>
          <a:off x="16967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87435</xdr:rowOff>
    </xdr:from>
    <xdr:ext cx="762000" cy="259045"/>
    <xdr:sp macro="" textlink="">
      <xdr:nvSpPr>
        <xdr:cNvPr id="337" name="定員管理の状況該当値テキスト"/>
        <xdr:cNvSpPr txBox="1"/>
      </xdr:nvSpPr>
      <xdr:spPr>
        <a:xfrm>
          <a:off x="17106900" y="1037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59055</xdr:rowOff>
    </xdr:from>
    <xdr:to>
      <xdr:col>23</xdr:col>
      <xdr:colOff>457200</xdr:colOff>
      <xdr:row>60</xdr:row>
      <xdr:rowOff>160655</xdr:rowOff>
    </xdr:to>
    <xdr:sp macro="" textlink="">
      <xdr:nvSpPr>
        <xdr:cNvPr id="338" name="円/楕円 337"/>
        <xdr:cNvSpPr/>
      </xdr:nvSpPr>
      <xdr:spPr>
        <a:xfrm>
          <a:off x="16129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170832</xdr:rowOff>
    </xdr:from>
    <xdr:ext cx="736600" cy="259045"/>
    <xdr:sp macro="" textlink="">
      <xdr:nvSpPr>
        <xdr:cNvPr id="339" name="テキスト ボックス 338"/>
        <xdr:cNvSpPr txBox="1"/>
      </xdr:nvSpPr>
      <xdr:spPr>
        <a:xfrm>
          <a:off x="15798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55033</xdr:rowOff>
    </xdr:from>
    <xdr:to>
      <xdr:col>22</xdr:col>
      <xdr:colOff>254000</xdr:colOff>
      <xdr:row>60</xdr:row>
      <xdr:rowOff>156633</xdr:rowOff>
    </xdr:to>
    <xdr:sp macro="" textlink="">
      <xdr:nvSpPr>
        <xdr:cNvPr id="340" name="円/楕円 339"/>
        <xdr:cNvSpPr/>
      </xdr:nvSpPr>
      <xdr:spPr>
        <a:xfrm>
          <a:off x="15240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166810</xdr:rowOff>
    </xdr:from>
    <xdr:ext cx="762000" cy="259045"/>
    <xdr:sp macro="" textlink="">
      <xdr:nvSpPr>
        <xdr:cNvPr id="341" name="テキスト ボックス 340"/>
        <xdr:cNvSpPr txBox="1"/>
      </xdr:nvSpPr>
      <xdr:spPr>
        <a:xfrm>
          <a:off x="14909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61066</xdr:rowOff>
    </xdr:from>
    <xdr:to>
      <xdr:col>21</xdr:col>
      <xdr:colOff>50800</xdr:colOff>
      <xdr:row>60</xdr:row>
      <xdr:rowOff>162666</xdr:rowOff>
    </xdr:to>
    <xdr:sp macro="" textlink="">
      <xdr:nvSpPr>
        <xdr:cNvPr id="342" name="円/楕円 341"/>
        <xdr:cNvSpPr/>
      </xdr:nvSpPr>
      <xdr:spPr>
        <a:xfrm>
          <a:off x="14351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1393</xdr:rowOff>
    </xdr:from>
    <xdr:ext cx="762000" cy="259045"/>
    <xdr:sp macro="" textlink="">
      <xdr:nvSpPr>
        <xdr:cNvPr id="343" name="テキスト ボックス 342"/>
        <xdr:cNvSpPr txBox="1"/>
      </xdr:nvSpPr>
      <xdr:spPr>
        <a:xfrm>
          <a:off x="14020800" y="1011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75142</xdr:rowOff>
    </xdr:from>
    <xdr:to>
      <xdr:col>19</xdr:col>
      <xdr:colOff>533400</xdr:colOff>
      <xdr:row>61</xdr:row>
      <xdr:rowOff>5292</xdr:rowOff>
    </xdr:to>
    <xdr:sp macro="" textlink="">
      <xdr:nvSpPr>
        <xdr:cNvPr id="344" name="円/楕円 343"/>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15469</xdr:rowOff>
    </xdr:from>
    <xdr:ext cx="762000" cy="259045"/>
    <xdr:sp macro="" textlink="">
      <xdr:nvSpPr>
        <xdr:cNvPr id="345" name="テキスト ボックス 344"/>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年度と比べて</a:t>
          </a:r>
          <a:r>
            <a:rPr kumimoji="1" lang="en-US" altLang="ja-JP" sz="1300">
              <a:latin typeface="ＭＳ Ｐゴシック"/>
            </a:rPr>
            <a:t>0.6%</a:t>
          </a:r>
          <a:r>
            <a:rPr kumimoji="1" lang="ja-JP" altLang="en-US" sz="1300">
              <a:latin typeface="ＭＳ Ｐゴシック"/>
            </a:rPr>
            <a:t>減少している。主な要因として、病院事業に要する経費の財源とする地方債の償還の財源に充てたと認められる繰入金が減少したこと</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0.7</a:t>
          </a:r>
          <a:r>
            <a:rPr kumimoji="1" lang="ja-JP" altLang="en-US" sz="1300">
              <a:latin typeface="ＭＳ Ｐゴシック"/>
            </a:rPr>
            <a:t>億円</a:t>
          </a:r>
          <a:r>
            <a:rPr kumimoji="1" lang="en-US" altLang="ja-JP" sz="1300">
              <a:latin typeface="ＭＳ Ｐゴシック"/>
            </a:rPr>
            <a:t>)</a:t>
          </a:r>
          <a:r>
            <a:rPr kumimoji="1" lang="ja-JP" altLang="en-US" sz="1300">
              <a:latin typeface="ＭＳ Ｐゴシック"/>
            </a:rPr>
            <a:t>が挙げられる。</a:t>
          </a:r>
          <a:endParaRPr kumimoji="1" lang="en-US" altLang="ja-JP" sz="1300">
            <a:latin typeface="ＭＳ Ｐゴシック"/>
          </a:endParaRPr>
        </a:p>
        <a:p>
          <a:r>
            <a:rPr kumimoji="1" lang="ja-JP" altLang="en-US" sz="1300">
              <a:latin typeface="ＭＳ Ｐゴシック"/>
            </a:rPr>
            <a:t>　今後控えている市民病院立替事業や</a:t>
          </a:r>
          <a:r>
            <a:rPr kumimoji="1" lang="ja-JP" altLang="ja-JP" sz="1300">
              <a:solidFill>
                <a:schemeClr val="dk1"/>
              </a:solidFill>
              <a:effectLst/>
              <a:latin typeface="+mn-lt"/>
              <a:ea typeface="+mn-ea"/>
              <a:cs typeface="+mn-cs"/>
            </a:rPr>
            <a:t>競馬場跡地の土地区画整理事業</a:t>
          </a:r>
          <a:r>
            <a:rPr kumimoji="1" lang="ja-JP" altLang="en-US" sz="1300">
              <a:solidFill>
                <a:schemeClr val="dk1"/>
              </a:solidFill>
              <a:effectLst/>
              <a:latin typeface="+mn-lt"/>
              <a:ea typeface="+mn-ea"/>
              <a:cs typeface="+mn-cs"/>
            </a:rPr>
            <a:t>、</a:t>
          </a:r>
          <a:r>
            <a:rPr kumimoji="1" lang="ja-JP" altLang="en-US" sz="1300">
              <a:latin typeface="ＭＳ Ｐゴシック"/>
            </a:rPr>
            <a:t>公共施設の老朽化対策事業について、緊急度や住民ニーズを的確に把握し、起債に過度に頼ることのない財政運営に努める。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139065</xdr:rowOff>
    </xdr:from>
    <xdr:to>
      <xdr:col>24</xdr:col>
      <xdr:colOff>558800</xdr:colOff>
      <xdr:row>41</xdr:row>
      <xdr:rowOff>3810</xdr:rowOff>
    </xdr:to>
    <xdr:cxnSp macro="">
      <xdr:nvCxnSpPr>
        <xdr:cNvPr id="375" name="直線コネクタ 374"/>
        <xdr:cNvCxnSpPr/>
      </xdr:nvCxnSpPr>
      <xdr:spPr>
        <a:xfrm flipV="1">
          <a:off x="16179800" y="69970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58103</xdr:rowOff>
    </xdr:to>
    <xdr:cxnSp macro="">
      <xdr:nvCxnSpPr>
        <xdr:cNvPr id="378" name="直線コネクタ 377"/>
        <xdr:cNvCxnSpPr/>
      </xdr:nvCxnSpPr>
      <xdr:spPr>
        <a:xfrm flipV="1">
          <a:off x="15290800" y="703326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80" name="テキスト ボックス 379"/>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27940</xdr:rowOff>
    </xdr:from>
    <xdr:to>
      <xdr:col>22</xdr:col>
      <xdr:colOff>203200</xdr:colOff>
      <xdr:row>41</xdr:row>
      <xdr:rowOff>58103</xdr:rowOff>
    </xdr:to>
    <xdr:cxnSp macro="">
      <xdr:nvCxnSpPr>
        <xdr:cNvPr id="381" name="直線コネクタ 380"/>
        <xdr:cNvCxnSpPr/>
      </xdr:nvCxnSpPr>
      <xdr:spPr>
        <a:xfrm>
          <a:off x="14401800" y="705739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3" name="テキスト ボックス 38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157163</xdr:rowOff>
    </xdr:from>
    <xdr:to>
      <xdr:col>21</xdr:col>
      <xdr:colOff>0</xdr:colOff>
      <xdr:row>41</xdr:row>
      <xdr:rowOff>27940</xdr:rowOff>
    </xdr:to>
    <xdr:cxnSp macro="">
      <xdr:nvCxnSpPr>
        <xdr:cNvPr id="384" name="直線コネクタ 383"/>
        <xdr:cNvCxnSpPr/>
      </xdr:nvCxnSpPr>
      <xdr:spPr>
        <a:xfrm>
          <a:off x="13512800" y="701516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6" name="テキスト ボックス 385"/>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8" name="テキスト ボックス 387"/>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88265</xdr:rowOff>
    </xdr:from>
    <xdr:to>
      <xdr:col>24</xdr:col>
      <xdr:colOff>609600</xdr:colOff>
      <xdr:row>41</xdr:row>
      <xdr:rowOff>18415</xdr:rowOff>
    </xdr:to>
    <xdr:sp macro="" textlink="">
      <xdr:nvSpPr>
        <xdr:cNvPr id="394" name="円/楕円 393"/>
        <xdr:cNvSpPr/>
      </xdr:nvSpPr>
      <xdr:spPr>
        <a:xfrm>
          <a:off x="169672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60342</xdr:rowOff>
    </xdr:from>
    <xdr:ext cx="762000" cy="259045"/>
    <xdr:sp macro="" textlink="">
      <xdr:nvSpPr>
        <xdr:cNvPr id="395" name="公債費負担の状況該当値テキスト"/>
        <xdr:cNvSpPr txBox="1"/>
      </xdr:nvSpPr>
      <xdr:spPr>
        <a:xfrm>
          <a:off x="17106900" y="691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396" name="円/楕円 395"/>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97" name="テキスト ボックス 396"/>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7303</xdr:rowOff>
    </xdr:from>
    <xdr:to>
      <xdr:col>22</xdr:col>
      <xdr:colOff>254000</xdr:colOff>
      <xdr:row>41</xdr:row>
      <xdr:rowOff>108903</xdr:rowOff>
    </xdr:to>
    <xdr:sp macro="" textlink="">
      <xdr:nvSpPr>
        <xdr:cNvPr id="398" name="円/楕円 397"/>
        <xdr:cNvSpPr/>
      </xdr:nvSpPr>
      <xdr:spPr>
        <a:xfrm>
          <a:off x="15240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93680</xdr:rowOff>
    </xdr:from>
    <xdr:ext cx="762000" cy="259045"/>
    <xdr:sp macro="" textlink="">
      <xdr:nvSpPr>
        <xdr:cNvPr id="399" name="テキスト ボックス 398"/>
        <xdr:cNvSpPr txBox="1"/>
      </xdr:nvSpPr>
      <xdr:spPr>
        <a:xfrm>
          <a:off x="14909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148590</xdr:rowOff>
    </xdr:from>
    <xdr:to>
      <xdr:col>21</xdr:col>
      <xdr:colOff>50800</xdr:colOff>
      <xdr:row>41</xdr:row>
      <xdr:rowOff>78740</xdr:rowOff>
    </xdr:to>
    <xdr:sp macro="" textlink="">
      <xdr:nvSpPr>
        <xdr:cNvPr id="400" name="円/楕円 399"/>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401" name="テキスト ボックス 400"/>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106363</xdr:rowOff>
    </xdr:from>
    <xdr:to>
      <xdr:col>19</xdr:col>
      <xdr:colOff>533400</xdr:colOff>
      <xdr:row>41</xdr:row>
      <xdr:rowOff>36513</xdr:rowOff>
    </xdr:to>
    <xdr:sp macro="" textlink="">
      <xdr:nvSpPr>
        <xdr:cNvPr id="402" name="円/楕円 401"/>
        <xdr:cNvSpPr/>
      </xdr:nvSpPr>
      <xdr:spPr>
        <a:xfrm>
          <a:off x="13462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21290</xdr:rowOff>
    </xdr:from>
    <xdr:ext cx="762000" cy="259045"/>
    <xdr:sp macro="" textlink="">
      <xdr:nvSpPr>
        <xdr:cNvPr id="403" name="テキスト ボックス 402"/>
        <xdr:cNvSpPr txBox="1"/>
      </xdr:nvSpPr>
      <xdr:spPr>
        <a:xfrm>
          <a:off x="13131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年度と比べて</a:t>
          </a:r>
          <a:r>
            <a:rPr kumimoji="1" lang="en-US" altLang="ja-JP" sz="1300">
              <a:latin typeface="ＭＳ Ｐゴシック"/>
            </a:rPr>
            <a:t>11.4%</a:t>
          </a:r>
          <a:r>
            <a:rPr kumimoji="1" lang="ja-JP" altLang="en-US" sz="1300">
              <a:latin typeface="ＭＳ Ｐゴシック"/>
            </a:rPr>
            <a:t>減少している。主な要因として、財政調整基金の積立</a:t>
          </a:r>
          <a:r>
            <a:rPr kumimoji="1" lang="en-US" altLang="ja-JP" sz="1300">
              <a:latin typeface="ＭＳ Ｐゴシック"/>
            </a:rPr>
            <a:t>(4.1</a:t>
          </a:r>
          <a:r>
            <a:rPr kumimoji="1" lang="ja-JP" altLang="en-US" sz="1300">
              <a:latin typeface="ＭＳ Ｐゴシック"/>
            </a:rPr>
            <a:t>億円</a:t>
          </a:r>
          <a:r>
            <a:rPr kumimoji="1" lang="en-US" altLang="ja-JP" sz="1300">
              <a:latin typeface="ＭＳ Ｐゴシック"/>
            </a:rPr>
            <a:t>)</a:t>
          </a:r>
          <a:r>
            <a:rPr kumimoji="1" lang="ja-JP" altLang="en-US" sz="1300">
              <a:latin typeface="ＭＳ Ｐゴシック"/>
            </a:rPr>
            <a:t>や公共施設整備基金の積立</a:t>
          </a:r>
          <a:r>
            <a:rPr kumimoji="1" lang="en-US" altLang="ja-JP" sz="1300">
              <a:latin typeface="ＭＳ Ｐゴシック"/>
            </a:rPr>
            <a:t>(5</a:t>
          </a:r>
          <a:r>
            <a:rPr kumimoji="1" lang="ja-JP" altLang="en-US" sz="1300">
              <a:latin typeface="ＭＳ Ｐゴシック"/>
            </a:rPr>
            <a:t>億円</a:t>
          </a:r>
          <a:r>
            <a:rPr kumimoji="1" lang="en-US" altLang="ja-JP" sz="1300">
              <a:latin typeface="ＭＳ Ｐゴシック"/>
            </a:rPr>
            <a:t>)</a:t>
          </a:r>
          <a:r>
            <a:rPr kumimoji="1" lang="ja-JP" altLang="en-US" sz="1300">
              <a:latin typeface="ＭＳ Ｐゴシック"/>
            </a:rPr>
            <a:t>を行い、充当可能な基金が増加したことが挙げられる。</a:t>
          </a:r>
          <a:endParaRPr kumimoji="1" lang="en-US" altLang="ja-JP" sz="1300">
            <a:latin typeface="ＭＳ Ｐゴシック"/>
          </a:endParaRPr>
        </a:p>
        <a:p>
          <a:r>
            <a:rPr kumimoji="1" lang="ja-JP" altLang="en-US" sz="1300">
              <a:latin typeface="ＭＳ Ｐゴシック"/>
            </a:rPr>
            <a:t>　しかし、今後は市民病院建替事業や競馬場跡地の土地区画整理事業など、多額の臨時的経費の発生が見込まれており、基金の取崩しが予想されるため、将来への負担が急激に増加しないように、引き続き財政の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6562</xdr:rowOff>
    </xdr:from>
    <xdr:to>
      <xdr:col>24</xdr:col>
      <xdr:colOff>558800</xdr:colOff>
      <xdr:row>14</xdr:row>
      <xdr:rowOff>98256</xdr:rowOff>
    </xdr:to>
    <xdr:cxnSp macro="">
      <xdr:nvCxnSpPr>
        <xdr:cNvPr id="437" name="直線コネクタ 436"/>
        <xdr:cNvCxnSpPr/>
      </xdr:nvCxnSpPr>
      <xdr:spPr>
        <a:xfrm flipV="1">
          <a:off x="16179800" y="240686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8"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98256</xdr:rowOff>
    </xdr:from>
    <xdr:to>
      <xdr:col>23</xdr:col>
      <xdr:colOff>406400</xdr:colOff>
      <xdr:row>15</xdr:row>
      <xdr:rowOff>8848</xdr:rowOff>
    </xdr:to>
    <xdr:cxnSp macro="">
      <xdr:nvCxnSpPr>
        <xdr:cNvPr id="440" name="直線コネクタ 439"/>
        <xdr:cNvCxnSpPr/>
      </xdr:nvCxnSpPr>
      <xdr:spPr>
        <a:xfrm flipV="1">
          <a:off x="15290800" y="24985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1" name="フローチャート : 判断 440"/>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104750</xdr:rowOff>
    </xdr:from>
    <xdr:ext cx="736600" cy="259045"/>
    <xdr:sp macro="" textlink="">
      <xdr:nvSpPr>
        <xdr:cNvPr id="442" name="テキスト ボックス 441"/>
        <xdr:cNvSpPr txBox="1"/>
      </xdr:nvSpPr>
      <xdr:spPr>
        <a:xfrm>
          <a:off x="15798800" y="267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8848</xdr:rowOff>
    </xdr:from>
    <xdr:to>
      <xdr:col>22</xdr:col>
      <xdr:colOff>203200</xdr:colOff>
      <xdr:row>15</xdr:row>
      <xdr:rowOff>134324</xdr:rowOff>
    </xdr:to>
    <xdr:cxnSp macro="">
      <xdr:nvCxnSpPr>
        <xdr:cNvPr id="443" name="直線コネクタ 442"/>
        <xdr:cNvCxnSpPr/>
      </xdr:nvCxnSpPr>
      <xdr:spPr>
        <a:xfrm flipV="1">
          <a:off x="14401800" y="258059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45" name="テキスト ボックス 444"/>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134324</xdr:rowOff>
    </xdr:from>
    <xdr:to>
      <xdr:col>21</xdr:col>
      <xdr:colOff>0</xdr:colOff>
      <xdr:row>16</xdr:row>
      <xdr:rowOff>110871</xdr:rowOff>
    </xdr:to>
    <xdr:cxnSp macro="">
      <xdr:nvCxnSpPr>
        <xdr:cNvPr id="446" name="直線コネクタ 445"/>
        <xdr:cNvCxnSpPr/>
      </xdr:nvCxnSpPr>
      <xdr:spPr>
        <a:xfrm flipV="1">
          <a:off x="13512800" y="2706074"/>
          <a:ext cx="889000" cy="1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8" name="テキスト ボックス 447"/>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0" name="テキスト ボックス 44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127212</xdr:rowOff>
    </xdr:from>
    <xdr:to>
      <xdr:col>24</xdr:col>
      <xdr:colOff>609600</xdr:colOff>
      <xdr:row>14</xdr:row>
      <xdr:rowOff>57362</xdr:rowOff>
    </xdr:to>
    <xdr:sp macro="" textlink="">
      <xdr:nvSpPr>
        <xdr:cNvPr id="456" name="円/楕円 455"/>
        <xdr:cNvSpPr/>
      </xdr:nvSpPr>
      <xdr:spPr>
        <a:xfrm>
          <a:off x="169672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48489</xdr:rowOff>
    </xdr:from>
    <xdr:ext cx="762000" cy="259045"/>
    <xdr:sp macro="" textlink="">
      <xdr:nvSpPr>
        <xdr:cNvPr id="457" name="将来負担の状況該当値テキスト"/>
        <xdr:cNvSpPr txBox="1"/>
      </xdr:nvSpPr>
      <xdr:spPr>
        <a:xfrm>
          <a:off x="17106900" y="227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47456</xdr:rowOff>
    </xdr:from>
    <xdr:to>
      <xdr:col>23</xdr:col>
      <xdr:colOff>457200</xdr:colOff>
      <xdr:row>14</xdr:row>
      <xdr:rowOff>149056</xdr:rowOff>
    </xdr:to>
    <xdr:sp macro="" textlink="">
      <xdr:nvSpPr>
        <xdr:cNvPr id="458" name="円/楕円 457"/>
        <xdr:cNvSpPr/>
      </xdr:nvSpPr>
      <xdr:spPr>
        <a:xfrm>
          <a:off x="16129000" y="2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159233</xdr:rowOff>
    </xdr:from>
    <xdr:ext cx="736600" cy="259045"/>
    <xdr:sp macro="" textlink="">
      <xdr:nvSpPr>
        <xdr:cNvPr id="459" name="テキスト ボックス 458"/>
        <xdr:cNvSpPr txBox="1"/>
      </xdr:nvSpPr>
      <xdr:spPr>
        <a:xfrm>
          <a:off x="15798800" y="221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129498</xdr:rowOff>
    </xdr:from>
    <xdr:to>
      <xdr:col>22</xdr:col>
      <xdr:colOff>254000</xdr:colOff>
      <xdr:row>15</xdr:row>
      <xdr:rowOff>59648</xdr:rowOff>
    </xdr:to>
    <xdr:sp macro="" textlink="">
      <xdr:nvSpPr>
        <xdr:cNvPr id="460" name="円/楕円 459"/>
        <xdr:cNvSpPr/>
      </xdr:nvSpPr>
      <xdr:spPr>
        <a:xfrm>
          <a:off x="15240000" y="25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69825</xdr:rowOff>
    </xdr:from>
    <xdr:ext cx="762000" cy="259045"/>
    <xdr:sp macro="" textlink="">
      <xdr:nvSpPr>
        <xdr:cNvPr id="461" name="テキスト ボックス 460"/>
        <xdr:cNvSpPr txBox="1"/>
      </xdr:nvSpPr>
      <xdr:spPr>
        <a:xfrm>
          <a:off x="14909800" y="229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83524</xdr:rowOff>
    </xdr:from>
    <xdr:to>
      <xdr:col>21</xdr:col>
      <xdr:colOff>50800</xdr:colOff>
      <xdr:row>16</xdr:row>
      <xdr:rowOff>13674</xdr:rowOff>
    </xdr:to>
    <xdr:sp macro="" textlink="">
      <xdr:nvSpPr>
        <xdr:cNvPr id="462" name="円/楕円 461"/>
        <xdr:cNvSpPr/>
      </xdr:nvSpPr>
      <xdr:spPr>
        <a:xfrm>
          <a:off x="14351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23851</xdr:rowOff>
    </xdr:from>
    <xdr:ext cx="762000" cy="259045"/>
    <xdr:sp macro="" textlink="">
      <xdr:nvSpPr>
        <xdr:cNvPr id="463" name="テキスト ボックス 462"/>
        <xdr:cNvSpPr txBox="1"/>
      </xdr:nvSpPr>
      <xdr:spPr>
        <a:xfrm>
          <a:off x="14020800" y="242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60071</xdr:rowOff>
    </xdr:from>
    <xdr:to>
      <xdr:col>19</xdr:col>
      <xdr:colOff>533400</xdr:colOff>
      <xdr:row>16</xdr:row>
      <xdr:rowOff>161671</xdr:rowOff>
    </xdr:to>
    <xdr:sp macro="" textlink="">
      <xdr:nvSpPr>
        <xdr:cNvPr id="464" name="円/楕円 463"/>
        <xdr:cNvSpPr/>
      </xdr:nvSpPr>
      <xdr:spPr>
        <a:xfrm>
          <a:off x="13462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146448</xdr:rowOff>
    </xdr:from>
    <xdr:ext cx="762000" cy="259045"/>
    <xdr:sp macro="" textlink="">
      <xdr:nvSpPr>
        <xdr:cNvPr id="465" name="テキスト ボックス 464"/>
        <xdr:cNvSpPr txBox="1"/>
      </xdr:nvSpPr>
      <xdr:spPr>
        <a:xfrm>
          <a:off x="13131800" y="288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熊本県荒尾市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53,961
53,710
57.37
21,273,279
20,661,383
562,718
11,739,413
15,543,131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人件</a:t>
          </a:r>
          <a:r>
            <a:rPr kumimoji="1" lang="ja-JP" altLang="ja-JP" sz="1300">
              <a:solidFill>
                <a:schemeClr val="dk1"/>
              </a:solidFill>
              <a:effectLst/>
              <a:latin typeface="+mn-ea"/>
              <a:ea typeface="+mn-ea"/>
              <a:cs typeface="+mn-cs"/>
            </a:rPr>
            <a:t>費に係る</a:t>
          </a:r>
          <a:r>
            <a:rPr kumimoji="1" lang="ja-JP" altLang="en-US" sz="1300">
              <a:solidFill>
                <a:sysClr val="windowText" lastClr="000000"/>
              </a:solidFill>
              <a:effectLst/>
              <a:latin typeface="+mn-ea"/>
              <a:ea typeface="+mn-ea"/>
              <a:cs typeface="+mn-cs"/>
            </a:rPr>
            <a:t>経常収支比率</a:t>
          </a:r>
          <a:r>
            <a:rPr kumimoji="1" lang="ja-JP" altLang="ja-JP" sz="1300">
              <a:solidFill>
                <a:schemeClr val="dk1"/>
              </a:solidFill>
              <a:effectLst/>
              <a:latin typeface="+mn-ea"/>
              <a:ea typeface="+mn-ea"/>
              <a:cs typeface="+mn-cs"/>
            </a:rPr>
            <a:t>は、</a:t>
          </a:r>
          <a:r>
            <a:rPr kumimoji="1" lang="en-US" altLang="ja-JP" sz="1300">
              <a:solidFill>
                <a:schemeClr val="dk1"/>
              </a:solidFill>
              <a:effectLst/>
              <a:latin typeface="+mn-ea"/>
              <a:ea typeface="+mn-ea"/>
              <a:cs typeface="+mn-cs"/>
            </a:rPr>
            <a:t>H28</a:t>
          </a:r>
          <a:r>
            <a:rPr kumimoji="1" lang="ja-JP" altLang="ja-JP" sz="1300">
              <a:solidFill>
                <a:schemeClr val="dk1"/>
              </a:solidFill>
              <a:effectLst/>
              <a:latin typeface="+mn-ea"/>
              <a:ea typeface="+mn-ea"/>
              <a:cs typeface="+mn-cs"/>
            </a:rPr>
            <a:t>年度においても退職手当の減少等により</a:t>
          </a:r>
          <a:r>
            <a:rPr kumimoji="1" lang="en-US" altLang="ja-JP" sz="1300">
              <a:solidFill>
                <a:schemeClr val="dk1"/>
              </a:solidFill>
              <a:effectLst/>
              <a:latin typeface="+mn-ea"/>
              <a:ea typeface="+mn-ea"/>
              <a:cs typeface="+mn-cs"/>
            </a:rPr>
            <a:t>19.4</a:t>
          </a:r>
          <a:r>
            <a:rPr kumimoji="1" lang="ja-JP" altLang="ja-JP" sz="1300">
              <a:solidFill>
                <a:schemeClr val="dk1"/>
              </a:solidFill>
              <a:effectLst/>
              <a:latin typeface="+mn-ea"/>
              <a:ea typeface="+mn-ea"/>
              <a:cs typeface="+mn-cs"/>
            </a:rPr>
            <a:t>％と類似団体の平均を大きく下回っている。</a:t>
          </a:r>
          <a:endParaRPr lang="ja-JP" altLang="ja-JP" sz="1300">
            <a:effectLst/>
            <a:latin typeface="+mn-ea"/>
            <a:ea typeface="+mn-ea"/>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今後は退職者数の見込も</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名未満で推移する一方、若年層の職員の昇給による増額が少しずつ見込まれることから、引き続き適切な定員管理により人件費の水準を維持していく。</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55154</xdr:rowOff>
    </xdr:from>
    <xdr:to>
      <xdr:col>7</xdr:col>
      <xdr:colOff>15875</xdr:colOff>
      <xdr:row>34</xdr:row>
      <xdr:rowOff>81280</xdr:rowOff>
    </xdr:to>
    <xdr:cxnSp macro="">
      <xdr:nvCxnSpPr>
        <xdr:cNvPr id="68" name="直線コネクタ 67"/>
        <xdr:cNvCxnSpPr/>
      </xdr:nvCxnSpPr>
      <xdr:spPr>
        <a:xfrm flipV="1">
          <a:off x="3987800" y="588445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81280</xdr:rowOff>
    </xdr:from>
    <xdr:to>
      <xdr:col>5</xdr:col>
      <xdr:colOff>549275</xdr:colOff>
      <xdr:row>35</xdr:row>
      <xdr:rowOff>60053</xdr:rowOff>
    </xdr:to>
    <xdr:cxnSp macro="">
      <xdr:nvCxnSpPr>
        <xdr:cNvPr id="71" name="直線コネクタ 70"/>
        <xdr:cNvCxnSpPr/>
      </xdr:nvCxnSpPr>
      <xdr:spPr>
        <a:xfrm flipV="1">
          <a:off x="3098800" y="591058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60053</xdr:rowOff>
    </xdr:from>
    <xdr:to>
      <xdr:col>4</xdr:col>
      <xdr:colOff>346075</xdr:colOff>
      <xdr:row>35</xdr:row>
      <xdr:rowOff>138430</xdr:rowOff>
    </xdr:to>
    <xdr:cxnSp macro="">
      <xdr:nvCxnSpPr>
        <xdr:cNvPr id="74" name="直線コネクタ 73"/>
        <xdr:cNvCxnSpPr/>
      </xdr:nvCxnSpPr>
      <xdr:spPr>
        <a:xfrm flipV="1">
          <a:off x="2209800" y="606080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35</xdr:row>
      <xdr:rowOff>164556</xdr:rowOff>
    </xdr:to>
    <xdr:cxnSp macro="">
      <xdr:nvCxnSpPr>
        <xdr:cNvPr id="77" name="直線コネクタ 76"/>
        <xdr:cNvCxnSpPr/>
      </xdr:nvCxnSpPr>
      <xdr:spPr>
        <a:xfrm flipV="1">
          <a:off x="1320800" y="61391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4354</xdr:rowOff>
    </xdr:from>
    <xdr:to>
      <xdr:col>7</xdr:col>
      <xdr:colOff>66675</xdr:colOff>
      <xdr:row>34</xdr:row>
      <xdr:rowOff>105954</xdr:rowOff>
    </xdr:to>
    <xdr:sp macro="" textlink="">
      <xdr:nvSpPr>
        <xdr:cNvPr id="87" name="円/楕円 86"/>
        <xdr:cNvSpPr/>
      </xdr:nvSpPr>
      <xdr:spPr>
        <a:xfrm>
          <a:off x="47752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84381</xdr:rowOff>
    </xdr:from>
    <xdr:ext cx="762000" cy="259045"/>
    <xdr:sp macro="" textlink="">
      <xdr:nvSpPr>
        <xdr:cNvPr id="88" name="人件費該当値テキスト"/>
        <xdr:cNvSpPr txBox="1"/>
      </xdr:nvSpPr>
      <xdr:spPr>
        <a:xfrm>
          <a:off x="4914900" y="574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30480</xdr:rowOff>
    </xdr:from>
    <xdr:to>
      <xdr:col>5</xdr:col>
      <xdr:colOff>600075</xdr:colOff>
      <xdr:row>34</xdr:row>
      <xdr:rowOff>132080</xdr:rowOff>
    </xdr:to>
    <xdr:sp macro="" textlink="">
      <xdr:nvSpPr>
        <xdr:cNvPr id="89" name="円/楕円 88"/>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142257</xdr:rowOff>
    </xdr:from>
    <xdr:ext cx="736600" cy="259045"/>
    <xdr:sp macro="" textlink="">
      <xdr:nvSpPr>
        <xdr:cNvPr id="90" name="テキスト ボックス 89"/>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9253</xdr:rowOff>
    </xdr:from>
    <xdr:to>
      <xdr:col>4</xdr:col>
      <xdr:colOff>396875</xdr:colOff>
      <xdr:row>35</xdr:row>
      <xdr:rowOff>110853</xdr:rowOff>
    </xdr:to>
    <xdr:sp macro="" textlink="">
      <xdr:nvSpPr>
        <xdr:cNvPr id="91" name="円/楕円 90"/>
        <xdr:cNvSpPr/>
      </xdr:nvSpPr>
      <xdr:spPr>
        <a:xfrm>
          <a:off x="3048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121030</xdr:rowOff>
    </xdr:from>
    <xdr:ext cx="762000" cy="259045"/>
    <xdr:sp macro="" textlink="">
      <xdr:nvSpPr>
        <xdr:cNvPr id="92" name="テキスト ボックス 91"/>
        <xdr:cNvSpPr txBox="1"/>
      </xdr:nvSpPr>
      <xdr:spPr>
        <a:xfrm>
          <a:off x="2717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93" name="円/楕円 92"/>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94" name="テキスト ボックス 93"/>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113756</xdr:rowOff>
    </xdr:from>
    <xdr:to>
      <xdr:col>1</xdr:col>
      <xdr:colOff>676275</xdr:colOff>
      <xdr:row>36</xdr:row>
      <xdr:rowOff>43906</xdr:rowOff>
    </xdr:to>
    <xdr:sp macro="" textlink="">
      <xdr:nvSpPr>
        <xdr:cNvPr id="95" name="円/楕円 94"/>
        <xdr:cNvSpPr/>
      </xdr:nvSpPr>
      <xdr:spPr>
        <a:xfrm>
          <a:off x="1270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54083</xdr:rowOff>
    </xdr:from>
    <xdr:ext cx="762000" cy="259045"/>
    <xdr:sp macro="" textlink="">
      <xdr:nvSpPr>
        <xdr:cNvPr id="96" name="テキスト ボックス 95"/>
        <xdr:cNvSpPr txBox="1"/>
      </xdr:nvSpPr>
      <xdr:spPr>
        <a:xfrm>
          <a:off x="939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に係る経常収支比率が類似団体平均より低くなっているのは、行財政改革による事務事業の見直しなどにより、経費節減に努めた効果が表れていると考えられる。今後も引き続き水準を抑えるよう努める。</a:t>
          </a:r>
          <a:endParaRPr lang="ja-JP" altLang="ja-JP" sz="1300">
            <a:effectLst/>
          </a:endParaRPr>
        </a:p>
        <a:p>
          <a:r>
            <a:rPr kumimoji="1" lang="ja-JP" altLang="en-US" sz="1300">
              <a:latin typeface="ＭＳ Ｐゴシック"/>
            </a:rPr>
            <a:t>　</a:t>
          </a:r>
          <a:r>
            <a:rPr kumimoji="1" lang="en-US" altLang="ja-JP" sz="1300">
              <a:latin typeface="ＭＳ Ｐゴシック"/>
            </a:rPr>
            <a:t>H28</a:t>
          </a:r>
          <a:r>
            <a:rPr kumimoji="1" lang="ja-JP" altLang="en-US" sz="1300">
              <a:latin typeface="ＭＳ Ｐゴシック"/>
            </a:rPr>
            <a:t>年度決算としては、給食センターの調理配送業務を委託したこと等により</a:t>
          </a:r>
          <a:r>
            <a:rPr kumimoji="1" lang="en-US" altLang="ja-JP" sz="1300">
              <a:latin typeface="ＭＳ Ｐゴシック"/>
            </a:rPr>
            <a:t>1%</a:t>
          </a:r>
          <a:r>
            <a:rPr kumimoji="1" lang="ja-JP" altLang="en-US" sz="1300">
              <a:latin typeface="ＭＳ Ｐゴシック"/>
            </a:rPr>
            <a:t>増加している。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159004</xdr:rowOff>
    </xdr:from>
    <xdr:to>
      <xdr:col>24</xdr:col>
      <xdr:colOff>31750</xdr:colOff>
      <xdr:row>13</xdr:row>
      <xdr:rowOff>78994</xdr:rowOff>
    </xdr:to>
    <xdr:cxnSp macro="">
      <xdr:nvCxnSpPr>
        <xdr:cNvPr id="127" name="直線コネクタ 126"/>
        <xdr:cNvCxnSpPr/>
      </xdr:nvCxnSpPr>
      <xdr:spPr>
        <a:xfrm>
          <a:off x="15671800" y="22164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159004</xdr:rowOff>
    </xdr:from>
    <xdr:to>
      <xdr:col>22</xdr:col>
      <xdr:colOff>565150</xdr:colOff>
      <xdr:row>13</xdr:row>
      <xdr:rowOff>24130</xdr:rowOff>
    </xdr:to>
    <xdr:cxnSp macro="">
      <xdr:nvCxnSpPr>
        <xdr:cNvPr id="130" name="直線コネクタ 129"/>
        <xdr:cNvCxnSpPr/>
      </xdr:nvCxnSpPr>
      <xdr:spPr>
        <a:xfrm flipV="1">
          <a:off x="14782800" y="2216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149860</xdr:rowOff>
    </xdr:from>
    <xdr:to>
      <xdr:col>21</xdr:col>
      <xdr:colOff>361950</xdr:colOff>
      <xdr:row>13</xdr:row>
      <xdr:rowOff>24130</xdr:rowOff>
    </xdr:to>
    <xdr:cxnSp macro="">
      <xdr:nvCxnSpPr>
        <xdr:cNvPr id="133" name="直線コネクタ 132"/>
        <xdr:cNvCxnSpPr/>
      </xdr:nvCxnSpPr>
      <xdr:spPr>
        <a:xfrm>
          <a:off x="13893800" y="220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122428</xdr:rowOff>
    </xdr:from>
    <xdr:to>
      <xdr:col>20</xdr:col>
      <xdr:colOff>158750</xdr:colOff>
      <xdr:row>12</xdr:row>
      <xdr:rowOff>149860</xdr:rowOff>
    </xdr:to>
    <xdr:cxnSp macro="">
      <xdr:nvCxnSpPr>
        <xdr:cNvPr id="136" name="直線コネクタ 135"/>
        <xdr:cNvCxnSpPr/>
      </xdr:nvCxnSpPr>
      <xdr:spPr>
        <a:xfrm>
          <a:off x="13004800" y="21798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28194</xdr:rowOff>
    </xdr:from>
    <xdr:to>
      <xdr:col>24</xdr:col>
      <xdr:colOff>82550</xdr:colOff>
      <xdr:row>13</xdr:row>
      <xdr:rowOff>129794</xdr:rowOff>
    </xdr:to>
    <xdr:sp macro="" textlink="">
      <xdr:nvSpPr>
        <xdr:cNvPr id="146" name="円/楕円 145"/>
        <xdr:cNvSpPr/>
      </xdr:nvSpPr>
      <xdr:spPr>
        <a:xfrm>
          <a:off x="164592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44721</xdr:rowOff>
    </xdr:from>
    <xdr:ext cx="762000" cy="259045"/>
    <xdr:sp macro="" textlink="">
      <xdr:nvSpPr>
        <xdr:cNvPr id="147" name="物件費該当値テキスト"/>
        <xdr:cNvSpPr txBox="1"/>
      </xdr:nvSpPr>
      <xdr:spPr>
        <a:xfrm>
          <a:off x="16598900" y="210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108204</xdr:rowOff>
    </xdr:from>
    <xdr:to>
      <xdr:col>22</xdr:col>
      <xdr:colOff>615950</xdr:colOff>
      <xdr:row>13</xdr:row>
      <xdr:rowOff>38354</xdr:rowOff>
    </xdr:to>
    <xdr:sp macro="" textlink="">
      <xdr:nvSpPr>
        <xdr:cNvPr id="148" name="円/楕円 147"/>
        <xdr:cNvSpPr/>
      </xdr:nvSpPr>
      <xdr:spPr>
        <a:xfrm>
          <a:off x="15621000" y="2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48531</xdr:rowOff>
    </xdr:from>
    <xdr:ext cx="736600" cy="259045"/>
    <xdr:sp macro="" textlink="">
      <xdr:nvSpPr>
        <xdr:cNvPr id="149" name="テキスト ボックス 148"/>
        <xdr:cNvSpPr txBox="1"/>
      </xdr:nvSpPr>
      <xdr:spPr>
        <a:xfrm>
          <a:off x="15290800" y="1934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144780</xdr:rowOff>
    </xdr:from>
    <xdr:to>
      <xdr:col>21</xdr:col>
      <xdr:colOff>412750</xdr:colOff>
      <xdr:row>13</xdr:row>
      <xdr:rowOff>74930</xdr:rowOff>
    </xdr:to>
    <xdr:sp macro="" textlink="">
      <xdr:nvSpPr>
        <xdr:cNvPr id="150" name="円/楕円 149"/>
        <xdr:cNvSpPr/>
      </xdr:nvSpPr>
      <xdr:spPr>
        <a:xfrm>
          <a:off x="14732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85107</xdr:rowOff>
    </xdr:from>
    <xdr:ext cx="762000" cy="259045"/>
    <xdr:sp macro="" textlink="">
      <xdr:nvSpPr>
        <xdr:cNvPr id="151" name="テキスト ボックス 150"/>
        <xdr:cNvSpPr txBox="1"/>
      </xdr:nvSpPr>
      <xdr:spPr>
        <a:xfrm>
          <a:off x="14401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99060</xdr:rowOff>
    </xdr:from>
    <xdr:to>
      <xdr:col>20</xdr:col>
      <xdr:colOff>209550</xdr:colOff>
      <xdr:row>13</xdr:row>
      <xdr:rowOff>29210</xdr:rowOff>
    </xdr:to>
    <xdr:sp macro="" textlink="">
      <xdr:nvSpPr>
        <xdr:cNvPr id="152" name="円/楕円 151"/>
        <xdr:cNvSpPr/>
      </xdr:nvSpPr>
      <xdr:spPr>
        <a:xfrm>
          <a:off x="138430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39387</xdr:rowOff>
    </xdr:from>
    <xdr:ext cx="762000" cy="259045"/>
    <xdr:sp macro="" textlink="">
      <xdr:nvSpPr>
        <xdr:cNvPr id="153" name="テキスト ボックス 152"/>
        <xdr:cNvSpPr txBox="1"/>
      </xdr:nvSpPr>
      <xdr:spPr>
        <a:xfrm>
          <a:off x="13512800" y="192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71628</xdr:rowOff>
    </xdr:from>
    <xdr:to>
      <xdr:col>19</xdr:col>
      <xdr:colOff>6350</xdr:colOff>
      <xdr:row>13</xdr:row>
      <xdr:rowOff>1778</xdr:rowOff>
    </xdr:to>
    <xdr:sp macro="" textlink="">
      <xdr:nvSpPr>
        <xdr:cNvPr id="154" name="円/楕円 153"/>
        <xdr:cNvSpPr/>
      </xdr:nvSpPr>
      <xdr:spPr>
        <a:xfrm>
          <a:off x="12954000" y="2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11955</xdr:rowOff>
    </xdr:from>
    <xdr:ext cx="762000" cy="259045"/>
    <xdr:sp macro="" textlink="">
      <xdr:nvSpPr>
        <xdr:cNvPr id="155" name="テキスト ボックス 154"/>
        <xdr:cNvSpPr txBox="1"/>
      </xdr:nvSpPr>
      <xdr:spPr>
        <a:xfrm>
          <a:off x="12623800" y="18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扶助費に係る経常収支比率が類似団体平均を大きく上回る要因として</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生活保護事業費や</a:t>
          </a:r>
          <a:r>
            <a:rPr kumimoji="1" lang="ja-JP" altLang="en-US" sz="1300">
              <a:solidFill>
                <a:schemeClr val="dk1"/>
              </a:solidFill>
              <a:effectLst/>
              <a:latin typeface="+mn-lt"/>
              <a:ea typeface="+mn-ea"/>
              <a:cs typeface="+mn-cs"/>
            </a:rPr>
            <a:t>障害者</a:t>
          </a:r>
          <a:r>
            <a:rPr kumimoji="1" lang="ja-JP" altLang="ja-JP" sz="1300">
              <a:solidFill>
                <a:schemeClr val="dk1"/>
              </a:solidFill>
              <a:effectLst/>
              <a:latin typeface="+mn-lt"/>
              <a:ea typeface="+mn-ea"/>
              <a:cs typeface="+mn-cs"/>
            </a:rPr>
            <a:t>自立支援給付事業費</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障害福祉サービス事業</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が高いことがあげられる。</a:t>
          </a:r>
          <a:r>
            <a:rPr kumimoji="1" lang="ja-JP" altLang="en-US" sz="1300">
              <a:solidFill>
                <a:schemeClr val="dk1"/>
              </a:solidFill>
              <a:effectLst/>
              <a:latin typeface="+mn-lt"/>
              <a:ea typeface="+mn-ea"/>
              <a:cs typeface="+mn-cs"/>
            </a:rPr>
            <a:t>特に、介護・訓練等・障害児通所給付費支給事業費については、毎年</a:t>
          </a:r>
          <a:r>
            <a:rPr kumimoji="1" lang="en-US" altLang="ja-JP" sz="1300">
              <a:solidFill>
                <a:schemeClr val="dk1"/>
              </a:solidFill>
              <a:effectLst/>
              <a:latin typeface="ＭＳ Ｐゴシック 本文"/>
              <a:ea typeface="+mn-ea"/>
              <a:cs typeface="+mn-cs"/>
            </a:rPr>
            <a:t>10</a:t>
          </a:r>
          <a:r>
            <a:rPr kumimoji="1" lang="ja-JP" altLang="en-US" sz="1300">
              <a:solidFill>
                <a:schemeClr val="dk1"/>
              </a:solidFill>
              <a:effectLst/>
              <a:latin typeface="ＭＳ Ｐゴシック 本文"/>
              <a:ea typeface="+mn-ea"/>
              <a:cs typeface="+mn-cs"/>
            </a:rPr>
            <a:t>％</a:t>
          </a:r>
          <a:r>
            <a:rPr kumimoji="1" lang="ja-JP" altLang="en-US" sz="1300">
              <a:solidFill>
                <a:schemeClr val="dk1"/>
              </a:solidFill>
              <a:effectLst/>
              <a:latin typeface="+mn-lt"/>
              <a:ea typeface="+mn-ea"/>
              <a:cs typeface="+mn-cs"/>
            </a:rPr>
            <a:t>程度増加している。</a:t>
          </a:r>
          <a:r>
            <a:rPr lang="ja-JP" altLang="ja-JP" sz="1300">
              <a:solidFill>
                <a:schemeClr val="dk1"/>
              </a:solidFill>
              <a:effectLst/>
              <a:latin typeface="+mn-lt"/>
              <a:ea typeface="+mn-ea"/>
              <a:cs typeface="+mn-cs"/>
            </a:rPr>
            <a:t>各種社会保障関連経費については、</a:t>
          </a:r>
          <a:r>
            <a:rPr lang="ja-JP" altLang="en-US" sz="1300">
              <a:solidFill>
                <a:schemeClr val="dk1"/>
              </a:solidFill>
              <a:effectLst/>
              <a:latin typeface="+mn-lt"/>
              <a:ea typeface="+mn-ea"/>
              <a:cs typeface="+mn-cs"/>
            </a:rPr>
            <a:t>今後も</a:t>
          </a:r>
          <a:r>
            <a:rPr lang="ja-JP" altLang="ja-JP" sz="1300">
              <a:solidFill>
                <a:schemeClr val="dk1"/>
              </a:solidFill>
              <a:effectLst/>
              <a:latin typeface="+mn-lt"/>
              <a:ea typeface="+mn-ea"/>
              <a:cs typeface="+mn-cs"/>
            </a:rPr>
            <a:t>少子・高齢化の進行</a:t>
          </a:r>
          <a:r>
            <a:rPr lang="ja-JP" altLang="en-US" sz="1300">
              <a:solidFill>
                <a:schemeClr val="dk1"/>
              </a:solidFill>
              <a:effectLst/>
              <a:latin typeface="+mn-lt"/>
              <a:ea typeface="+mn-ea"/>
              <a:cs typeface="+mn-cs"/>
            </a:rPr>
            <a:t>や</a:t>
          </a:r>
          <a:r>
            <a:rPr lang="ja-JP" altLang="ja-JP" sz="1300">
              <a:solidFill>
                <a:schemeClr val="dk1"/>
              </a:solidFill>
              <a:effectLst/>
              <a:latin typeface="+mn-lt"/>
              <a:ea typeface="+mn-ea"/>
              <a:cs typeface="+mn-cs"/>
            </a:rPr>
            <a:t>制度改正等により、</a:t>
          </a:r>
          <a:r>
            <a:rPr lang="ja-JP" altLang="en-US" sz="1300">
              <a:solidFill>
                <a:schemeClr val="dk1"/>
              </a:solidFill>
              <a:effectLst/>
              <a:latin typeface="+mn-lt"/>
              <a:ea typeface="+mn-ea"/>
              <a:cs typeface="+mn-cs"/>
            </a:rPr>
            <a:t>大きな増額が見込まれる。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83457</xdr:rowOff>
    </xdr:from>
    <xdr:to>
      <xdr:col>7</xdr:col>
      <xdr:colOff>15875</xdr:colOff>
      <xdr:row>59</xdr:row>
      <xdr:rowOff>86178</xdr:rowOff>
    </xdr:to>
    <xdr:cxnSp macro="">
      <xdr:nvCxnSpPr>
        <xdr:cNvPr id="190" name="直線コネクタ 189"/>
        <xdr:cNvCxnSpPr/>
      </xdr:nvCxnSpPr>
      <xdr:spPr>
        <a:xfrm>
          <a:off x="3987800" y="10027557"/>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58</xdr:row>
      <xdr:rowOff>83457</xdr:rowOff>
    </xdr:to>
    <xdr:cxnSp macro="">
      <xdr:nvCxnSpPr>
        <xdr:cNvPr id="193" name="直線コネクタ 192"/>
        <xdr:cNvCxnSpPr/>
      </xdr:nvCxnSpPr>
      <xdr:spPr>
        <a:xfrm>
          <a:off x="3098800" y="99078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135165</xdr:rowOff>
    </xdr:from>
    <xdr:to>
      <xdr:col>4</xdr:col>
      <xdr:colOff>346075</xdr:colOff>
      <xdr:row>57</xdr:row>
      <xdr:rowOff>135165</xdr:rowOff>
    </xdr:to>
    <xdr:cxnSp macro="">
      <xdr:nvCxnSpPr>
        <xdr:cNvPr id="196" name="直線コネクタ 195"/>
        <xdr:cNvCxnSpPr/>
      </xdr:nvCxnSpPr>
      <xdr:spPr>
        <a:xfrm>
          <a:off x="2209800" y="9907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57</xdr:row>
      <xdr:rowOff>135165</xdr:rowOff>
    </xdr:to>
    <xdr:cxnSp macro="">
      <xdr:nvCxnSpPr>
        <xdr:cNvPr id="199" name="直線コネクタ 198"/>
        <xdr:cNvCxnSpPr/>
      </xdr:nvCxnSpPr>
      <xdr:spPr>
        <a:xfrm>
          <a:off x="1320800" y="9907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35378</xdr:rowOff>
    </xdr:from>
    <xdr:to>
      <xdr:col>7</xdr:col>
      <xdr:colOff>66675</xdr:colOff>
      <xdr:row>59</xdr:row>
      <xdr:rowOff>136978</xdr:rowOff>
    </xdr:to>
    <xdr:sp macro="" textlink="">
      <xdr:nvSpPr>
        <xdr:cNvPr id="209" name="円/楕円 208"/>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7455</xdr:rowOff>
    </xdr:from>
    <xdr:ext cx="762000" cy="259045"/>
    <xdr:sp macro="" textlink="">
      <xdr:nvSpPr>
        <xdr:cNvPr id="210"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32657</xdr:rowOff>
    </xdr:from>
    <xdr:to>
      <xdr:col>5</xdr:col>
      <xdr:colOff>600075</xdr:colOff>
      <xdr:row>58</xdr:row>
      <xdr:rowOff>134257</xdr:rowOff>
    </xdr:to>
    <xdr:sp macro="" textlink="">
      <xdr:nvSpPr>
        <xdr:cNvPr id="211" name="円/楕円 210"/>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119034</xdr:rowOff>
    </xdr:from>
    <xdr:ext cx="736600" cy="259045"/>
    <xdr:sp macro="" textlink="">
      <xdr:nvSpPr>
        <xdr:cNvPr id="212" name="テキスト ボックス 211"/>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13" name="円/楕円 212"/>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14" name="テキスト ボックス 213"/>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15" name="円/楕円 214"/>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170742</xdr:rowOff>
    </xdr:from>
    <xdr:ext cx="762000" cy="259045"/>
    <xdr:sp macro="" textlink="">
      <xdr:nvSpPr>
        <xdr:cNvPr id="216" name="テキスト ボックス 215"/>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7" name="円/楕円 216"/>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18" name="テキスト ボックス 217"/>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mn-ea"/>
              <a:ea typeface="+mn-ea"/>
            </a:rPr>
            <a:t>　その他に係る</a:t>
          </a:r>
          <a:r>
            <a:rPr lang="ja-JP" altLang="en-US" sz="1300">
              <a:solidFill>
                <a:sysClr val="windowText" lastClr="000000"/>
              </a:solidFill>
              <a:effectLst/>
              <a:latin typeface="+mn-ea"/>
              <a:ea typeface="+mn-ea"/>
            </a:rPr>
            <a:t>経常収支比率</a:t>
          </a:r>
          <a:r>
            <a:rPr lang="ja-JP" altLang="en-US" sz="1300">
              <a:effectLst/>
              <a:latin typeface="+mn-ea"/>
              <a:ea typeface="+mn-ea"/>
            </a:rPr>
            <a:t>は、</a:t>
          </a:r>
          <a:r>
            <a:rPr lang="en-US" altLang="ja-JP" sz="1300">
              <a:effectLst/>
              <a:latin typeface="+mn-ea"/>
              <a:ea typeface="+mn-ea"/>
            </a:rPr>
            <a:t>H27</a:t>
          </a:r>
          <a:r>
            <a:rPr lang="ja-JP" altLang="en-US" sz="1300">
              <a:effectLst/>
              <a:latin typeface="+mn-ea"/>
              <a:ea typeface="+mn-ea"/>
            </a:rPr>
            <a:t>年度と比べると</a:t>
          </a:r>
          <a:r>
            <a:rPr lang="en-US" altLang="ja-JP" sz="1300">
              <a:effectLst/>
              <a:latin typeface="+mn-ea"/>
              <a:ea typeface="+mn-ea"/>
            </a:rPr>
            <a:t>0.5%</a:t>
          </a:r>
          <a:r>
            <a:rPr lang="ja-JP" altLang="en-US" sz="1300">
              <a:effectLst/>
              <a:latin typeface="+mn-ea"/>
              <a:ea typeface="+mn-ea"/>
            </a:rPr>
            <a:t>増加している。主な要因としては、後期高齢者医療費の療養負担金の増加等が挙げられる。高齢化率の上昇、医療技術の高度化により、特別会計への繰出金は今後も増加が見込まれる。</a:t>
          </a:r>
          <a:endParaRPr lang="ja-JP" altLang="ja-JP" sz="13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130810</xdr:rowOff>
    </xdr:from>
    <xdr:to>
      <xdr:col>24</xdr:col>
      <xdr:colOff>31750</xdr:colOff>
      <xdr:row>57</xdr:row>
      <xdr:rowOff>168910</xdr:rowOff>
    </xdr:to>
    <xdr:cxnSp macro="">
      <xdr:nvCxnSpPr>
        <xdr:cNvPr id="251" name="直線コネクタ 250"/>
        <xdr:cNvCxnSpPr/>
      </xdr:nvCxnSpPr>
      <xdr:spPr>
        <a:xfrm>
          <a:off x="15671800" y="9903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57</xdr:row>
      <xdr:rowOff>138430</xdr:rowOff>
    </xdr:to>
    <xdr:cxnSp macro="">
      <xdr:nvCxnSpPr>
        <xdr:cNvPr id="254" name="直線コネクタ 253"/>
        <xdr:cNvCxnSpPr/>
      </xdr:nvCxnSpPr>
      <xdr:spPr>
        <a:xfrm flipV="1">
          <a:off x="14782800" y="990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59</xdr:row>
      <xdr:rowOff>39370</xdr:rowOff>
    </xdr:to>
    <xdr:cxnSp macro="">
      <xdr:nvCxnSpPr>
        <xdr:cNvPr id="257" name="直線コネクタ 256"/>
        <xdr:cNvCxnSpPr/>
      </xdr:nvCxnSpPr>
      <xdr:spPr>
        <a:xfrm flipV="1">
          <a:off x="13893800" y="99110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16510</xdr:rowOff>
    </xdr:from>
    <xdr:to>
      <xdr:col>20</xdr:col>
      <xdr:colOff>158750</xdr:colOff>
      <xdr:row>59</xdr:row>
      <xdr:rowOff>39370</xdr:rowOff>
    </xdr:to>
    <xdr:cxnSp macro="">
      <xdr:nvCxnSpPr>
        <xdr:cNvPr id="260" name="直線コネクタ 259"/>
        <xdr:cNvCxnSpPr/>
      </xdr:nvCxnSpPr>
      <xdr:spPr>
        <a:xfrm>
          <a:off x="13004800" y="1013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70" name="円/楕円 269"/>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71"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80010</xdr:rowOff>
    </xdr:from>
    <xdr:to>
      <xdr:col>22</xdr:col>
      <xdr:colOff>615950</xdr:colOff>
      <xdr:row>58</xdr:row>
      <xdr:rowOff>10160</xdr:rowOff>
    </xdr:to>
    <xdr:sp macro="" textlink="">
      <xdr:nvSpPr>
        <xdr:cNvPr id="272" name="円/楕円 271"/>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166387</xdr:rowOff>
    </xdr:from>
    <xdr:ext cx="736600" cy="259045"/>
    <xdr:sp macro="" textlink="">
      <xdr:nvSpPr>
        <xdr:cNvPr id="273" name="テキスト ボックス 272"/>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74" name="円/楕円 273"/>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75" name="テキスト ボックス 274"/>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160020</xdr:rowOff>
    </xdr:from>
    <xdr:to>
      <xdr:col>20</xdr:col>
      <xdr:colOff>209550</xdr:colOff>
      <xdr:row>59</xdr:row>
      <xdr:rowOff>90170</xdr:rowOff>
    </xdr:to>
    <xdr:sp macro="" textlink="">
      <xdr:nvSpPr>
        <xdr:cNvPr id="276" name="円/楕円 275"/>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74947</xdr:rowOff>
    </xdr:from>
    <xdr:ext cx="762000" cy="259045"/>
    <xdr:sp macro="" textlink="">
      <xdr:nvSpPr>
        <xdr:cNvPr id="277" name="テキスト ボックス 276"/>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137160</xdr:rowOff>
    </xdr:from>
    <xdr:to>
      <xdr:col>19</xdr:col>
      <xdr:colOff>6350</xdr:colOff>
      <xdr:row>59</xdr:row>
      <xdr:rowOff>67310</xdr:rowOff>
    </xdr:to>
    <xdr:sp macro="" textlink="">
      <xdr:nvSpPr>
        <xdr:cNvPr id="278" name="円/楕円 277"/>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52087</xdr:rowOff>
    </xdr:from>
    <xdr:ext cx="762000" cy="259045"/>
    <xdr:sp macro="" textlink="">
      <xdr:nvSpPr>
        <xdr:cNvPr id="279" name="テキスト ボックス 278"/>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補助費等に係る経常収支比率が類似団体平均を従来より上回っているのは、病院事業を抱え、また清掃を組合組織で行っていることが主な要因である。他にも一部事務組合</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消防</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もあるが、これら組合とも連携しながら、適正な支出に努めていき、補助費等においても精査しながら適正な支出に努める。</a:t>
          </a:r>
          <a:r>
            <a:rPr kumimoji="1" lang="en-US" altLang="ja-JP" sz="1300">
              <a:solidFill>
                <a:schemeClr val="dk1"/>
              </a:solidFill>
              <a:effectLst/>
              <a:latin typeface="+mn-ea"/>
              <a:ea typeface="+mn-ea"/>
              <a:cs typeface="+mn-cs"/>
            </a:rPr>
            <a:t>H28</a:t>
          </a:r>
          <a:r>
            <a:rPr kumimoji="1" lang="ja-JP" altLang="ja-JP" sz="1300">
              <a:solidFill>
                <a:schemeClr val="dk1"/>
              </a:solidFill>
              <a:effectLst/>
              <a:latin typeface="+mn-ea"/>
              <a:ea typeface="+mn-ea"/>
              <a:cs typeface="+mn-cs"/>
            </a:rPr>
            <a:t>年度決算としては、</a:t>
          </a:r>
          <a:r>
            <a:rPr kumimoji="1" lang="ja-JP" altLang="en-US" sz="1300">
              <a:solidFill>
                <a:schemeClr val="dk1"/>
              </a:solidFill>
              <a:effectLst/>
              <a:latin typeface="+mn-ea"/>
              <a:ea typeface="+mn-ea"/>
              <a:cs typeface="+mn-cs"/>
            </a:rPr>
            <a:t>市民病院への支出金が減少</a:t>
          </a:r>
          <a:r>
            <a:rPr kumimoji="1" lang="ja-JP" altLang="ja-JP" sz="1300">
              <a:solidFill>
                <a:schemeClr val="dk1"/>
              </a:solidFill>
              <a:effectLst/>
              <a:latin typeface="+mn-ea"/>
              <a:ea typeface="+mn-ea"/>
              <a:cs typeface="+mn-cs"/>
            </a:rPr>
            <a:t>したこと等により</a:t>
          </a:r>
          <a:r>
            <a:rPr kumimoji="1" lang="en-US" altLang="ja-JP" sz="1300">
              <a:solidFill>
                <a:schemeClr val="dk1"/>
              </a:solidFill>
              <a:effectLst/>
              <a:latin typeface="+mn-ea"/>
              <a:ea typeface="+mn-ea"/>
              <a:cs typeface="+mn-cs"/>
            </a:rPr>
            <a:t>1.4%</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している。</a:t>
          </a:r>
          <a:endParaRPr lang="ja-JP" altLang="ja-JP" sz="1300">
            <a:effectLst/>
            <a:latin typeface="+mn-ea"/>
            <a:ea typeface="+mn-ea"/>
          </a:endParaRPr>
        </a:p>
        <a:p>
          <a:endParaRPr kumimoji="1" lang="ja-JP" altLang="en-US" sz="1300" b="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56134</xdr:rowOff>
    </xdr:from>
    <xdr:to>
      <xdr:col>24</xdr:col>
      <xdr:colOff>31750</xdr:colOff>
      <xdr:row>37</xdr:row>
      <xdr:rowOff>120142</xdr:rowOff>
    </xdr:to>
    <xdr:cxnSp macro="">
      <xdr:nvCxnSpPr>
        <xdr:cNvPr id="309" name="直線コネクタ 308"/>
        <xdr:cNvCxnSpPr/>
      </xdr:nvCxnSpPr>
      <xdr:spPr>
        <a:xfrm flipV="1">
          <a:off x="15671800" y="63997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120142</xdr:rowOff>
    </xdr:from>
    <xdr:to>
      <xdr:col>22</xdr:col>
      <xdr:colOff>565150</xdr:colOff>
      <xdr:row>38</xdr:row>
      <xdr:rowOff>8128</xdr:rowOff>
    </xdr:to>
    <xdr:cxnSp macro="">
      <xdr:nvCxnSpPr>
        <xdr:cNvPr id="312" name="直線コネクタ 311"/>
        <xdr:cNvCxnSpPr/>
      </xdr:nvCxnSpPr>
      <xdr:spPr>
        <a:xfrm flipV="1">
          <a:off x="14782800" y="6463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38</xdr:row>
      <xdr:rowOff>8128</xdr:rowOff>
    </xdr:to>
    <xdr:cxnSp macro="">
      <xdr:nvCxnSpPr>
        <xdr:cNvPr id="315" name="直線コネクタ 314"/>
        <xdr:cNvCxnSpPr/>
      </xdr:nvCxnSpPr>
      <xdr:spPr>
        <a:xfrm>
          <a:off x="13893800" y="63632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xdr:rowOff>
    </xdr:from>
    <xdr:to>
      <xdr:col>20</xdr:col>
      <xdr:colOff>158750</xdr:colOff>
      <xdr:row>37</xdr:row>
      <xdr:rowOff>19558</xdr:rowOff>
    </xdr:to>
    <xdr:cxnSp macro="">
      <xdr:nvCxnSpPr>
        <xdr:cNvPr id="318" name="直線コネクタ 317"/>
        <xdr:cNvCxnSpPr/>
      </xdr:nvCxnSpPr>
      <xdr:spPr>
        <a:xfrm>
          <a:off x="13004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28" name="円/楕円 327"/>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148861</xdr:rowOff>
    </xdr:from>
    <xdr:ext cx="762000" cy="259045"/>
    <xdr:sp macro="" textlink="">
      <xdr:nvSpPr>
        <xdr:cNvPr id="329"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69342</xdr:rowOff>
    </xdr:from>
    <xdr:to>
      <xdr:col>22</xdr:col>
      <xdr:colOff>615950</xdr:colOff>
      <xdr:row>37</xdr:row>
      <xdr:rowOff>170942</xdr:rowOff>
    </xdr:to>
    <xdr:sp macro="" textlink="">
      <xdr:nvSpPr>
        <xdr:cNvPr id="330" name="円/楕円 329"/>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155719</xdr:rowOff>
    </xdr:from>
    <xdr:ext cx="736600" cy="259045"/>
    <xdr:sp macro="" textlink="">
      <xdr:nvSpPr>
        <xdr:cNvPr id="331" name="テキスト ボックス 330"/>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128778</xdr:rowOff>
    </xdr:from>
    <xdr:to>
      <xdr:col>21</xdr:col>
      <xdr:colOff>412750</xdr:colOff>
      <xdr:row>38</xdr:row>
      <xdr:rowOff>58928</xdr:rowOff>
    </xdr:to>
    <xdr:sp macro="" textlink="">
      <xdr:nvSpPr>
        <xdr:cNvPr id="332" name="円/楕円 331"/>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43705</xdr:rowOff>
    </xdr:from>
    <xdr:ext cx="762000" cy="259045"/>
    <xdr:sp macro="" textlink="">
      <xdr:nvSpPr>
        <xdr:cNvPr id="333" name="テキスト ボックス 332"/>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34" name="円/楕円 333"/>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55135</xdr:rowOff>
    </xdr:from>
    <xdr:ext cx="762000" cy="259045"/>
    <xdr:sp macro="" textlink="">
      <xdr:nvSpPr>
        <xdr:cNvPr id="335" name="テキスト ボックス 33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36" name="円/楕円 335"/>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37" name="テキスト ボックス 336"/>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公債費に係る</a:t>
          </a:r>
          <a:r>
            <a:rPr kumimoji="1" lang="ja-JP" altLang="en-US" sz="1300">
              <a:solidFill>
                <a:sysClr val="windowText" lastClr="000000"/>
              </a:solidFill>
              <a:effectLst/>
              <a:latin typeface="+mn-ea"/>
              <a:ea typeface="+mn-ea"/>
              <a:cs typeface="+mn-cs"/>
            </a:rPr>
            <a:t>経常収支比率</a:t>
          </a:r>
          <a:r>
            <a:rPr kumimoji="1" lang="ja-JP" altLang="ja-JP" sz="1300">
              <a:solidFill>
                <a:sysClr val="windowText" lastClr="000000"/>
              </a:solidFill>
              <a:effectLst/>
              <a:latin typeface="+mn-ea"/>
              <a:ea typeface="+mn-ea"/>
              <a:cs typeface="+mn-cs"/>
            </a:rPr>
            <a:t>は、</a:t>
          </a:r>
          <a:r>
            <a:rPr kumimoji="1" lang="en-US" altLang="ja-JP" sz="1300">
              <a:solidFill>
                <a:sysClr val="windowText" lastClr="000000"/>
              </a:solidFill>
              <a:effectLst/>
              <a:latin typeface="+mn-ea"/>
              <a:ea typeface="+mn-ea"/>
              <a:cs typeface="+mn-cs"/>
            </a:rPr>
            <a:t>H</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年度において</a:t>
          </a:r>
          <a:r>
            <a:rPr kumimoji="1" lang="en-US" altLang="ja-JP" sz="1300">
              <a:solidFill>
                <a:schemeClr val="dk1"/>
              </a:solidFill>
              <a:effectLst/>
              <a:latin typeface="+mn-ea"/>
              <a:ea typeface="+mn-ea"/>
              <a:cs typeface="+mn-cs"/>
            </a:rPr>
            <a:t>12.7</a:t>
          </a:r>
          <a:r>
            <a:rPr kumimoji="1" lang="ja-JP" altLang="ja-JP" sz="1300">
              <a:solidFill>
                <a:schemeClr val="dk1"/>
              </a:solidFill>
              <a:effectLst/>
              <a:latin typeface="+mn-ea"/>
              <a:ea typeface="+mn-ea"/>
              <a:cs typeface="+mn-cs"/>
            </a:rPr>
            <a:t>％と類似団体平均と比べて低い水準にある。これは、不要不急の事業見直しの継続によるものである。今後</a:t>
          </a:r>
          <a:r>
            <a:rPr kumimoji="1" lang="ja-JP" altLang="en-US" sz="1300">
              <a:solidFill>
                <a:schemeClr val="dk1"/>
              </a:solidFill>
              <a:effectLst/>
              <a:latin typeface="+mn-ea"/>
              <a:ea typeface="+mn-ea"/>
              <a:cs typeface="+mn-cs"/>
            </a:rPr>
            <a:t>は、競馬場跡地の土地区画整理事業や公共施設の老朽化対策事業により増加が見込まれる。</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67563</xdr:rowOff>
    </xdr:from>
    <xdr:to>
      <xdr:col>7</xdr:col>
      <xdr:colOff>15875</xdr:colOff>
      <xdr:row>76</xdr:row>
      <xdr:rowOff>136144</xdr:rowOff>
    </xdr:to>
    <xdr:cxnSp macro="">
      <xdr:nvCxnSpPr>
        <xdr:cNvPr id="367" name="直線コネクタ 366"/>
        <xdr:cNvCxnSpPr/>
      </xdr:nvCxnSpPr>
      <xdr:spPr>
        <a:xfrm>
          <a:off x="3987800" y="13097763"/>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67563</xdr:rowOff>
    </xdr:from>
    <xdr:to>
      <xdr:col>5</xdr:col>
      <xdr:colOff>549275</xdr:colOff>
      <xdr:row>76</xdr:row>
      <xdr:rowOff>136144</xdr:rowOff>
    </xdr:to>
    <xdr:cxnSp macro="">
      <xdr:nvCxnSpPr>
        <xdr:cNvPr id="370" name="直線コネクタ 369"/>
        <xdr:cNvCxnSpPr/>
      </xdr:nvCxnSpPr>
      <xdr:spPr>
        <a:xfrm flipV="1">
          <a:off x="3098800" y="130977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136144</xdr:rowOff>
    </xdr:from>
    <xdr:to>
      <xdr:col>4</xdr:col>
      <xdr:colOff>346075</xdr:colOff>
      <xdr:row>76</xdr:row>
      <xdr:rowOff>154432</xdr:rowOff>
    </xdr:to>
    <xdr:cxnSp macro="">
      <xdr:nvCxnSpPr>
        <xdr:cNvPr id="373" name="直線コネクタ 372"/>
        <xdr:cNvCxnSpPr/>
      </xdr:nvCxnSpPr>
      <xdr:spPr>
        <a:xfrm flipV="1">
          <a:off x="2209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76</xdr:row>
      <xdr:rowOff>154432</xdr:rowOff>
    </xdr:to>
    <xdr:cxnSp macro="">
      <xdr:nvCxnSpPr>
        <xdr:cNvPr id="376" name="直線コネクタ 375"/>
        <xdr:cNvCxnSpPr/>
      </xdr:nvCxnSpPr>
      <xdr:spPr>
        <a:xfrm>
          <a:off x="1320800" y="13184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85344</xdr:rowOff>
    </xdr:from>
    <xdr:to>
      <xdr:col>7</xdr:col>
      <xdr:colOff>66675</xdr:colOff>
      <xdr:row>77</xdr:row>
      <xdr:rowOff>15494</xdr:rowOff>
    </xdr:to>
    <xdr:sp macro="" textlink="">
      <xdr:nvSpPr>
        <xdr:cNvPr id="386" name="円/楕円 385"/>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101871</xdr:rowOff>
    </xdr:from>
    <xdr:ext cx="762000" cy="259045"/>
    <xdr:sp macro="" textlink="">
      <xdr:nvSpPr>
        <xdr:cNvPr id="387"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xdr:rowOff>
    </xdr:from>
    <xdr:to>
      <xdr:col>5</xdr:col>
      <xdr:colOff>600075</xdr:colOff>
      <xdr:row>76</xdr:row>
      <xdr:rowOff>118363</xdr:rowOff>
    </xdr:to>
    <xdr:sp macro="" textlink="">
      <xdr:nvSpPr>
        <xdr:cNvPr id="388" name="円/楕円 387"/>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128541</xdr:rowOff>
    </xdr:from>
    <xdr:ext cx="736600" cy="259045"/>
    <xdr:sp macro="" textlink="">
      <xdr:nvSpPr>
        <xdr:cNvPr id="389" name="テキスト ボックス 388"/>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85344</xdr:rowOff>
    </xdr:from>
    <xdr:to>
      <xdr:col>4</xdr:col>
      <xdr:colOff>396875</xdr:colOff>
      <xdr:row>77</xdr:row>
      <xdr:rowOff>15494</xdr:rowOff>
    </xdr:to>
    <xdr:sp macro="" textlink="">
      <xdr:nvSpPr>
        <xdr:cNvPr id="390" name="円/楕円 389"/>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25671</xdr:rowOff>
    </xdr:from>
    <xdr:ext cx="762000" cy="259045"/>
    <xdr:sp macro="" textlink="">
      <xdr:nvSpPr>
        <xdr:cNvPr id="391" name="テキスト ボックス 390"/>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92" name="円/楕円 391"/>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93" name="テキスト ボックス 392"/>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94" name="円/楕円 393"/>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95" name="テキスト ボックス 394"/>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H26</a:t>
          </a:r>
          <a:r>
            <a:rPr kumimoji="1" lang="ja-JP" altLang="ja-JP" sz="1300">
              <a:solidFill>
                <a:schemeClr val="dk1"/>
              </a:solidFill>
              <a:effectLst/>
              <a:latin typeface="+mn-ea"/>
              <a:ea typeface="+mn-ea"/>
              <a:cs typeface="+mn-cs"/>
            </a:rPr>
            <a:t>年度までは類似団体平均を大きく上回っていたが、</a:t>
          </a:r>
          <a:r>
            <a:rPr kumimoji="1" lang="en-US" altLang="ja-JP" sz="1300">
              <a:solidFill>
                <a:schemeClr val="dk1"/>
              </a:solidFill>
              <a:effectLst/>
              <a:latin typeface="+mn-ea"/>
              <a:ea typeface="+mn-ea"/>
              <a:cs typeface="+mn-cs"/>
            </a:rPr>
            <a:t>H27</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より人件費が減少したこと等に伴い、類似団体平均と同じ水準となった。</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H28</a:t>
          </a:r>
          <a:r>
            <a:rPr kumimoji="1" lang="ja-JP" altLang="en-US" sz="1300">
              <a:solidFill>
                <a:schemeClr val="dk1"/>
              </a:solidFill>
              <a:effectLst/>
              <a:latin typeface="+mn-ea"/>
              <a:ea typeface="+mn-ea"/>
              <a:cs typeface="+mn-cs"/>
            </a:rPr>
            <a:t>年度も類似団体平均とほぼ同じ水準であるが、扶助費の経常収支比率が大きく増加していることから、今後は類似団体平均を上回る可能性もある。</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88900</xdr:rowOff>
    </xdr:from>
    <xdr:to>
      <xdr:col>24</xdr:col>
      <xdr:colOff>31750</xdr:colOff>
      <xdr:row>76</xdr:row>
      <xdr:rowOff>138430</xdr:rowOff>
    </xdr:to>
    <xdr:cxnSp macro="">
      <xdr:nvCxnSpPr>
        <xdr:cNvPr id="428" name="直線コネクタ 427"/>
        <xdr:cNvCxnSpPr/>
      </xdr:nvCxnSpPr>
      <xdr:spPr>
        <a:xfrm>
          <a:off x="15671800" y="131191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88900</xdr:rowOff>
    </xdr:from>
    <xdr:to>
      <xdr:col>22</xdr:col>
      <xdr:colOff>565150</xdr:colOff>
      <xdr:row>77</xdr:row>
      <xdr:rowOff>31750</xdr:rowOff>
    </xdr:to>
    <xdr:cxnSp macro="">
      <xdr:nvCxnSpPr>
        <xdr:cNvPr id="431" name="直線コネクタ 430"/>
        <xdr:cNvCxnSpPr/>
      </xdr:nvCxnSpPr>
      <xdr:spPr>
        <a:xfrm flipV="1">
          <a:off x="14782800" y="1311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31750</xdr:rowOff>
    </xdr:from>
    <xdr:to>
      <xdr:col>21</xdr:col>
      <xdr:colOff>361950</xdr:colOff>
      <xdr:row>77</xdr:row>
      <xdr:rowOff>46989</xdr:rowOff>
    </xdr:to>
    <xdr:cxnSp macro="">
      <xdr:nvCxnSpPr>
        <xdr:cNvPr id="434" name="直線コネクタ 433"/>
        <xdr:cNvCxnSpPr/>
      </xdr:nvCxnSpPr>
      <xdr:spPr>
        <a:xfrm flipV="1">
          <a:off x="13893800" y="13233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27939</xdr:rowOff>
    </xdr:from>
    <xdr:to>
      <xdr:col>20</xdr:col>
      <xdr:colOff>158750</xdr:colOff>
      <xdr:row>77</xdr:row>
      <xdr:rowOff>46989</xdr:rowOff>
    </xdr:to>
    <xdr:cxnSp macro="">
      <xdr:nvCxnSpPr>
        <xdr:cNvPr id="437" name="直線コネクタ 436"/>
        <xdr:cNvCxnSpPr/>
      </xdr:nvCxnSpPr>
      <xdr:spPr>
        <a:xfrm>
          <a:off x="13004800" y="13229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87630</xdr:rowOff>
    </xdr:from>
    <xdr:to>
      <xdr:col>24</xdr:col>
      <xdr:colOff>82550</xdr:colOff>
      <xdr:row>77</xdr:row>
      <xdr:rowOff>17780</xdr:rowOff>
    </xdr:to>
    <xdr:sp macro="" textlink="">
      <xdr:nvSpPr>
        <xdr:cNvPr id="447" name="円/楕円 446"/>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104157</xdr:rowOff>
    </xdr:from>
    <xdr:ext cx="762000" cy="259045"/>
    <xdr:sp macro="" textlink="">
      <xdr:nvSpPr>
        <xdr:cNvPr id="448" name="公債費以外該当値テキスト"/>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38100</xdr:rowOff>
    </xdr:from>
    <xdr:to>
      <xdr:col>22</xdr:col>
      <xdr:colOff>615950</xdr:colOff>
      <xdr:row>76</xdr:row>
      <xdr:rowOff>139700</xdr:rowOff>
    </xdr:to>
    <xdr:sp macro="" textlink="">
      <xdr:nvSpPr>
        <xdr:cNvPr id="449" name="円/楕円 448"/>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149877</xdr:rowOff>
    </xdr:from>
    <xdr:ext cx="736600" cy="259045"/>
    <xdr:sp macro="" textlink="">
      <xdr:nvSpPr>
        <xdr:cNvPr id="450" name="テキスト ボックス 449"/>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152400</xdr:rowOff>
    </xdr:from>
    <xdr:to>
      <xdr:col>21</xdr:col>
      <xdr:colOff>412750</xdr:colOff>
      <xdr:row>77</xdr:row>
      <xdr:rowOff>82550</xdr:rowOff>
    </xdr:to>
    <xdr:sp macro="" textlink="">
      <xdr:nvSpPr>
        <xdr:cNvPr id="451" name="円/楕円 450"/>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52" name="テキスト ボックス 451"/>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167639</xdr:rowOff>
    </xdr:from>
    <xdr:to>
      <xdr:col>20</xdr:col>
      <xdr:colOff>209550</xdr:colOff>
      <xdr:row>77</xdr:row>
      <xdr:rowOff>97789</xdr:rowOff>
    </xdr:to>
    <xdr:sp macro="" textlink="">
      <xdr:nvSpPr>
        <xdr:cNvPr id="453" name="円/楕円 452"/>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54" name="テキスト ボックス 45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55" name="円/楕円 454"/>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56" name="テキスト ボックス 455"/>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熊本県荒尾市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112141</xdr:rowOff>
    </xdr:from>
    <xdr:to>
      <xdr:col>4</xdr:col>
      <xdr:colOff>1117600</xdr:colOff>
      <xdr:row>18</xdr:row>
      <xdr:rowOff>133096</xdr:rowOff>
    </xdr:to>
    <xdr:cxnSp macro="">
      <xdr:nvCxnSpPr>
        <xdr:cNvPr id="50" name="直線コネクタ 49"/>
        <xdr:cNvCxnSpPr/>
      </xdr:nvCxnSpPr>
      <xdr:spPr bwMode="auto">
        <a:xfrm>
          <a:off x="5003800" y="3074416"/>
          <a:ext cx="647700" cy="192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112141</xdr:rowOff>
    </xdr:from>
    <xdr:to>
      <xdr:col>4</xdr:col>
      <xdr:colOff>469900</xdr:colOff>
      <xdr:row>17</xdr:row>
      <xdr:rowOff>130543</xdr:rowOff>
    </xdr:to>
    <xdr:cxnSp macro="">
      <xdr:nvCxnSpPr>
        <xdr:cNvPr id="53" name="直線コネクタ 52"/>
        <xdr:cNvCxnSpPr/>
      </xdr:nvCxnSpPr>
      <xdr:spPr bwMode="auto">
        <a:xfrm flipV="1">
          <a:off x="4305300" y="3074416"/>
          <a:ext cx="6985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96539</xdr:rowOff>
    </xdr:from>
    <xdr:to>
      <xdr:col>3</xdr:col>
      <xdr:colOff>904875</xdr:colOff>
      <xdr:row>17</xdr:row>
      <xdr:rowOff>130543</xdr:rowOff>
    </xdr:to>
    <xdr:cxnSp macro="">
      <xdr:nvCxnSpPr>
        <xdr:cNvPr id="56" name="直線コネクタ 55"/>
        <xdr:cNvCxnSpPr/>
      </xdr:nvCxnSpPr>
      <xdr:spPr bwMode="auto">
        <a:xfrm>
          <a:off x="3606800" y="3058814"/>
          <a:ext cx="698500" cy="3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62992</xdr:rowOff>
    </xdr:from>
    <xdr:to>
      <xdr:col>3</xdr:col>
      <xdr:colOff>206375</xdr:colOff>
      <xdr:row>17</xdr:row>
      <xdr:rowOff>96539</xdr:rowOff>
    </xdr:to>
    <xdr:cxnSp macro="">
      <xdr:nvCxnSpPr>
        <xdr:cNvPr id="59" name="直線コネクタ 58"/>
        <xdr:cNvCxnSpPr/>
      </xdr:nvCxnSpPr>
      <xdr:spPr bwMode="auto">
        <a:xfrm>
          <a:off x="2908300" y="3025267"/>
          <a:ext cx="698500" cy="33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82296</xdr:rowOff>
    </xdr:from>
    <xdr:to>
      <xdr:col>5</xdr:col>
      <xdr:colOff>34925</xdr:colOff>
      <xdr:row>19</xdr:row>
      <xdr:rowOff>12446</xdr:rowOff>
    </xdr:to>
    <xdr:sp macro="" textlink="">
      <xdr:nvSpPr>
        <xdr:cNvPr id="69" name="円/楕円 68"/>
        <xdr:cNvSpPr/>
      </xdr:nvSpPr>
      <xdr:spPr bwMode="auto">
        <a:xfrm>
          <a:off x="5600700" y="3216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54373</xdr:rowOff>
    </xdr:from>
    <xdr:ext cx="762000" cy="259045"/>
    <xdr:sp macro="" textlink="">
      <xdr:nvSpPr>
        <xdr:cNvPr id="70" name="人口1人当たり決算額の推移該当値テキスト130"/>
        <xdr:cNvSpPr txBox="1"/>
      </xdr:nvSpPr>
      <xdr:spPr>
        <a:xfrm>
          <a:off x="5740400" y="318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55,180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61341</xdr:rowOff>
    </xdr:from>
    <xdr:to>
      <xdr:col>4</xdr:col>
      <xdr:colOff>520700</xdr:colOff>
      <xdr:row>17</xdr:row>
      <xdr:rowOff>162941</xdr:rowOff>
    </xdr:to>
    <xdr:sp macro="" textlink="">
      <xdr:nvSpPr>
        <xdr:cNvPr id="71" name="円/楕円 70"/>
        <xdr:cNvSpPr/>
      </xdr:nvSpPr>
      <xdr:spPr bwMode="auto">
        <a:xfrm>
          <a:off x="4953000" y="3023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147718</xdr:rowOff>
    </xdr:from>
    <xdr:ext cx="736600" cy="259045"/>
    <xdr:sp macro="" textlink="">
      <xdr:nvSpPr>
        <xdr:cNvPr id="72" name="テキスト ボックス 71"/>
        <xdr:cNvSpPr txBox="1"/>
      </xdr:nvSpPr>
      <xdr:spPr>
        <a:xfrm>
          <a:off x="4622800" y="310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65,280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79743</xdr:rowOff>
    </xdr:from>
    <xdr:to>
      <xdr:col>3</xdr:col>
      <xdr:colOff>955675</xdr:colOff>
      <xdr:row>18</xdr:row>
      <xdr:rowOff>9893</xdr:rowOff>
    </xdr:to>
    <xdr:sp macro="" textlink="">
      <xdr:nvSpPr>
        <xdr:cNvPr id="73" name="円/楕円 72"/>
        <xdr:cNvSpPr/>
      </xdr:nvSpPr>
      <xdr:spPr bwMode="auto">
        <a:xfrm>
          <a:off x="4254500" y="304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166120</xdr:rowOff>
    </xdr:from>
    <xdr:ext cx="762000" cy="259045"/>
    <xdr:sp macro="" textlink="">
      <xdr:nvSpPr>
        <xdr:cNvPr id="74" name="テキスト ボックス 73"/>
        <xdr:cNvSpPr txBox="1"/>
      </xdr:nvSpPr>
      <xdr:spPr>
        <a:xfrm>
          <a:off x="3924300" y="31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64,314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45739</xdr:rowOff>
    </xdr:from>
    <xdr:to>
      <xdr:col>3</xdr:col>
      <xdr:colOff>257175</xdr:colOff>
      <xdr:row>17</xdr:row>
      <xdr:rowOff>147339</xdr:rowOff>
    </xdr:to>
    <xdr:sp macro="" textlink="">
      <xdr:nvSpPr>
        <xdr:cNvPr id="75" name="円/楕円 74"/>
        <xdr:cNvSpPr/>
      </xdr:nvSpPr>
      <xdr:spPr bwMode="auto">
        <a:xfrm>
          <a:off x="3556000" y="300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132116</xdr:rowOff>
    </xdr:from>
    <xdr:ext cx="762000" cy="259045"/>
    <xdr:sp macro="" textlink="">
      <xdr:nvSpPr>
        <xdr:cNvPr id="76" name="テキスト ボックス 75"/>
        <xdr:cNvSpPr txBox="1"/>
      </xdr:nvSpPr>
      <xdr:spPr>
        <a:xfrm>
          <a:off x="3225800" y="309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66,099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12192</xdr:rowOff>
    </xdr:from>
    <xdr:to>
      <xdr:col>2</xdr:col>
      <xdr:colOff>692150</xdr:colOff>
      <xdr:row>17</xdr:row>
      <xdr:rowOff>113792</xdr:rowOff>
    </xdr:to>
    <xdr:sp macro="" textlink="">
      <xdr:nvSpPr>
        <xdr:cNvPr id="77" name="円/楕円 76"/>
        <xdr:cNvSpPr/>
      </xdr:nvSpPr>
      <xdr:spPr bwMode="auto">
        <a:xfrm>
          <a:off x="2857500" y="297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98569</xdr:rowOff>
    </xdr:from>
    <xdr:ext cx="762000" cy="259045"/>
    <xdr:sp macro="" textlink="">
      <xdr:nvSpPr>
        <xdr:cNvPr id="78" name="テキスト ボックス 77"/>
        <xdr:cNvSpPr txBox="1"/>
      </xdr:nvSpPr>
      <xdr:spPr>
        <a:xfrm>
          <a:off x="2527300" y="306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194837</xdr:rowOff>
    </xdr:from>
    <xdr:to>
      <xdr:col>4</xdr:col>
      <xdr:colOff>1117600</xdr:colOff>
      <xdr:row>35</xdr:row>
      <xdr:rowOff>229260</xdr:rowOff>
    </xdr:to>
    <xdr:cxnSp macro="">
      <xdr:nvCxnSpPr>
        <xdr:cNvPr id="111" name="直線コネクタ 110"/>
        <xdr:cNvCxnSpPr/>
      </xdr:nvCxnSpPr>
      <xdr:spPr bwMode="auto">
        <a:xfrm flipV="1">
          <a:off x="5003800" y="6805187"/>
          <a:ext cx="647700" cy="3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159842</xdr:rowOff>
    </xdr:from>
    <xdr:to>
      <xdr:col>4</xdr:col>
      <xdr:colOff>469900</xdr:colOff>
      <xdr:row>35</xdr:row>
      <xdr:rowOff>229260</xdr:rowOff>
    </xdr:to>
    <xdr:cxnSp macro="">
      <xdr:nvCxnSpPr>
        <xdr:cNvPr id="114" name="直線コネクタ 113"/>
        <xdr:cNvCxnSpPr/>
      </xdr:nvCxnSpPr>
      <xdr:spPr bwMode="auto">
        <a:xfrm>
          <a:off x="4305300" y="6770192"/>
          <a:ext cx="698500" cy="69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141707</xdr:rowOff>
    </xdr:from>
    <xdr:to>
      <xdr:col>3</xdr:col>
      <xdr:colOff>904875</xdr:colOff>
      <xdr:row>35</xdr:row>
      <xdr:rowOff>159842</xdr:rowOff>
    </xdr:to>
    <xdr:cxnSp macro="">
      <xdr:nvCxnSpPr>
        <xdr:cNvPr id="117" name="直線コネクタ 116"/>
        <xdr:cNvCxnSpPr/>
      </xdr:nvCxnSpPr>
      <xdr:spPr bwMode="auto">
        <a:xfrm>
          <a:off x="3606800" y="6752057"/>
          <a:ext cx="698500" cy="18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141707</xdr:rowOff>
    </xdr:from>
    <xdr:to>
      <xdr:col>3</xdr:col>
      <xdr:colOff>206375</xdr:colOff>
      <xdr:row>35</xdr:row>
      <xdr:rowOff>179121</xdr:rowOff>
    </xdr:to>
    <xdr:cxnSp macro="">
      <xdr:nvCxnSpPr>
        <xdr:cNvPr id="120" name="直線コネクタ 119"/>
        <xdr:cNvCxnSpPr/>
      </xdr:nvCxnSpPr>
      <xdr:spPr bwMode="auto">
        <a:xfrm flipV="1">
          <a:off x="2908300" y="6752057"/>
          <a:ext cx="6985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259789</xdr:rowOff>
    </xdr:from>
    <xdr:ext cx="762000" cy="259045"/>
    <xdr:sp macro="" textlink="">
      <xdr:nvSpPr>
        <xdr:cNvPr id="122" name="テキスト ボックス 121"/>
        <xdr:cNvSpPr txBox="1"/>
      </xdr:nvSpPr>
      <xdr:spPr>
        <a:xfrm>
          <a:off x="3225800" y="68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230871</xdr:rowOff>
    </xdr:from>
    <xdr:ext cx="762000" cy="259045"/>
    <xdr:sp macro="" textlink="">
      <xdr:nvSpPr>
        <xdr:cNvPr id="124" name="テキスト ボックス 123"/>
        <xdr:cNvSpPr txBox="1"/>
      </xdr:nvSpPr>
      <xdr:spPr>
        <a:xfrm>
          <a:off x="2527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144037</xdr:rowOff>
    </xdr:from>
    <xdr:to>
      <xdr:col>5</xdr:col>
      <xdr:colOff>34925</xdr:colOff>
      <xdr:row>35</xdr:row>
      <xdr:rowOff>245637</xdr:rowOff>
    </xdr:to>
    <xdr:sp macro="" textlink="">
      <xdr:nvSpPr>
        <xdr:cNvPr id="130" name="円/楕円 129"/>
        <xdr:cNvSpPr/>
      </xdr:nvSpPr>
      <xdr:spPr bwMode="auto">
        <a:xfrm>
          <a:off x="5600700" y="675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332014</xdr:rowOff>
    </xdr:from>
    <xdr:ext cx="762000" cy="259045"/>
    <xdr:sp macro="" textlink="">
      <xdr:nvSpPr>
        <xdr:cNvPr id="131" name="人口1人当たり決算額の推移該当値テキスト445"/>
        <xdr:cNvSpPr txBox="1"/>
      </xdr:nvSpPr>
      <xdr:spPr>
        <a:xfrm>
          <a:off x="5740400" y="659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19,439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178460</xdr:rowOff>
    </xdr:from>
    <xdr:to>
      <xdr:col>4</xdr:col>
      <xdr:colOff>520700</xdr:colOff>
      <xdr:row>35</xdr:row>
      <xdr:rowOff>280060</xdr:rowOff>
    </xdr:to>
    <xdr:sp macro="" textlink="">
      <xdr:nvSpPr>
        <xdr:cNvPr id="132" name="円/楕円 131"/>
        <xdr:cNvSpPr/>
      </xdr:nvSpPr>
      <xdr:spPr bwMode="auto">
        <a:xfrm>
          <a:off x="4953000" y="678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290237</xdr:rowOff>
    </xdr:from>
    <xdr:ext cx="736600" cy="259045"/>
    <xdr:sp macro="" textlink="">
      <xdr:nvSpPr>
        <xdr:cNvPr id="133" name="テキスト ボックス 132"/>
        <xdr:cNvSpPr txBox="1"/>
      </xdr:nvSpPr>
      <xdr:spPr>
        <a:xfrm>
          <a:off x="4622800" y="655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109042</xdr:rowOff>
    </xdr:from>
    <xdr:to>
      <xdr:col>3</xdr:col>
      <xdr:colOff>955675</xdr:colOff>
      <xdr:row>35</xdr:row>
      <xdr:rowOff>210642</xdr:rowOff>
    </xdr:to>
    <xdr:sp macro="" textlink="">
      <xdr:nvSpPr>
        <xdr:cNvPr id="134" name="円/楕円 133"/>
        <xdr:cNvSpPr/>
      </xdr:nvSpPr>
      <xdr:spPr bwMode="auto">
        <a:xfrm>
          <a:off x="4254500" y="671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220819</xdr:rowOff>
    </xdr:from>
    <xdr:ext cx="762000" cy="259045"/>
    <xdr:sp macro="" textlink="">
      <xdr:nvSpPr>
        <xdr:cNvPr id="135" name="テキスト ボックス 134"/>
        <xdr:cNvSpPr txBox="1"/>
      </xdr:nvSpPr>
      <xdr:spPr>
        <a:xfrm>
          <a:off x="3924300" y="648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90907</xdr:rowOff>
    </xdr:from>
    <xdr:to>
      <xdr:col>3</xdr:col>
      <xdr:colOff>257175</xdr:colOff>
      <xdr:row>35</xdr:row>
      <xdr:rowOff>192507</xdr:rowOff>
    </xdr:to>
    <xdr:sp macro="" textlink="">
      <xdr:nvSpPr>
        <xdr:cNvPr id="136" name="円/楕円 135"/>
        <xdr:cNvSpPr/>
      </xdr:nvSpPr>
      <xdr:spPr bwMode="auto">
        <a:xfrm>
          <a:off x="3556000" y="670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202684</xdr:rowOff>
    </xdr:from>
    <xdr:ext cx="762000" cy="259045"/>
    <xdr:sp macro="" textlink="">
      <xdr:nvSpPr>
        <xdr:cNvPr id="137" name="テキスト ボックス 136"/>
        <xdr:cNvSpPr txBox="1"/>
      </xdr:nvSpPr>
      <xdr:spPr>
        <a:xfrm>
          <a:off x="3225800" y="647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22,228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128321</xdr:rowOff>
    </xdr:from>
    <xdr:to>
      <xdr:col>2</xdr:col>
      <xdr:colOff>692150</xdr:colOff>
      <xdr:row>35</xdr:row>
      <xdr:rowOff>229921</xdr:rowOff>
    </xdr:to>
    <xdr:sp macro="" textlink="">
      <xdr:nvSpPr>
        <xdr:cNvPr id="138" name="円/楕円 137"/>
        <xdr:cNvSpPr/>
      </xdr:nvSpPr>
      <xdr:spPr bwMode="auto">
        <a:xfrm>
          <a:off x="2857500" y="6738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240098</xdr:rowOff>
    </xdr:from>
    <xdr:ext cx="762000" cy="259045"/>
    <xdr:sp macro="" textlink="">
      <xdr:nvSpPr>
        <xdr:cNvPr id="139" name="テキスト ボックス 138"/>
        <xdr:cNvSpPr txBox="1"/>
      </xdr:nvSpPr>
      <xdr:spPr>
        <a:xfrm>
          <a:off x="2527300" y="650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熊本県荒尾市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53,961
53,710
57.37
21,273,279
20,661,383
562,718
11,739,413
15,543,131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50615</xdr:rowOff>
    </xdr:from>
    <xdr:to>
      <xdr:col>6</xdr:col>
      <xdr:colOff>511175</xdr:colOff>
      <xdr:row>37</xdr:row>
      <xdr:rowOff>129665</xdr:rowOff>
    </xdr:to>
    <xdr:cxnSp macro="">
      <xdr:nvCxnSpPr>
        <xdr:cNvPr id="59" name="直線コネクタ 58"/>
        <xdr:cNvCxnSpPr/>
      </xdr:nvCxnSpPr>
      <xdr:spPr>
        <a:xfrm>
          <a:off x="3797300" y="6394265"/>
          <a:ext cx="838200" cy="7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136363</xdr:rowOff>
    </xdr:from>
    <xdr:to>
      <xdr:col>5</xdr:col>
      <xdr:colOff>358775</xdr:colOff>
      <xdr:row>37</xdr:row>
      <xdr:rowOff>50615</xdr:rowOff>
    </xdr:to>
    <xdr:cxnSp macro="">
      <xdr:nvCxnSpPr>
        <xdr:cNvPr id="62" name="直線コネクタ 61"/>
        <xdr:cNvCxnSpPr/>
      </xdr:nvCxnSpPr>
      <xdr:spPr>
        <a:xfrm>
          <a:off x="2908300" y="6308563"/>
          <a:ext cx="889000" cy="8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100358</xdr:rowOff>
    </xdr:from>
    <xdr:to>
      <xdr:col>4</xdr:col>
      <xdr:colOff>155575</xdr:colOff>
      <xdr:row>36</xdr:row>
      <xdr:rowOff>136363</xdr:rowOff>
    </xdr:to>
    <xdr:cxnSp macro="">
      <xdr:nvCxnSpPr>
        <xdr:cNvPr id="65" name="直線コネクタ 64"/>
        <xdr:cNvCxnSpPr/>
      </xdr:nvCxnSpPr>
      <xdr:spPr>
        <a:xfrm>
          <a:off x="2019300" y="6272558"/>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100358</xdr:rowOff>
    </xdr:from>
    <xdr:to>
      <xdr:col>2</xdr:col>
      <xdr:colOff>638175</xdr:colOff>
      <xdr:row>36</xdr:row>
      <xdr:rowOff>139906</xdr:rowOff>
    </xdr:to>
    <xdr:cxnSp macro="">
      <xdr:nvCxnSpPr>
        <xdr:cNvPr id="68" name="直線コネクタ 67"/>
        <xdr:cNvCxnSpPr/>
      </xdr:nvCxnSpPr>
      <xdr:spPr>
        <a:xfrm flipV="1">
          <a:off x="1130300" y="6272558"/>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78865</xdr:rowOff>
    </xdr:from>
    <xdr:to>
      <xdr:col>6</xdr:col>
      <xdr:colOff>561975</xdr:colOff>
      <xdr:row>38</xdr:row>
      <xdr:rowOff>9015</xdr:rowOff>
    </xdr:to>
    <xdr:sp macro="" textlink="">
      <xdr:nvSpPr>
        <xdr:cNvPr id="78" name="円/楕円 77"/>
        <xdr:cNvSpPr/>
      </xdr:nvSpPr>
      <xdr:spPr>
        <a:xfrm>
          <a:off x="4584700" y="64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57292</xdr:rowOff>
    </xdr:from>
    <xdr:ext cx="534377" cy="259045"/>
    <xdr:sp macro="" textlink="">
      <xdr:nvSpPr>
        <xdr:cNvPr id="79" name="人件費該当値テキスト"/>
        <xdr:cNvSpPr txBox="1"/>
      </xdr:nvSpPr>
      <xdr:spPr>
        <a:xfrm>
          <a:off x="4686300" y="640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47,939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171265</xdr:rowOff>
    </xdr:from>
    <xdr:to>
      <xdr:col>5</xdr:col>
      <xdr:colOff>409575</xdr:colOff>
      <xdr:row>37</xdr:row>
      <xdr:rowOff>101415</xdr:rowOff>
    </xdr:to>
    <xdr:sp macro="" textlink="">
      <xdr:nvSpPr>
        <xdr:cNvPr id="80" name="円/楕円 79"/>
        <xdr:cNvSpPr/>
      </xdr:nvSpPr>
      <xdr:spPr>
        <a:xfrm>
          <a:off x="3746500" y="63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92542</xdr:rowOff>
    </xdr:from>
    <xdr:ext cx="534377" cy="259045"/>
    <xdr:sp macro="" textlink="">
      <xdr:nvSpPr>
        <xdr:cNvPr id="81" name="テキスト ボックス 80"/>
        <xdr:cNvSpPr txBox="1"/>
      </xdr:nvSpPr>
      <xdr:spPr>
        <a:xfrm>
          <a:off x="3530111" y="64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85563</xdr:rowOff>
    </xdr:from>
    <xdr:to>
      <xdr:col>4</xdr:col>
      <xdr:colOff>206375</xdr:colOff>
      <xdr:row>37</xdr:row>
      <xdr:rowOff>15713</xdr:rowOff>
    </xdr:to>
    <xdr:sp macro="" textlink="">
      <xdr:nvSpPr>
        <xdr:cNvPr id="82" name="円/楕円 81"/>
        <xdr:cNvSpPr/>
      </xdr:nvSpPr>
      <xdr:spPr>
        <a:xfrm>
          <a:off x="2857500" y="625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6840</xdr:rowOff>
    </xdr:from>
    <xdr:ext cx="534377" cy="259045"/>
    <xdr:sp macro="" textlink="">
      <xdr:nvSpPr>
        <xdr:cNvPr id="83" name="テキスト ボックス 82"/>
        <xdr:cNvSpPr txBox="1"/>
      </xdr:nvSpPr>
      <xdr:spPr>
        <a:xfrm>
          <a:off x="2641111" y="63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49558</xdr:rowOff>
    </xdr:from>
    <xdr:to>
      <xdr:col>3</xdr:col>
      <xdr:colOff>3175</xdr:colOff>
      <xdr:row>36</xdr:row>
      <xdr:rowOff>151158</xdr:rowOff>
    </xdr:to>
    <xdr:sp macro="" textlink="">
      <xdr:nvSpPr>
        <xdr:cNvPr id="84" name="円/楕円 83"/>
        <xdr:cNvSpPr/>
      </xdr:nvSpPr>
      <xdr:spPr>
        <a:xfrm>
          <a:off x="1968500" y="622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142285</xdr:rowOff>
    </xdr:from>
    <xdr:ext cx="534377" cy="259045"/>
    <xdr:sp macro="" textlink="">
      <xdr:nvSpPr>
        <xdr:cNvPr id="85" name="テキスト ボックス 84"/>
        <xdr:cNvSpPr txBox="1"/>
      </xdr:nvSpPr>
      <xdr:spPr>
        <a:xfrm>
          <a:off x="1752111" y="631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89106</xdr:rowOff>
    </xdr:from>
    <xdr:to>
      <xdr:col>1</xdr:col>
      <xdr:colOff>485775</xdr:colOff>
      <xdr:row>37</xdr:row>
      <xdr:rowOff>19256</xdr:rowOff>
    </xdr:to>
    <xdr:sp macro="" textlink="">
      <xdr:nvSpPr>
        <xdr:cNvPr id="86" name="円/楕円 85"/>
        <xdr:cNvSpPr/>
      </xdr:nvSpPr>
      <xdr:spPr>
        <a:xfrm>
          <a:off x="1079500" y="62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10383</xdr:rowOff>
    </xdr:from>
    <xdr:ext cx="534377" cy="259045"/>
    <xdr:sp macro="" textlink="">
      <xdr:nvSpPr>
        <xdr:cNvPr id="87" name="テキスト ボックス 86"/>
        <xdr:cNvSpPr txBox="1"/>
      </xdr:nvSpPr>
      <xdr:spPr>
        <a:xfrm>
          <a:off x="863111" y="63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155539</xdr:rowOff>
    </xdr:from>
    <xdr:to>
      <xdr:col>6</xdr:col>
      <xdr:colOff>511175</xdr:colOff>
      <xdr:row>58</xdr:row>
      <xdr:rowOff>62335</xdr:rowOff>
    </xdr:to>
    <xdr:cxnSp macro="">
      <xdr:nvCxnSpPr>
        <xdr:cNvPr id="119" name="直線コネクタ 118"/>
        <xdr:cNvCxnSpPr/>
      </xdr:nvCxnSpPr>
      <xdr:spPr>
        <a:xfrm flipV="1">
          <a:off x="3797300" y="9928189"/>
          <a:ext cx="838200" cy="7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62335</xdr:rowOff>
    </xdr:from>
    <xdr:to>
      <xdr:col>5</xdr:col>
      <xdr:colOff>358775</xdr:colOff>
      <xdr:row>58</xdr:row>
      <xdr:rowOff>146035</xdr:rowOff>
    </xdr:to>
    <xdr:cxnSp macro="">
      <xdr:nvCxnSpPr>
        <xdr:cNvPr id="122" name="直線コネクタ 121"/>
        <xdr:cNvCxnSpPr/>
      </xdr:nvCxnSpPr>
      <xdr:spPr>
        <a:xfrm flipV="1">
          <a:off x="2908300" y="10006435"/>
          <a:ext cx="889000" cy="8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146035</xdr:rowOff>
    </xdr:from>
    <xdr:to>
      <xdr:col>4</xdr:col>
      <xdr:colOff>155575</xdr:colOff>
      <xdr:row>59</xdr:row>
      <xdr:rowOff>31703</xdr:rowOff>
    </xdr:to>
    <xdr:cxnSp macro="">
      <xdr:nvCxnSpPr>
        <xdr:cNvPr id="125" name="直線コネクタ 124"/>
        <xdr:cNvCxnSpPr/>
      </xdr:nvCxnSpPr>
      <xdr:spPr>
        <a:xfrm flipV="1">
          <a:off x="2019300" y="10090135"/>
          <a:ext cx="889000" cy="5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158837</xdr:rowOff>
    </xdr:from>
    <xdr:to>
      <xdr:col>2</xdr:col>
      <xdr:colOff>638175</xdr:colOff>
      <xdr:row>59</xdr:row>
      <xdr:rowOff>31703</xdr:rowOff>
    </xdr:to>
    <xdr:cxnSp macro="">
      <xdr:nvCxnSpPr>
        <xdr:cNvPr id="128" name="直線コネクタ 127"/>
        <xdr:cNvCxnSpPr/>
      </xdr:nvCxnSpPr>
      <xdr:spPr>
        <a:xfrm>
          <a:off x="1130300" y="10102937"/>
          <a:ext cx="889000" cy="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104739</xdr:rowOff>
    </xdr:from>
    <xdr:to>
      <xdr:col>6</xdr:col>
      <xdr:colOff>561975</xdr:colOff>
      <xdr:row>58</xdr:row>
      <xdr:rowOff>34889</xdr:rowOff>
    </xdr:to>
    <xdr:sp macro="" textlink="">
      <xdr:nvSpPr>
        <xdr:cNvPr id="138" name="円/楕円 137"/>
        <xdr:cNvSpPr/>
      </xdr:nvSpPr>
      <xdr:spPr>
        <a:xfrm>
          <a:off x="4584700" y="98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83166</xdr:rowOff>
    </xdr:from>
    <xdr:ext cx="534377" cy="259045"/>
    <xdr:sp macro="" textlink="">
      <xdr:nvSpPr>
        <xdr:cNvPr id="139" name="物件費該当値テキスト"/>
        <xdr:cNvSpPr txBox="1"/>
      </xdr:nvSpPr>
      <xdr:spPr>
        <a:xfrm>
          <a:off x="4686300" y="985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38,765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11535</xdr:rowOff>
    </xdr:from>
    <xdr:to>
      <xdr:col>5</xdr:col>
      <xdr:colOff>409575</xdr:colOff>
      <xdr:row>58</xdr:row>
      <xdr:rowOff>113135</xdr:rowOff>
    </xdr:to>
    <xdr:sp macro="" textlink="">
      <xdr:nvSpPr>
        <xdr:cNvPr id="140" name="円/楕円 139"/>
        <xdr:cNvSpPr/>
      </xdr:nvSpPr>
      <xdr:spPr>
        <a:xfrm>
          <a:off x="3746500" y="995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104262</xdr:rowOff>
    </xdr:from>
    <xdr:ext cx="534377" cy="259045"/>
    <xdr:sp macro="" textlink="">
      <xdr:nvSpPr>
        <xdr:cNvPr id="141" name="テキスト ボックス 140"/>
        <xdr:cNvSpPr txBox="1"/>
      </xdr:nvSpPr>
      <xdr:spPr>
        <a:xfrm>
          <a:off x="3530111" y="1004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95235</xdr:rowOff>
    </xdr:from>
    <xdr:to>
      <xdr:col>4</xdr:col>
      <xdr:colOff>206375</xdr:colOff>
      <xdr:row>59</xdr:row>
      <xdr:rowOff>25385</xdr:rowOff>
    </xdr:to>
    <xdr:sp macro="" textlink="">
      <xdr:nvSpPr>
        <xdr:cNvPr id="142" name="円/楕円 141"/>
        <xdr:cNvSpPr/>
      </xdr:nvSpPr>
      <xdr:spPr>
        <a:xfrm>
          <a:off x="2857500" y="100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16512</xdr:rowOff>
    </xdr:from>
    <xdr:ext cx="534377" cy="259045"/>
    <xdr:sp macro="" textlink="">
      <xdr:nvSpPr>
        <xdr:cNvPr id="143" name="テキスト ボックス 142"/>
        <xdr:cNvSpPr txBox="1"/>
      </xdr:nvSpPr>
      <xdr:spPr>
        <a:xfrm>
          <a:off x="2641111" y="1013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152353</xdr:rowOff>
    </xdr:from>
    <xdr:to>
      <xdr:col>3</xdr:col>
      <xdr:colOff>3175</xdr:colOff>
      <xdr:row>59</xdr:row>
      <xdr:rowOff>82503</xdr:rowOff>
    </xdr:to>
    <xdr:sp macro="" textlink="">
      <xdr:nvSpPr>
        <xdr:cNvPr id="144" name="円/楕円 143"/>
        <xdr:cNvSpPr/>
      </xdr:nvSpPr>
      <xdr:spPr>
        <a:xfrm>
          <a:off x="1968500" y="1009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73630</xdr:rowOff>
    </xdr:from>
    <xdr:ext cx="534377" cy="259045"/>
    <xdr:sp macro="" textlink="">
      <xdr:nvSpPr>
        <xdr:cNvPr id="145" name="テキスト ボックス 144"/>
        <xdr:cNvSpPr txBox="1"/>
      </xdr:nvSpPr>
      <xdr:spPr>
        <a:xfrm>
          <a:off x="1752111" y="1018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108037</xdr:rowOff>
    </xdr:from>
    <xdr:to>
      <xdr:col>1</xdr:col>
      <xdr:colOff>485775</xdr:colOff>
      <xdr:row>59</xdr:row>
      <xdr:rowOff>38187</xdr:rowOff>
    </xdr:to>
    <xdr:sp macro="" textlink="">
      <xdr:nvSpPr>
        <xdr:cNvPr id="146" name="円/楕円 145"/>
        <xdr:cNvSpPr/>
      </xdr:nvSpPr>
      <xdr:spPr>
        <a:xfrm>
          <a:off x="1079500" y="100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29314</xdr:rowOff>
    </xdr:from>
    <xdr:ext cx="534377" cy="259045"/>
    <xdr:sp macro="" textlink="">
      <xdr:nvSpPr>
        <xdr:cNvPr id="147" name="テキスト ボックス 146"/>
        <xdr:cNvSpPr txBox="1"/>
      </xdr:nvSpPr>
      <xdr:spPr>
        <a:xfrm>
          <a:off x="863111" y="101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151016</xdr:rowOff>
    </xdr:from>
    <xdr:to>
      <xdr:col>6</xdr:col>
      <xdr:colOff>511175</xdr:colOff>
      <xdr:row>76</xdr:row>
      <xdr:rowOff>171304</xdr:rowOff>
    </xdr:to>
    <xdr:cxnSp macro="">
      <xdr:nvCxnSpPr>
        <xdr:cNvPr id="172" name="直線コネクタ 171"/>
        <xdr:cNvCxnSpPr/>
      </xdr:nvCxnSpPr>
      <xdr:spPr>
        <a:xfrm flipV="1">
          <a:off x="3797300" y="13181216"/>
          <a:ext cx="838200" cy="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166846</xdr:rowOff>
    </xdr:from>
    <xdr:to>
      <xdr:col>5</xdr:col>
      <xdr:colOff>358775</xdr:colOff>
      <xdr:row>76</xdr:row>
      <xdr:rowOff>171304</xdr:rowOff>
    </xdr:to>
    <xdr:cxnSp macro="">
      <xdr:nvCxnSpPr>
        <xdr:cNvPr id="175" name="直線コネクタ 174"/>
        <xdr:cNvCxnSpPr/>
      </xdr:nvCxnSpPr>
      <xdr:spPr>
        <a:xfrm>
          <a:off x="2908300" y="13197046"/>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46124</xdr:rowOff>
    </xdr:from>
    <xdr:ext cx="469744" cy="259045"/>
    <xdr:sp macro="" textlink="">
      <xdr:nvSpPr>
        <xdr:cNvPr id="177" name="テキスト ボックス 176"/>
        <xdr:cNvSpPr txBox="1"/>
      </xdr:nvSpPr>
      <xdr:spPr>
        <a:xfrm>
          <a:off x="3562427" y="132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166846</xdr:rowOff>
    </xdr:from>
    <xdr:to>
      <xdr:col>4</xdr:col>
      <xdr:colOff>155575</xdr:colOff>
      <xdr:row>77</xdr:row>
      <xdr:rowOff>23113</xdr:rowOff>
    </xdr:to>
    <xdr:cxnSp macro="">
      <xdr:nvCxnSpPr>
        <xdr:cNvPr id="178" name="直線コネクタ 177"/>
        <xdr:cNvCxnSpPr/>
      </xdr:nvCxnSpPr>
      <xdr:spPr>
        <a:xfrm flipV="1">
          <a:off x="2019300" y="13197046"/>
          <a:ext cx="889000" cy="2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23113</xdr:rowOff>
    </xdr:from>
    <xdr:to>
      <xdr:col>2</xdr:col>
      <xdr:colOff>638175</xdr:colOff>
      <xdr:row>77</xdr:row>
      <xdr:rowOff>24257</xdr:rowOff>
    </xdr:to>
    <xdr:cxnSp macro="">
      <xdr:nvCxnSpPr>
        <xdr:cNvPr id="181" name="直線コネクタ 180"/>
        <xdr:cNvCxnSpPr/>
      </xdr:nvCxnSpPr>
      <xdr:spPr>
        <a:xfrm flipV="1">
          <a:off x="1130300" y="1322476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100216</xdr:rowOff>
    </xdr:from>
    <xdr:to>
      <xdr:col>6</xdr:col>
      <xdr:colOff>561975</xdr:colOff>
      <xdr:row>77</xdr:row>
      <xdr:rowOff>30366</xdr:rowOff>
    </xdr:to>
    <xdr:sp macro="" textlink="">
      <xdr:nvSpPr>
        <xdr:cNvPr id="191" name="円/楕円 190"/>
        <xdr:cNvSpPr/>
      </xdr:nvSpPr>
      <xdr:spPr>
        <a:xfrm>
          <a:off x="4584700" y="131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123093</xdr:rowOff>
    </xdr:from>
    <xdr:ext cx="469744" cy="259045"/>
    <xdr:sp macro="" textlink="">
      <xdr:nvSpPr>
        <xdr:cNvPr id="192" name="維持補修費該当値テキスト"/>
        <xdr:cNvSpPr txBox="1"/>
      </xdr:nvSpPr>
      <xdr:spPr>
        <a:xfrm>
          <a:off x="4686300" y="129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120504</xdr:rowOff>
    </xdr:from>
    <xdr:to>
      <xdr:col>5</xdr:col>
      <xdr:colOff>409575</xdr:colOff>
      <xdr:row>77</xdr:row>
      <xdr:rowOff>50654</xdr:rowOff>
    </xdr:to>
    <xdr:sp macro="" textlink="">
      <xdr:nvSpPr>
        <xdr:cNvPr id="193" name="円/楕円 192"/>
        <xdr:cNvSpPr/>
      </xdr:nvSpPr>
      <xdr:spPr>
        <a:xfrm>
          <a:off x="3746500" y="131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67181</xdr:rowOff>
    </xdr:from>
    <xdr:ext cx="469744" cy="259045"/>
    <xdr:sp macro="" textlink="">
      <xdr:nvSpPr>
        <xdr:cNvPr id="194" name="テキスト ボックス 193"/>
        <xdr:cNvSpPr txBox="1"/>
      </xdr:nvSpPr>
      <xdr:spPr>
        <a:xfrm>
          <a:off x="3562427" y="1292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116046</xdr:rowOff>
    </xdr:from>
    <xdr:to>
      <xdr:col>4</xdr:col>
      <xdr:colOff>206375</xdr:colOff>
      <xdr:row>77</xdr:row>
      <xdr:rowOff>46196</xdr:rowOff>
    </xdr:to>
    <xdr:sp macro="" textlink="">
      <xdr:nvSpPr>
        <xdr:cNvPr id="195" name="円/楕円 194"/>
        <xdr:cNvSpPr/>
      </xdr:nvSpPr>
      <xdr:spPr>
        <a:xfrm>
          <a:off x="2857500" y="131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37323</xdr:rowOff>
    </xdr:from>
    <xdr:ext cx="469744" cy="259045"/>
    <xdr:sp macro="" textlink="">
      <xdr:nvSpPr>
        <xdr:cNvPr id="196" name="テキスト ボックス 195"/>
        <xdr:cNvSpPr txBox="1"/>
      </xdr:nvSpPr>
      <xdr:spPr>
        <a:xfrm>
          <a:off x="2673427" y="132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143763</xdr:rowOff>
    </xdr:from>
    <xdr:to>
      <xdr:col>3</xdr:col>
      <xdr:colOff>3175</xdr:colOff>
      <xdr:row>77</xdr:row>
      <xdr:rowOff>73913</xdr:rowOff>
    </xdr:to>
    <xdr:sp macro="" textlink="">
      <xdr:nvSpPr>
        <xdr:cNvPr id="197" name="円/楕円 196"/>
        <xdr:cNvSpPr/>
      </xdr:nvSpPr>
      <xdr:spPr>
        <a:xfrm>
          <a:off x="1968500" y="131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65040</xdr:rowOff>
    </xdr:from>
    <xdr:ext cx="469744" cy="259045"/>
    <xdr:sp macro="" textlink="">
      <xdr:nvSpPr>
        <xdr:cNvPr id="198" name="テキスト ボックス 197"/>
        <xdr:cNvSpPr txBox="1"/>
      </xdr:nvSpPr>
      <xdr:spPr>
        <a:xfrm>
          <a:off x="1784427" y="1326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144907</xdr:rowOff>
    </xdr:from>
    <xdr:to>
      <xdr:col>1</xdr:col>
      <xdr:colOff>485775</xdr:colOff>
      <xdr:row>77</xdr:row>
      <xdr:rowOff>75057</xdr:rowOff>
    </xdr:to>
    <xdr:sp macro="" textlink="">
      <xdr:nvSpPr>
        <xdr:cNvPr id="199" name="円/楕円 198"/>
        <xdr:cNvSpPr/>
      </xdr:nvSpPr>
      <xdr:spPr>
        <a:xfrm>
          <a:off x="1079500" y="131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66184</xdr:rowOff>
    </xdr:from>
    <xdr:ext cx="469744" cy="259045"/>
    <xdr:sp macro="" textlink="">
      <xdr:nvSpPr>
        <xdr:cNvPr id="200" name="テキスト ボックス 199"/>
        <xdr:cNvSpPr txBox="1"/>
      </xdr:nvSpPr>
      <xdr:spPr>
        <a:xfrm>
          <a:off x="895427" y="132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102129</xdr:rowOff>
    </xdr:from>
    <xdr:to>
      <xdr:col>6</xdr:col>
      <xdr:colOff>511175</xdr:colOff>
      <xdr:row>92</xdr:row>
      <xdr:rowOff>82223</xdr:rowOff>
    </xdr:to>
    <xdr:cxnSp macro="">
      <xdr:nvCxnSpPr>
        <xdr:cNvPr id="232" name="直線コネクタ 231"/>
        <xdr:cNvCxnSpPr/>
      </xdr:nvCxnSpPr>
      <xdr:spPr>
        <a:xfrm flipV="1">
          <a:off x="3797300" y="15704079"/>
          <a:ext cx="838200" cy="15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82223</xdr:rowOff>
    </xdr:from>
    <xdr:to>
      <xdr:col>5</xdr:col>
      <xdr:colOff>358775</xdr:colOff>
      <xdr:row>93</xdr:row>
      <xdr:rowOff>30429</xdr:rowOff>
    </xdr:to>
    <xdr:cxnSp macro="">
      <xdr:nvCxnSpPr>
        <xdr:cNvPr id="235" name="直線コネクタ 234"/>
        <xdr:cNvCxnSpPr/>
      </xdr:nvCxnSpPr>
      <xdr:spPr>
        <a:xfrm flipV="1">
          <a:off x="2908300" y="15855623"/>
          <a:ext cx="889000" cy="11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80749</xdr:rowOff>
    </xdr:from>
    <xdr:ext cx="534377" cy="259045"/>
    <xdr:sp macro="" textlink="">
      <xdr:nvSpPr>
        <xdr:cNvPr id="237" name="テキスト ボックス 236"/>
        <xdr:cNvSpPr txBox="1"/>
      </xdr:nvSpPr>
      <xdr:spPr>
        <a:xfrm>
          <a:off x="3530111" y="163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30429</xdr:rowOff>
    </xdr:from>
    <xdr:to>
      <xdr:col>4</xdr:col>
      <xdr:colOff>155575</xdr:colOff>
      <xdr:row>94</xdr:row>
      <xdr:rowOff>3944</xdr:rowOff>
    </xdr:to>
    <xdr:cxnSp macro="">
      <xdr:nvCxnSpPr>
        <xdr:cNvPr id="238" name="直線コネクタ 237"/>
        <xdr:cNvCxnSpPr/>
      </xdr:nvCxnSpPr>
      <xdr:spPr>
        <a:xfrm flipV="1">
          <a:off x="2019300" y="15975279"/>
          <a:ext cx="889000" cy="14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0" name="テキスト ボックス 239"/>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3944</xdr:rowOff>
    </xdr:from>
    <xdr:to>
      <xdr:col>2</xdr:col>
      <xdr:colOff>638175</xdr:colOff>
      <xdr:row>94</xdr:row>
      <xdr:rowOff>26330</xdr:rowOff>
    </xdr:to>
    <xdr:cxnSp macro="">
      <xdr:nvCxnSpPr>
        <xdr:cNvPr id="241" name="直線コネクタ 240"/>
        <xdr:cNvCxnSpPr/>
      </xdr:nvCxnSpPr>
      <xdr:spPr>
        <a:xfrm flipV="1">
          <a:off x="1130300" y="16120244"/>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3" name="テキスト ボックス 242"/>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99984</xdr:rowOff>
    </xdr:from>
    <xdr:ext cx="534377" cy="259045"/>
    <xdr:sp macro="" textlink="">
      <xdr:nvSpPr>
        <xdr:cNvPr id="245" name="テキスト ボックス 244"/>
        <xdr:cNvSpPr txBox="1"/>
      </xdr:nvSpPr>
      <xdr:spPr>
        <a:xfrm>
          <a:off x="863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51329</xdr:rowOff>
    </xdr:from>
    <xdr:to>
      <xdr:col>6</xdr:col>
      <xdr:colOff>561975</xdr:colOff>
      <xdr:row>91</xdr:row>
      <xdr:rowOff>152929</xdr:rowOff>
    </xdr:to>
    <xdr:sp macro="" textlink="">
      <xdr:nvSpPr>
        <xdr:cNvPr id="251" name="円/楕円 250"/>
        <xdr:cNvSpPr/>
      </xdr:nvSpPr>
      <xdr:spPr>
        <a:xfrm>
          <a:off x="4584700" y="1565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74206</xdr:rowOff>
    </xdr:from>
    <xdr:ext cx="599010" cy="259045"/>
    <xdr:sp macro="" textlink="">
      <xdr:nvSpPr>
        <xdr:cNvPr id="252" name="扶助費該当値テキスト"/>
        <xdr:cNvSpPr txBox="1"/>
      </xdr:nvSpPr>
      <xdr:spPr>
        <a:xfrm>
          <a:off x="4686300" y="1550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123,801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31423</xdr:rowOff>
    </xdr:from>
    <xdr:to>
      <xdr:col>5</xdr:col>
      <xdr:colOff>409575</xdr:colOff>
      <xdr:row>92</xdr:row>
      <xdr:rowOff>133023</xdr:rowOff>
    </xdr:to>
    <xdr:sp macro="" textlink="">
      <xdr:nvSpPr>
        <xdr:cNvPr id="253" name="円/楕円 252"/>
        <xdr:cNvSpPr/>
      </xdr:nvSpPr>
      <xdr:spPr>
        <a:xfrm>
          <a:off x="3746500" y="158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149550</xdr:rowOff>
    </xdr:from>
    <xdr:ext cx="599010" cy="259045"/>
    <xdr:sp macro="" textlink="">
      <xdr:nvSpPr>
        <xdr:cNvPr id="254" name="テキスト ボックス 253"/>
        <xdr:cNvSpPr txBox="1"/>
      </xdr:nvSpPr>
      <xdr:spPr>
        <a:xfrm>
          <a:off x="3497794" y="1558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114,520</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151079</xdr:rowOff>
    </xdr:from>
    <xdr:to>
      <xdr:col>4</xdr:col>
      <xdr:colOff>206375</xdr:colOff>
      <xdr:row>93</xdr:row>
      <xdr:rowOff>81229</xdr:rowOff>
    </xdr:to>
    <xdr:sp macro="" textlink="">
      <xdr:nvSpPr>
        <xdr:cNvPr id="255" name="円/楕円 254"/>
        <xdr:cNvSpPr/>
      </xdr:nvSpPr>
      <xdr:spPr>
        <a:xfrm>
          <a:off x="2857500" y="159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97756</xdr:rowOff>
    </xdr:from>
    <xdr:ext cx="599010" cy="259045"/>
    <xdr:sp macro="" textlink="">
      <xdr:nvSpPr>
        <xdr:cNvPr id="256" name="テキスト ボックス 255"/>
        <xdr:cNvSpPr txBox="1"/>
      </xdr:nvSpPr>
      <xdr:spPr>
        <a:xfrm>
          <a:off x="2608794" y="1569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107,192</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124594</xdr:rowOff>
    </xdr:from>
    <xdr:to>
      <xdr:col>3</xdr:col>
      <xdr:colOff>3175</xdr:colOff>
      <xdr:row>94</xdr:row>
      <xdr:rowOff>54744</xdr:rowOff>
    </xdr:to>
    <xdr:sp macro="" textlink="">
      <xdr:nvSpPr>
        <xdr:cNvPr id="257" name="円/楕円 256"/>
        <xdr:cNvSpPr/>
      </xdr:nvSpPr>
      <xdr:spPr>
        <a:xfrm>
          <a:off x="1968500" y="1606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71271</xdr:rowOff>
    </xdr:from>
    <xdr:ext cx="534377" cy="259045"/>
    <xdr:sp macro="" textlink="">
      <xdr:nvSpPr>
        <xdr:cNvPr id="258" name="テキスト ボックス 257"/>
        <xdr:cNvSpPr txBox="1"/>
      </xdr:nvSpPr>
      <xdr:spPr>
        <a:xfrm>
          <a:off x="1752111" y="158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98,314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146980</xdr:rowOff>
    </xdr:from>
    <xdr:to>
      <xdr:col>1</xdr:col>
      <xdr:colOff>485775</xdr:colOff>
      <xdr:row>94</xdr:row>
      <xdr:rowOff>77130</xdr:rowOff>
    </xdr:to>
    <xdr:sp macro="" textlink="">
      <xdr:nvSpPr>
        <xdr:cNvPr id="259" name="円/楕円 258"/>
        <xdr:cNvSpPr/>
      </xdr:nvSpPr>
      <xdr:spPr>
        <a:xfrm>
          <a:off x="1079500" y="1609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93657</xdr:rowOff>
    </xdr:from>
    <xdr:ext cx="534377" cy="259045"/>
    <xdr:sp macro="" textlink="">
      <xdr:nvSpPr>
        <xdr:cNvPr id="260" name="テキスト ボックス 259"/>
        <xdr:cNvSpPr txBox="1"/>
      </xdr:nvSpPr>
      <xdr:spPr>
        <a:xfrm>
          <a:off x="863111" y="1586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60427</xdr:rowOff>
    </xdr:from>
    <xdr:to>
      <xdr:col>15</xdr:col>
      <xdr:colOff>180975</xdr:colOff>
      <xdr:row>35</xdr:row>
      <xdr:rowOff>120459</xdr:rowOff>
    </xdr:to>
    <xdr:cxnSp macro="">
      <xdr:nvCxnSpPr>
        <xdr:cNvPr id="289" name="直線コネクタ 288"/>
        <xdr:cNvCxnSpPr/>
      </xdr:nvCxnSpPr>
      <xdr:spPr>
        <a:xfrm>
          <a:off x="9639300" y="6061177"/>
          <a:ext cx="838200" cy="6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60427</xdr:rowOff>
    </xdr:from>
    <xdr:to>
      <xdr:col>14</xdr:col>
      <xdr:colOff>28575</xdr:colOff>
      <xdr:row>35</xdr:row>
      <xdr:rowOff>90881</xdr:rowOff>
    </xdr:to>
    <xdr:cxnSp macro="">
      <xdr:nvCxnSpPr>
        <xdr:cNvPr id="292" name="直線コネクタ 291"/>
        <xdr:cNvCxnSpPr/>
      </xdr:nvCxnSpPr>
      <xdr:spPr>
        <a:xfrm flipV="1">
          <a:off x="8750300" y="6061177"/>
          <a:ext cx="889000" cy="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90881</xdr:rowOff>
    </xdr:from>
    <xdr:to>
      <xdr:col>12</xdr:col>
      <xdr:colOff>511175</xdr:colOff>
      <xdr:row>36</xdr:row>
      <xdr:rowOff>7493</xdr:rowOff>
    </xdr:to>
    <xdr:cxnSp macro="">
      <xdr:nvCxnSpPr>
        <xdr:cNvPr id="295" name="直線コネクタ 294"/>
        <xdr:cNvCxnSpPr/>
      </xdr:nvCxnSpPr>
      <xdr:spPr>
        <a:xfrm flipV="1">
          <a:off x="7861300" y="6091631"/>
          <a:ext cx="889000" cy="8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7493</xdr:rowOff>
    </xdr:from>
    <xdr:to>
      <xdr:col>11</xdr:col>
      <xdr:colOff>307975</xdr:colOff>
      <xdr:row>36</xdr:row>
      <xdr:rowOff>55131</xdr:rowOff>
    </xdr:to>
    <xdr:cxnSp macro="">
      <xdr:nvCxnSpPr>
        <xdr:cNvPr id="298" name="直線コネクタ 297"/>
        <xdr:cNvCxnSpPr/>
      </xdr:nvCxnSpPr>
      <xdr:spPr>
        <a:xfrm flipV="1">
          <a:off x="6972300" y="6179693"/>
          <a:ext cx="889000" cy="4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69659</xdr:rowOff>
    </xdr:from>
    <xdr:to>
      <xdr:col>15</xdr:col>
      <xdr:colOff>231775</xdr:colOff>
      <xdr:row>35</xdr:row>
      <xdr:rowOff>171259</xdr:rowOff>
    </xdr:to>
    <xdr:sp macro="" textlink="">
      <xdr:nvSpPr>
        <xdr:cNvPr id="308" name="円/楕円 307"/>
        <xdr:cNvSpPr/>
      </xdr:nvSpPr>
      <xdr:spPr>
        <a:xfrm>
          <a:off x="10426700" y="60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92536</xdr:rowOff>
    </xdr:from>
    <xdr:ext cx="534377" cy="259045"/>
    <xdr:sp macro="" textlink="">
      <xdr:nvSpPr>
        <xdr:cNvPr id="309" name="補助費等該当値テキスト"/>
        <xdr:cNvSpPr txBox="1"/>
      </xdr:nvSpPr>
      <xdr:spPr>
        <a:xfrm>
          <a:off x="10528300" y="59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48,015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9627</xdr:rowOff>
    </xdr:from>
    <xdr:to>
      <xdr:col>14</xdr:col>
      <xdr:colOff>79375</xdr:colOff>
      <xdr:row>35</xdr:row>
      <xdr:rowOff>111227</xdr:rowOff>
    </xdr:to>
    <xdr:sp macro="" textlink="">
      <xdr:nvSpPr>
        <xdr:cNvPr id="310" name="円/楕円 309"/>
        <xdr:cNvSpPr/>
      </xdr:nvSpPr>
      <xdr:spPr>
        <a:xfrm>
          <a:off x="9588500" y="60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127754</xdr:rowOff>
    </xdr:from>
    <xdr:ext cx="534377" cy="259045"/>
    <xdr:sp macro="" textlink="">
      <xdr:nvSpPr>
        <xdr:cNvPr id="311" name="テキスト ボックス 310"/>
        <xdr:cNvSpPr txBox="1"/>
      </xdr:nvSpPr>
      <xdr:spPr>
        <a:xfrm>
          <a:off x="9372111" y="57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40081</xdr:rowOff>
    </xdr:from>
    <xdr:to>
      <xdr:col>12</xdr:col>
      <xdr:colOff>561975</xdr:colOff>
      <xdr:row>35</xdr:row>
      <xdr:rowOff>141681</xdr:rowOff>
    </xdr:to>
    <xdr:sp macro="" textlink="">
      <xdr:nvSpPr>
        <xdr:cNvPr id="312" name="円/楕円 311"/>
        <xdr:cNvSpPr/>
      </xdr:nvSpPr>
      <xdr:spPr>
        <a:xfrm>
          <a:off x="8699500" y="60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158208</xdr:rowOff>
    </xdr:from>
    <xdr:ext cx="534377" cy="259045"/>
    <xdr:sp macro="" textlink="">
      <xdr:nvSpPr>
        <xdr:cNvPr id="313" name="テキスト ボックス 312"/>
        <xdr:cNvSpPr txBox="1"/>
      </xdr:nvSpPr>
      <xdr:spPr>
        <a:xfrm>
          <a:off x="8483111" y="581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128143</xdr:rowOff>
    </xdr:from>
    <xdr:to>
      <xdr:col>11</xdr:col>
      <xdr:colOff>358775</xdr:colOff>
      <xdr:row>36</xdr:row>
      <xdr:rowOff>58293</xdr:rowOff>
    </xdr:to>
    <xdr:sp macro="" textlink="">
      <xdr:nvSpPr>
        <xdr:cNvPr id="314" name="円/楕円 313"/>
        <xdr:cNvSpPr/>
      </xdr:nvSpPr>
      <xdr:spPr>
        <a:xfrm>
          <a:off x="7810500" y="61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74820</xdr:rowOff>
    </xdr:from>
    <xdr:ext cx="534377" cy="259045"/>
    <xdr:sp macro="" textlink="">
      <xdr:nvSpPr>
        <xdr:cNvPr id="315" name="テキスト ボックス 314"/>
        <xdr:cNvSpPr txBox="1"/>
      </xdr:nvSpPr>
      <xdr:spPr>
        <a:xfrm>
          <a:off x="7594111" y="590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4331</xdr:rowOff>
    </xdr:from>
    <xdr:to>
      <xdr:col>10</xdr:col>
      <xdr:colOff>155575</xdr:colOff>
      <xdr:row>36</xdr:row>
      <xdr:rowOff>105931</xdr:rowOff>
    </xdr:to>
    <xdr:sp macro="" textlink="">
      <xdr:nvSpPr>
        <xdr:cNvPr id="316" name="円/楕円 315"/>
        <xdr:cNvSpPr/>
      </xdr:nvSpPr>
      <xdr:spPr>
        <a:xfrm>
          <a:off x="6921500" y="61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97058</xdr:rowOff>
    </xdr:from>
    <xdr:ext cx="534377" cy="259045"/>
    <xdr:sp macro="" textlink="">
      <xdr:nvSpPr>
        <xdr:cNvPr id="317" name="テキスト ボックス 316"/>
        <xdr:cNvSpPr txBox="1"/>
      </xdr:nvSpPr>
      <xdr:spPr>
        <a:xfrm>
          <a:off x="6705111" y="62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71002</xdr:rowOff>
    </xdr:from>
    <xdr:to>
      <xdr:col>15</xdr:col>
      <xdr:colOff>180975</xdr:colOff>
      <xdr:row>58</xdr:row>
      <xdr:rowOff>117990</xdr:rowOff>
    </xdr:to>
    <xdr:cxnSp macro="">
      <xdr:nvCxnSpPr>
        <xdr:cNvPr id="346" name="直線コネクタ 345"/>
        <xdr:cNvCxnSpPr/>
      </xdr:nvCxnSpPr>
      <xdr:spPr>
        <a:xfrm>
          <a:off x="9639300" y="10015102"/>
          <a:ext cx="838200" cy="4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170336</xdr:rowOff>
    </xdr:from>
    <xdr:to>
      <xdr:col>14</xdr:col>
      <xdr:colOff>28575</xdr:colOff>
      <xdr:row>58</xdr:row>
      <xdr:rowOff>71002</xdr:rowOff>
    </xdr:to>
    <xdr:cxnSp macro="">
      <xdr:nvCxnSpPr>
        <xdr:cNvPr id="349" name="直線コネクタ 348"/>
        <xdr:cNvCxnSpPr/>
      </xdr:nvCxnSpPr>
      <xdr:spPr>
        <a:xfrm>
          <a:off x="8750300" y="9942986"/>
          <a:ext cx="889000" cy="7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170336</xdr:rowOff>
    </xdr:from>
    <xdr:to>
      <xdr:col>12</xdr:col>
      <xdr:colOff>511175</xdr:colOff>
      <xdr:row>58</xdr:row>
      <xdr:rowOff>42705</xdr:rowOff>
    </xdr:to>
    <xdr:cxnSp macro="">
      <xdr:nvCxnSpPr>
        <xdr:cNvPr id="352" name="直線コネクタ 351"/>
        <xdr:cNvCxnSpPr/>
      </xdr:nvCxnSpPr>
      <xdr:spPr>
        <a:xfrm flipV="1">
          <a:off x="7861300" y="9942986"/>
          <a:ext cx="889000" cy="4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42705</xdr:rowOff>
    </xdr:from>
    <xdr:to>
      <xdr:col>11</xdr:col>
      <xdr:colOff>307975</xdr:colOff>
      <xdr:row>58</xdr:row>
      <xdr:rowOff>148196</xdr:rowOff>
    </xdr:to>
    <xdr:cxnSp macro="">
      <xdr:nvCxnSpPr>
        <xdr:cNvPr id="355" name="直線コネクタ 354"/>
        <xdr:cNvCxnSpPr/>
      </xdr:nvCxnSpPr>
      <xdr:spPr>
        <a:xfrm flipV="1">
          <a:off x="6972300" y="9986805"/>
          <a:ext cx="889000" cy="10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67190</xdr:rowOff>
    </xdr:from>
    <xdr:to>
      <xdr:col>15</xdr:col>
      <xdr:colOff>231775</xdr:colOff>
      <xdr:row>58</xdr:row>
      <xdr:rowOff>168790</xdr:rowOff>
    </xdr:to>
    <xdr:sp macro="" textlink="">
      <xdr:nvSpPr>
        <xdr:cNvPr id="365" name="円/楕円 364"/>
        <xdr:cNvSpPr/>
      </xdr:nvSpPr>
      <xdr:spPr>
        <a:xfrm>
          <a:off x="10426700" y="100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153567</xdr:rowOff>
    </xdr:from>
    <xdr:ext cx="534377" cy="259045"/>
    <xdr:sp macro="" textlink="">
      <xdr:nvSpPr>
        <xdr:cNvPr id="366" name="普通建設事業費該当値テキスト"/>
        <xdr:cNvSpPr txBox="1"/>
      </xdr:nvSpPr>
      <xdr:spPr>
        <a:xfrm>
          <a:off x="10528300" y="99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20202</xdr:rowOff>
    </xdr:from>
    <xdr:to>
      <xdr:col>14</xdr:col>
      <xdr:colOff>79375</xdr:colOff>
      <xdr:row>58</xdr:row>
      <xdr:rowOff>121802</xdr:rowOff>
    </xdr:to>
    <xdr:sp macro="" textlink="">
      <xdr:nvSpPr>
        <xdr:cNvPr id="367" name="円/楕円 366"/>
        <xdr:cNvSpPr/>
      </xdr:nvSpPr>
      <xdr:spPr>
        <a:xfrm>
          <a:off x="9588500" y="996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112929</xdr:rowOff>
    </xdr:from>
    <xdr:ext cx="534377" cy="259045"/>
    <xdr:sp macro="" textlink="">
      <xdr:nvSpPr>
        <xdr:cNvPr id="368" name="テキスト ボックス 367"/>
        <xdr:cNvSpPr txBox="1"/>
      </xdr:nvSpPr>
      <xdr:spPr>
        <a:xfrm>
          <a:off x="9372111" y="100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119536</xdr:rowOff>
    </xdr:from>
    <xdr:to>
      <xdr:col>12</xdr:col>
      <xdr:colOff>561975</xdr:colOff>
      <xdr:row>58</xdr:row>
      <xdr:rowOff>49686</xdr:rowOff>
    </xdr:to>
    <xdr:sp macro="" textlink="">
      <xdr:nvSpPr>
        <xdr:cNvPr id="369" name="円/楕円 368"/>
        <xdr:cNvSpPr/>
      </xdr:nvSpPr>
      <xdr:spPr>
        <a:xfrm>
          <a:off x="8699500" y="98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40813</xdr:rowOff>
    </xdr:from>
    <xdr:ext cx="534377" cy="259045"/>
    <xdr:sp macro="" textlink="">
      <xdr:nvSpPr>
        <xdr:cNvPr id="370" name="テキスト ボックス 369"/>
        <xdr:cNvSpPr txBox="1"/>
      </xdr:nvSpPr>
      <xdr:spPr>
        <a:xfrm>
          <a:off x="8483111" y="99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163355</xdr:rowOff>
    </xdr:from>
    <xdr:to>
      <xdr:col>11</xdr:col>
      <xdr:colOff>358775</xdr:colOff>
      <xdr:row>58</xdr:row>
      <xdr:rowOff>93505</xdr:rowOff>
    </xdr:to>
    <xdr:sp macro="" textlink="">
      <xdr:nvSpPr>
        <xdr:cNvPr id="371" name="円/楕円 370"/>
        <xdr:cNvSpPr/>
      </xdr:nvSpPr>
      <xdr:spPr>
        <a:xfrm>
          <a:off x="7810500" y="99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84632</xdr:rowOff>
    </xdr:from>
    <xdr:ext cx="534377" cy="259045"/>
    <xdr:sp macro="" textlink="">
      <xdr:nvSpPr>
        <xdr:cNvPr id="372" name="テキスト ボックス 371"/>
        <xdr:cNvSpPr txBox="1"/>
      </xdr:nvSpPr>
      <xdr:spPr>
        <a:xfrm>
          <a:off x="7594111" y="1002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97396</xdr:rowOff>
    </xdr:from>
    <xdr:to>
      <xdr:col>10</xdr:col>
      <xdr:colOff>155575</xdr:colOff>
      <xdr:row>59</xdr:row>
      <xdr:rowOff>27546</xdr:rowOff>
    </xdr:to>
    <xdr:sp macro="" textlink="">
      <xdr:nvSpPr>
        <xdr:cNvPr id="373" name="円/楕円 372"/>
        <xdr:cNvSpPr/>
      </xdr:nvSpPr>
      <xdr:spPr>
        <a:xfrm>
          <a:off x="6921500" y="100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18673</xdr:rowOff>
    </xdr:from>
    <xdr:ext cx="534377" cy="259045"/>
    <xdr:sp macro="" textlink="">
      <xdr:nvSpPr>
        <xdr:cNvPr id="374" name="テキスト ボックス 373"/>
        <xdr:cNvSpPr txBox="1"/>
      </xdr:nvSpPr>
      <xdr:spPr>
        <a:xfrm>
          <a:off x="6705111" y="1013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132293</xdr:rowOff>
    </xdr:from>
    <xdr:to>
      <xdr:col>15</xdr:col>
      <xdr:colOff>180975</xdr:colOff>
      <xdr:row>78</xdr:row>
      <xdr:rowOff>18188</xdr:rowOff>
    </xdr:to>
    <xdr:cxnSp macro="">
      <xdr:nvCxnSpPr>
        <xdr:cNvPr id="399" name="直線コネクタ 398"/>
        <xdr:cNvCxnSpPr/>
      </xdr:nvCxnSpPr>
      <xdr:spPr>
        <a:xfrm>
          <a:off x="9639300" y="13333943"/>
          <a:ext cx="838200" cy="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121504</xdr:rowOff>
    </xdr:from>
    <xdr:to>
      <xdr:col>14</xdr:col>
      <xdr:colOff>28575</xdr:colOff>
      <xdr:row>77</xdr:row>
      <xdr:rowOff>132293</xdr:rowOff>
    </xdr:to>
    <xdr:cxnSp macro="">
      <xdr:nvCxnSpPr>
        <xdr:cNvPr id="402" name="直線コネクタ 401"/>
        <xdr:cNvCxnSpPr/>
      </xdr:nvCxnSpPr>
      <xdr:spPr>
        <a:xfrm>
          <a:off x="8750300" y="13323154"/>
          <a:ext cx="889000" cy="1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138838</xdr:rowOff>
    </xdr:from>
    <xdr:to>
      <xdr:col>15</xdr:col>
      <xdr:colOff>231775</xdr:colOff>
      <xdr:row>78</xdr:row>
      <xdr:rowOff>68988</xdr:rowOff>
    </xdr:to>
    <xdr:sp macro="" textlink="">
      <xdr:nvSpPr>
        <xdr:cNvPr id="412" name="円/楕円 411"/>
        <xdr:cNvSpPr/>
      </xdr:nvSpPr>
      <xdr:spPr>
        <a:xfrm>
          <a:off x="10426700" y="133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53765</xdr:rowOff>
    </xdr:from>
    <xdr:ext cx="469744" cy="259045"/>
    <xdr:sp macro="" textlink="">
      <xdr:nvSpPr>
        <xdr:cNvPr id="413" name="普通建設事業費 （ うち新規整備　）該当値テキスト"/>
        <xdr:cNvSpPr txBox="1"/>
      </xdr:nvSpPr>
      <xdr:spPr>
        <a:xfrm>
          <a:off x="10528300" y="1325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81493</xdr:rowOff>
    </xdr:from>
    <xdr:to>
      <xdr:col>14</xdr:col>
      <xdr:colOff>79375</xdr:colOff>
      <xdr:row>78</xdr:row>
      <xdr:rowOff>11643</xdr:rowOff>
    </xdr:to>
    <xdr:sp macro="" textlink="">
      <xdr:nvSpPr>
        <xdr:cNvPr id="414" name="円/楕円 413"/>
        <xdr:cNvSpPr/>
      </xdr:nvSpPr>
      <xdr:spPr>
        <a:xfrm>
          <a:off x="9588500" y="132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2770</xdr:rowOff>
    </xdr:from>
    <xdr:ext cx="534377" cy="259045"/>
    <xdr:sp macro="" textlink="">
      <xdr:nvSpPr>
        <xdr:cNvPr id="415" name="テキスト ボックス 414"/>
        <xdr:cNvSpPr txBox="1"/>
      </xdr:nvSpPr>
      <xdr:spPr>
        <a:xfrm>
          <a:off x="9372111" y="1337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70704</xdr:rowOff>
    </xdr:from>
    <xdr:to>
      <xdr:col>12</xdr:col>
      <xdr:colOff>561975</xdr:colOff>
      <xdr:row>78</xdr:row>
      <xdr:rowOff>854</xdr:rowOff>
    </xdr:to>
    <xdr:sp macro="" textlink="">
      <xdr:nvSpPr>
        <xdr:cNvPr id="416" name="円/楕円 415"/>
        <xdr:cNvSpPr/>
      </xdr:nvSpPr>
      <xdr:spPr>
        <a:xfrm>
          <a:off x="8699500" y="132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163431</xdr:rowOff>
    </xdr:from>
    <xdr:ext cx="534377" cy="259045"/>
    <xdr:sp macro="" textlink="">
      <xdr:nvSpPr>
        <xdr:cNvPr id="417" name="テキスト ボックス 416"/>
        <xdr:cNvSpPr txBox="1"/>
      </xdr:nvSpPr>
      <xdr:spPr>
        <a:xfrm>
          <a:off x="8483111" y="133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171362</xdr:rowOff>
    </xdr:from>
    <xdr:to>
      <xdr:col>15</xdr:col>
      <xdr:colOff>180975</xdr:colOff>
      <xdr:row>97</xdr:row>
      <xdr:rowOff>88264</xdr:rowOff>
    </xdr:to>
    <xdr:cxnSp macro="">
      <xdr:nvCxnSpPr>
        <xdr:cNvPr id="446" name="直線コネクタ 445"/>
        <xdr:cNvCxnSpPr/>
      </xdr:nvCxnSpPr>
      <xdr:spPr>
        <a:xfrm flipV="1">
          <a:off x="9639300" y="16630562"/>
          <a:ext cx="838200" cy="8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88264</xdr:rowOff>
    </xdr:from>
    <xdr:to>
      <xdr:col>14</xdr:col>
      <xdr:colOff>28575</xdr:colOff>
      <xdr:row>97</xdr:row>
      <xdr:rowOff>169971</xdr:rowOff>
    </xdr:to>
    <xdr:cxnSp macro="">
      <xdr:nvCxnSpPr>
        <xdr:cNvPr id="449" name="直線コネクタ 448"/>
        <xdr:cNvCxnSpPr/>
      </xdr:nvCxnSpPr>
      <xdr:spPr>
        <a:xfrm flipV="1">
          <a:off x="8750300" y="16718914"/>
          <a:ext cx="889000" cy="8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120562</xdr:rowOff>
    </xdr:from>
    <xdr:to>
      <xdr:col>15</xdr:col>
      <xdr:colOff>231775</xdr:colOff>
      <xdr:row>97</xdr:row>
      <xdr:rowOff>50712</xdr:rowOff>
    </xdr:to>
    <xdr:sp macro="" textlink="">
      <xdr:nvSpPr>
        <xdr:cNvPr id="459" name="円/楕円 458"/>
        <xdr:cNvSpPr/>
      </xdr:nvSpPr>
      <xdr:spPr>
        <a:xfrm>
          <a:off x="10426700" y="165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98989</xdr:rowOff>
    </xdr:from>
    <xdr:ext cx="534377" cy="259045"/>
    <xdr:sp macro="" textlink="">
      <xdr:nvSpPr>
        <xdr:cNvPr id="460" name="普通建設事業費 （ うち更新整備　）該当値テキスト"/>
        <xdr:cNvSpPr txBox="1"/>
      </xdr:nvSpPr>
      <xdr:spPr>
        <a:xfrm>
          <a:off x="10528300" y="165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37464</xdr:rowOff>
    </xdr:from>
    <xdr:to>
      <xdr:col>14</xdr:col>
      <xdr:colOff>79375</xdr:colOff>
      <xdr:row>97</xdr:row>
      <xdr:rowOff>139064</xdr:rowOff>
    </xdr:to>
    <xdr:sp macro="" textlink="">
      <xdr:nvSpPr>
        <xdr:cNvPr id="461" name="円/楕円 460"/>
        <xdr:cNvSpPr/>
      </xdr:nvSpPr>
      <xdr:spPr>
        <a:xfrm>
          <a:off x="9588500" y="1666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130191</xdr:rowOff>
    </xdr:from>
    <xdr:ext cx="534377" cy="259045"/>
    <xdr:sp macro="" textlink="">
      <xdr:nvSpPr>
        <xdr:cNvPr id="462" name="テキスト ボックス 461"/>
        <xdr:cNvSpPr txBox="1"/>
      </xdr:nvSpPr>
      <xdr:spPr>
        <a:xfrm>
          <a:off x="9372111" y="1676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119171</xdr:rowOff>
    </xdr:from>
    <xdr:to>
      <xdr:col>12</xdr:col>
      <xdr:colOff>561975</xdr:colOff>
      <xdr:row>98</xdr:row>
      <xdr:rowOff>49321</xdr:rowOff>
    </xdr:to>
    <xdr:sp macro="" textlink="">
      <xdr:nvSpPr>
        <xdr:cNvPr id="463" name="円/楕円 462"/>
        <xdr:cNvSpPr/>
      </xdr:nvSpPr>
      <xdr:spPr>
        <a:xfrm>
          <a:off x="8699500" y="167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40448</xdr:rowOff>
    </xdr:from>
    <xdr:ext cx="534377" cy="259045"/>
    <xdr:sp macro="" textlink="">
      <xdr:nvSpPr>
        <xdr:cNvPr id="464" name="テキスト ボックス 463"/>
        <xdr:cNvSpPr txBox="1"/>
      </xdr:nvSpPr>
      <xdr:spPr>
        <a:xfrm>
          <a:off x="8483111" y="168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104953</xdr:rowOff>
    </xdr:from>
    <xdr:to>
      <xdr:col>23</xdr:col>
      <xdr:colOff>517525</xdr:colOff>
      <xdr:row>38</xdr:row>
      <xdr:rowOff>132888</xdr:rowOff>
    </xdr:to>
    <xdr:cxnSp macro="">
      <xdr:nvCxnSpPr>
        <xdr:cNvPr id="491" name="直線コネクタ 490"/>
        <xdr:cNvCxnSpPr/>
      </xdr:nvCxnSpPr>
      <xdr:spPr>
        <a:xfrm flipV="1">
          <a:off x="15481300" y="6620053"/>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47896</xdr:rowOff>
    </xdr:from>
    <xdr:ext cx="378565" cy="259045"/>
    <xdr:sp macro="" textlink="">
      <xdr:nvSpPr>
        <xdr:cNvPr id="492" name="災害復旧事業費平均値テキスト"/>
        <xdr:cNvSpPr txBox="1"/>
      </xdr:nvSpPr>
      <xdr:spPr>
        <a:xfrm>
          <a:off x="16370300" y="6562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131196</xdr:rowOff>
    </xdr:from>
    <xdr:to>
      <xdr:col>22</xdr:col>
      <xdr:colOff>365125</xdr:colOff>
      <xdr:row>38</xdr:row>
      <xdr:rowOff>132888</xdr:rowOff>
    </xdr:to>
    <xdr:cxnSp macro="">
      <xdr:nvCxnSpPr>
        <xdr:cNvPr id="494" name="直線コネクタ 493"/>
        <xdr:cNvCxnSpPr/>
      </xdr:nvCxnSpPr>
      <xdr:spPr>
        <a:xfrm>
          <a:off x="14592300" y="6646296"/>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131196</xdr:rowOff>
    </xdr:from>
    <xdr:to>
      <xdr:col>21</xdr:col>
      <xdr:colOff>161925</xdr:colOff>
      <xdr:row>38</xdr:row>
      <xdr:rowOff>138648</xdr:rowOff>
    </xdr:to>
    <xdr:cxnSp macro="">
      <xdr:nvCxnSpPr>
        <xdr:cNvPr id="497" name="直線コネクタ 496"/>
        <xdr:cNvCxnSpPr/>
      </xdr:nvCxnSpPr>
      <xdr:spPr>
        <a:xfrm flipV="1">
          <a:off x="13703300" y="6646296"/>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137963</xdr:rowOff>
    </xdr:from>
    <xdr:to>
      <xdr:col>19</xdr:col>
      <xdr:colOff>644525</xdr:colOff>
      <xdr:row>38</xdr:row>
      <xdr:rowOff>138648</xdr:rowOff>
    </xdr:to>
    <xdr:cxnSp macro="">
      <xdr:nvCxnSpPr>
        <xdr:cNvPr id="500" name="直線コネクタ 499"/>
        <xdr:cNvCxnSpPr/>
      </xdr:nvCxnSpPr>
      <xdr:spPr>
        <a:xfrm>
          <a:off x="12814300" y="665306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54153</xdr:rowOff>
    </xdr:from>
    <xdr:to>
      <xdr:col>23</xdr:col>
      <xdr:colOff>568325</xdr:colOff>
      <xdr:row>38</xdr:row>
      <xdr:rowOff>155753</xdr:rowOff>
    </xdr:to>
    <xdr:sp macro="" textlink="">
      <xdr:nvSpPr>
        <xdr:cNvPr id="510" name="円/楕円 509"/>
        <xdr:cNvSpPr/>
      </xdr:nvSpPr>
      <xdr:spPr>
        <a:xfrm>
          <a:off x="162687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13530</xdr:rowOff>
    </xdr:from>
    <xdr:ext cx="378565" cy="259045"/>
    <xdr:sp macro="" textlink="">
      <xdr:nvSpPr>
        <xdr:cNvPr id="511" name="災害復旧事業費該当値テキスト"/>
        <xdr:cNvSpPr txBox="1"/>
      </xdr:nvSpPr>
      <xdr:spPr>
        <a:xfrm>
          <a:off x="16370300" y="635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82088</xdr:rowOff>
    </xdr:from>
    <xdr:to>
      <xdr:col>22</xdr:col>
      <xdr:colOff>415925</xdr:colOff>
      <xdr:row>39</xdr:row>
      <xdr:rowOff>12238</xdr:rowOff>
    </xdr:to>
    <xdr:sp macro="" textlink="">
      <xdr:nvSpPr>
        <xdr:cNvPr id="512" name="円/楕円 511"/>
        <xdr:cNvSpPr/>
      </xdr:nvSpPr>
      <xdr:spPr>
        <a:xfrm>
          <a:off x="15430500" y="65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3365</xdr:rowOff>
    </xdr:from>
    <xdr:ext cx="378565" cy="259045"/>
    <xdr:sp macro="" textlink="">
      <xdr:nvSpPr>
        <xdr:cNvPr id="513" name="テキスト ボックス 512"/>
        <xdr:cNvSpPr txBox="1"/>
      </xdr:nvSpPr>
      <xdr:spPr>
        <a:xfrm>
          <a:off x="15292017" y="6689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80396</xdr:rowOff>
    </xdr:from>
    <xdr:to>
      <xdr:col>21</xdr:col>
      <xdr:colOff>212725</xdr:colOff>
      <xdr:row>39</xdr:row>
      <xdr:rowOff>10546</xdr:rowOff>
    </xdr:to>
    <xdr:sp macro="" textlink="">
      <xdr:nvSpPr>
        <xdr:cNvPr id="514" name="円/楕円 513"/>
        <xdr:cNvSpPr/>
      </xdr:nvSpPr>
      <xdr:spPr>
        <a:xfrm>
          <a:off x="14541500" y="65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1673</xdr:rowOff>
    </xdr:from>
    <xdr:ext cx="378565" cy="259045"/>
    <xdr:sp macro="" textlink="">
      <xdr:nvSpPr>
        <xdr:cNvPr id="515" name="テキスト ボックス 514"/>
        <xdr:cNvSpPr txBox="1"/>
      </xdr:nvSpPr>
      <xdr:spPr>
        <a:xfrm>
          <a:off x="14403017" y="6688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87848</xdr:rowOff>
    </xdr:from>
    <xdr:to>
      <xdr:col>20</xdr:col>
      <xdr:colOff>9525</xdr:colOff>
      <xdr:row>39</xdr:row>
      <xdr:rowOff>17998</xdr:rowOff>
    </xdr:to>
    <xdr:sp macro="" textlink="">
      <xdr:nvSpPr>
        <xdr:cNvPr id="516" name="円/楕円 515"/>
        <xdr:cNvSpPr/>
      </xdr:nvSpPr>
      <xdr:spPr>
        <a:xfrm>
          <a:off x="13652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9125</xdr:rowOff>
    </xdr:from>
    <xdr:ext cx="313932" cy="259045"/>
    <xdr:sp macro="" textlink="">
      <xdr:nvSpPr>
        <xdr:cNvPr id="517" name="テキスト ボックス 516"/>
        <xdr:cNvSpPr txBox="1"/>
      </xdr:nvSpPr>
      <xdr:spPr>
        <a:xfrm>
          <a:off x="13546333" y="669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87163</xdr:rowOff>
    </xdr:from>
    <xdr:to>
      <xdr:col>18</xdr:col>
      <xdr:colOff>492125</xdr:colOff>
      <xdr:row>39</xdr:row>
      <xdr:rowOff>17313</xdr:rowOff>
    </xdr:to>
    <xdr:sp macro="" textlink="">
      <xdr:nvSpPr>
        <xdr:cNvPr id="518" name="円/楕円 517"/>
        <xdr:cNvSpPr/>
      </xdr:nvSpPr>
      <xdr:spPr>
        <a:xfrm>
          <a:off x="12763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8440</xdr:rowOff>
    </xdr:from>
    <xdr:ext cx="313932" cy="259045"/>
    <xdr:sp macro="" textlink="">
      <xdr:nvSpPr>
        <xdr:cNvPr id="519" name="テキスト ボックス 518"/>
        <xdr:cNvSpPr txBox="1"/>
      </xdr:nvSpPr>
      <xdr:spPr>
        <a:xfrm>
          <a:off x="12657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53474</xdr:rowOff>
    </xdr:from>
    <xdr:to>
      <xdr:col>23</xdr:col>
      <xdr:colOff>517525</xdr:colOff>
      <xdr:row>77</xdr:row>
      <xdr:rowOff>92394</xdr:rowOff>
    </xdr:to>
    <xdr:cxnSp macro="">
      <xdr:nvCxnSpPr>
        <xdr:cNvPr id="601" name="直線コネクタ 600"/>
        <xdr:cNvCxnSpPr/>
      </xdr:nvCxnSpPr>
      <xdr:spPr>
        <a:xfrm flipV="1">
          <a:off x="15481300" y="13255124"/>
          <a:ext cx="838200" cy="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50888</xdr:rowOff>
    </xdr:from>
    <xdr:to>
      <xdr:col>22</xdr:col>
      <xdr:colOff>365125</xdr:colOff>
      <xdr:row>77</xdr:row>
      <xdr:rowOff>92394</xdr:rowOff>
    </xdr:to>
    <xdr:cxnSp macro="">
      <xdr:nvCxnSpPr>
        <xdr:cNvPr id="604" name="直線コネクタ 603"/>
        <xdr:cNvCxnSpPr/>
      </xdr:nvCxnSpPr>
      <xdr:spPr>
        <a:xfrm>
          <a:off x="14592300" y="13252538"/>
          <a:ext cx="8890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169818</xdr:rowOff>
    </xdr:from>
    <xdr:to>
      <xdr:col>21</xdr:col>
      <xdr:colOff>161925</xdr:colOff>
      <xdr:row>77</xdr:row>
      <xdr:rowOff>50888</xdr:rowOff>
    </xdr:to>
    <xdr:cxnSp macro="">
      <xdr:nvCxnSpPr>
        <xdr:cNvPr id="607" name="直線コネクタ 606"/>
        <xdr:cNvCxnSpPr/>
      </xdr:nvCxnSpPr>
      <xdr:spPr>
        <a:xfrm>
          <a:off x="13703300" y="13200018"/>
          <a:ext cx="889000" cy="5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169818</xdr:rowOff>
    </xdr:from>
    <xdr:to>
      <xdr:col>19</xdr:col>
      <xdr:colOff>644525</xdr:colOff>
      <xdr:row>77</xdr:row>
      <xdr:rowOff>51961</xdr:rowOff>
    </xdr:to>
    <xdr:cxnSp macro="">
      <xdr:nvCxnSpPr>
        <xdr:cNvPr id="610" name="直線コネクタ 609"/>
        <xdr:cNvCxnSpPr/>
      </xdr:nvCxnSpPr>
      <xdr:spPr>
        <a:xfrm flipV="1">
          <a:off x="12814300" y="13200018"/>
          <a:ext cx="889000" cy="5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2674</xdr:rowOff>
    </xdr:from>
    <xdr:to>
      <xdr:col>23</xdr:col>
      <xdr:colOff>568325</xdr:colOff>
      <xdr:row>77</xdr:row>
      <xdr:rowOff>104274</xdr:rowOff>
    </xdr:to>
    <xdr:sp macro="" textlink="">
      <xdr:nvSpPr>
        <xdr:cNvPr id="620" name="円/楕円 619"/>
        <xdr:cNvSpPr/>
      </xdr:nvSpPr>
      <xdr:spPr>
        <a:xfrm>
          <a:off x="16268700" y="132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152551</xdr:rowOff>
    </xdr:from>
    <xdr:ext cx="534377" cy="259045"/>
    <xdr:sp macro="" textlink="">
      <xdr:nvSpPr>
        <xdr:cNvPr id="621" name="公債費該当値テキスト"/>
        <xdr:cNvSpPr txBox="1"/>
      </xdr:nvSpPr>
      <xdr:spPr>
        <a:xfrm>
          <a:off x="16370300" y="131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30,035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41594</xdr:rowOff>
    </xdr:from>
    <xdr:to>
      <xdr:col>22</xdr:col>
      <xdr:colOff>415925</xdr:colOff>
      <xdr:row>77</xdr:row>
      <xdr:rowOff>143194</xdr:rowOff>
    </xdr:to>
    <xdr:sp macro="" textlink="">
      <xdr:nvSpPr>
        <xdr:cNvPr id="622" name="円/楕円 621"/>
        <xdr:cNvSpPr/>
      </xdr:nvSpPr>
      <xdr:spPr>
        <a:xfrm>
          <a:off x="15430500" y="132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134321</xdr:rowOff>
    </xdr:from>
    <xdr:ext cx="534377" cy="259045"/>
    <xdr:sp macro="" textlink="">
      <xdr:nvSpPr>
        <xdr:cNvPr id="623" name="テキスト ボックス 622"/>
        <xdr:cNvSpPr txBox="1"/>
      </xdr:nvSpPr>
      <xdr:spPr>
        <a:xfrm>
          <a:off x="15214111" y="1333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88</xdr:rowOff>
    </xdr:from>
    <xdr:to>
      <xdr:col>21</xdr:col>
      <xdr:colOff>212725</xdr:colOff>
      <xdr:row>77</xdr:row>
      <xdr:rowOff>101688</xdr:rowOff>
    </xdr:to>
    <xdr:sp macro="" textlink="">
      <xdr:nvSpPr>
        <xdr:cNvPr id="624" name="円/楕円 623"/>
        <xdr:cNvSpPr/>
      </xdr:nvSpPr>
      <xdr:spPr>
        <a:xfrm>
          <a:off x="14541500" y="132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92815</xdr:rowOff>
    </xdr:from>
    <xdr:ext cx="534377" cy="259045"/>
    <xdr:sp macro="" textlink="">
      <xdr:nvSpPr>
        <xdr:cNvPr id="625" name="テキスト ボックス 624"/>
        <xdr:cNvSpPr txBox="1"/>
      </xdr:nvSpPr>
      <xdr:spPr>
        <a:xfrm>
          <a:off x="14325111" y="1329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119018</xdr:rowOff>
    </xdr:from>
    <xdr:to>
      <xdr:col>20</xdr:col>
      <xdr:colOff>9525</xdr:colOff>
      <xdr:row>77</xdr:row>
      <xdr:rowOff>49168</xdr:rowOff>
    </xdr:to>
    <xdr:sp macro="" textlink="">
      <xdr:nvSpPr>
        <xdr:cNvPr id="626" name="円/楕円 625"/>
        <xdr:cNvSpPr/>
      </xdr:nvSpPr>
      <xdr:spPr>
        <a:xfrm>
          <a:off x="13652500" y="131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40295</xdr:rowOff>
    </xdr:from>
    <xdr:ext cx="534377" cy="259045"/>
    <xdr:sp macro="" textlink="">
      <xdr:nvSpPr>
        <xdr:cNvPr id="627" name="テキスト ボックス 626"/>
        <xdr:cNvSpPr txBox="1"/>
      </xdr:nvSpPr>
      <xdr:spPr>
        <a:xfrm>
          <a:off x="13436111" y="132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1161</xdr:rowOff>
    </xdr:from>
    <xdr:to>
      <xdr:col>18</xdr:col>
      <xdr:colOff>492125</xdr:colOff>
      <xdr:row>77</xdr:row>
      <xdr:rowOff>102761</xdr:rowOff>
    </xdr:to>
    <xdr:sp macro="" textlink="">
      <xdr:nvSpPr>
        <xdr:cNvPr id="628" name="円/楕円 627"/>
        <xdr:cNvSpPr/>
      </xdr:nvSpPr>
      <xdr:spPr>
        <a:xfrm>
          <a:off x="12763500" y="132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93888</xdr:rowOff>
    </xdr:from>
    <xdr:ext cx="534377" cy="259045"/>
    <xdr:sp macro="" textlink="">
      <xdr:nvSpPr>
        <xdr:cNvPr id="629" name="テキスト ボックス 628"/>
        <xdr:cNvSpPr txBox="1"/>
      </xdr:nvSpPr>
      <xdr:spPr>
        <a:xfrm>
          <a:off x="12547111" y="1329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156901</xdr:rowOff>
    </xdr:from>
    <xdr:to>
      <xdr:col>23</xdr:col>
      <xdr:colOff>517525</xdr:colOff>
      <xdr:row>98</xdr:row>
      <xdr:rowOff>100499</xdr:rowOff>
    </xdr:to>
    <xdr:cxnSp macro="">
      <xdr:nvCxnSpPr>
        <xdr:cNvPr id="656" name="直線コネクタ 655"/>
        <xdr:cNvCxnSpPr/>
      </xdr:nvCxnSpPr>
      <xdr:spPr>
        <a:xfrm flipV="1">
          <a:off x="15481300" y="16787551"/>
          <a:ext cx="838200" cy="1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68258</xdr:rowOff>
    </xdr:from>
    <xdr:to>
      <xdr:col>22</xdr:col>
      <xdr:colOff>365125</xdr:colOff>
      <xdr:row>98</xdr:row>
      <xdr:rowOff>100499</xdr:rowOff>
    </xdr:to>
    <xdr:cxnSp macro="">
      <xdr:nvCxnSpPr>
        <xdr:cNvPr id="659" name="直線コネクタ 658"/>
        <xdr:cNvCxnSpPr/>
      </xdr:nvCxnSpPr>
      <xdr:spPr>
        <a:xfrm>
          <a:off x="14592300" y="16870358"/>
          <a:ext cx="889000" cy="3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68258</xdr:rowOff>
    </xdr:from>
    <xdr:to>
      <xdr:col>21</xdr:col>
      <xdr:colOff>161925</xdr:colOff>
      <xdr:row>98</xdr:row>
      <xdr:rowOff>76076</xdr:rowOff>
    </xdr:to>
    <xdr:cxnSp macro="">
      <xdr:nvCxnSpPr>
        <xdr:cNvPr id="662" name="直線コネクタ 661"/>
        <xdr:cNvCxnSpPr/>
      </xdr:nvCxnSpPr>
      <xdr:spPr>
        <a:xfrm flipV="1">
          <a:off x="13703300" y="16870358"/>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76076</xdr:rowOff>
    </xdr:from>
    <xdr:to>
      <xdr:col>19</xdr:col>
      <xdr:colOff>644525</xdr:colOff>
      <xdr:row>98</xdr:row>
      <xdr:rowOff>76981</xdr:rowOff>
    </xdr:to>
    <xdr:cxnSp macro="">
      <xdr:nvCxnSpPr>
        <xdr:cNvPr id="665" name="直線コネクタ 664"/>
        <xdr:cNvCxnSpPr/>
      </xdr:nvCxnSpPr>
      <xdr:spPr>
        <a:xfrm flipV="1">
          <a:off x="12814300" y="16878176"/>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106101</xdr:rowOff>
    </xdr:from>
    <xdr:to>
      <xdr:col>23</xdr:col>
      <xdr:colOff>568325</xdr:colOff>
      <xdr:row>98</xdr:row>
      <xdr:rowOff>36251</xdr:rowOff>
    </xdr:to>
    <xdr:sp macro="" textlink="">
      <xdr:nvSpPr>
        <xdr:cNvPr id="675" name="円/楕円 674"/>
        <xdr:cNvSpPr/>
      </xdr:nvSpPr>
      <xdr:spPr>
        <a:xfrm>
          <a:off x="16268700" y="1673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128978</xdr:rowOff>
    </xdr:from>
    <xdr:ext cx="534377" cy="259045"/>
    <xdr:sp macro="" textlink="">
      <xdr:nvSpPr>
        <xdr:cNvPr id="676" name="積立金該当値テキスト"/>
        <xdr:cNvSpPr txBox="1"/>
      </xdr:nvSpPr>
      <xdr:spPr>
        <a:xfrm>
          <a:off x="16370300" y="1658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49699</xdr:rowOff>
    </xdr:from>
    <xdr:to>
      <xdr:col>22</xdr:col>
      <xdr:colOff>415925</xdr:colOff>
      <xdr:row>98</xdr:row>
      <xdr:rowOff>151299</xdr:rowOff>
    </xdr:to>
    <xdr:sp macro="" textlink="">
      <xdr:nvSpPr>
        <xdr:cNvPr id="677" name="円/楕円 676"/>
        <xdr:cNvSpPr/>
      </xdr:nvSpPr>
      <xdr:spPr>
        <a:xfrm>
          <a:off x="15430500" y="1685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142426</xdr:rowOff>
    </xdr:from>
    <xdr:ext cx="469744" cy="259045"/>
    <xdr:sp macro="" textlink="">
      <xdr:nvSpPr>
        <xdr:cNvPr id="678" name="テキスト ボックス 677"/>
        <xdr:cNvSpPr txBox="1"/>
      </xdr:nvSpPr>
      <xdr:spPr>
        <a:xfrm>
          <a:off x="15246427" y="1694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17458</xdr:rowOff>
    </xdr:from>
    <xdr:to>
      <xdr:col>21</xdr:col>
      <xdr:colOff>212725</xdr:colOff>
      <xdr:row>98</xdr:row>
      <xdr:rowOff>119058</xdr:rowOff>
    </xdr:to>
    <xdr:sp macro="" textlink="">
      <xdr:nvSpPr>
        <xdr:cNvPr id="679" name="円/楕円 678"/>
        <xdr:cNvSpPr/>
      </xdr:nvSpPr>
      <xdr:spPr>
        <a:xfrm>
          <a:off x="14541500" y="168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110185</xdr:rowOff>
    </xdr:from>
    <xdr:ext cx="469744" cy="259045"/>
    <xdr:sp macro="" textlink="">
      <xdr:nvSpPr>
        <xdr:cNvPr id="680" name="テキスト ボックス 679"/>
        <xdr:cNvSpPr txBox="1"/>
      </xdr:nvSpPr>
      <xdr:spPr>
        <a:xfrm>
          <a:off x="14357427" y="1691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25276</xdr:rowOff>
    </xdr:from>
    <xdr:to>
      <xdr:col>20</xdr:col>
      <xdr:colOff>9525</xdr:colOff>
      <xdr:row>98</xdr:row>
      <xdr:rowOff>126876</xdr:rowOff>
    </xdr:to>
    <xdr:sp macro="" textlink="">
      <xdr:nvSpPr>
        <xdr:cNvPr id="681" name="円/楕円 680"/>
        <xdr:cNvSpPr/>
      </xdr:nvSpPr>
      <xdr:spPr>
        <a:xfrm>
          <a:off x="13652500" y="168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118003</xdr:rowOff>
    </xdr:from>
    <xdr:ext cx="469744" cy="259045"/>
    <xdr:sp macro="" textlink="">
      <xdr:nvSpPr>
        <xdr:cNvPr id="682" name="テキスト ボックス 681"/>
        <xdr:cNvSpPr txBox="1"/>
      </xdr:nvSpPr>
      <xdr:spPr>
        <a:xfrm>
          <a:off x="13468427" y="1692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26181</xdr:rowOff>
    </xdr:from>
    <xdr:to>
      <xdr:col>18</xdr:col>
      <xdr:colOff>492125</xdr:colOff>
      <xdr:row>98</xdr:row>
      <xdr:rowOff>127781</xdr:rowOff>
    </xdr:to>
    <xdr:sp macro="" textlink="">
      <xdr:nvSpPr>
        <xdr:cNvPr id="683" name="円/楕円 682"/>
        <xdr:cNvSpPr/>
      </xdr:nvSpPr>
      <xdr:spPr>
        <a:xfrm>
          <a:off x="12763500" y="168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118908</xdr:rowOff>
    </xdr:from>
    <xdr:ext cx="469744" cy="259045"/>
    <xdr:sp macro="" textlink="">
      <xdr:nvSpPr>
        <xdr:cNvPr id="684" name="テキスト ボックス 683"/>
        <xdr:cNvSpPr txBox="1"/>
      </xdr:nvSpPr>
      <xdr:spPr>
        <a:xfrm>
          <a:off x="12579427" y="1692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76149</xdr:rowOff>
    </xdr:from>
    <xdr:to>
      <xdr:col>32</xdr:col>
      <xdr:colOff>187325</xdr:colOff>
      <xdr:row>58</xdr:row>
      <xdr:rowOff>76743</xdr:rowOff>
    </xdr:to>
    <xdr:cxnSp macro="">
      <xdr:nvCxnSpPr>
        <xdr:cNvPr id="770" name="直線コネクタ 769"/>
        <xdr:cNvCxnSpPr/>
      </xdr:nvCxnSpPr>
      <xdr:spPr>
        <a:xfrm flipV="1">
          <a:off x="21323300" y="10020249"/>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76743</xdr:rowOff>
    </xdr:from>
    <xdr:to>
      <xdr:col>31</xdr:col>
      <xdr:colOff>34925</xdr:colOff>
      <xdr:row>58</xdr:row>
      <xdr:rowOff>77155</xdr:rowOff>
    </xdr:to>
    <xdr:cxnSp macro="">
      <xdr:nvCxnSpPr>
        <xdr:cNvPr id="773" name="直線コネクタ 772"/>
        <xdr:cNvCxnSpPr/>
      </xdr:nvCxnSpPr>
      <xdr:spPr>
        <a:xfrm flipV="1">
          <a:off x="20434300" y="1002084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77155</xdr:rowOff>
    </xdr:from>
    <xdr:to>
      <xdr:col>29</xdr:col>
      <xdr:colOff>517525</xdr:colOff>
      <xdr:row>58</xdr:row>
      <xdr:rowOff>77658</xdr:rowOff>
    </xdr:to>
    <xdr:cxnSp macro="">
      <xdr:nvCxnSpPr>
        <xdr:cNvPr id="776" name="直線コネクタ 775"/>
        <xdr:cNvCxnSpPr/>
      </xdr:nvCxnSpPr>
      <xdr:spPr>
        <a:xfrm flipV="1">
          <a:off x="19545300" y="10021255"/>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77658</xdr:rowOff>
    </xdr:from>
    <xdr:to>
      <xdr:col>28</xdr:col>
      <xdr:colOff>314325</xdr:colOff>
      <xdr:row>58</xdr:row>
      <xdr:rowOff>87122</xdr:rowOff>
    </xdr:to>
    <xdr:cxnSp macro="">
      <xdr:nvCxnSpPr>
        <xdr:cNvPr id="779" name="直線コネクタ 778"/>
        <xdr:cNvCxnSpPr/>
      </xdr:nvCxnSpPr>
      <xdr:spPr>
        <a:xfrm flipV="1">
          <a:off x="18656300" y="10021758"/>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25349</xdr:rowOff>
    </xdr:from>
    <xdr:to>
      <xdr:col>32</xdr:col>
      <xdr:colOff>238125</xdr:colOff>
      <xdr:row>58</xdr:row>
      <xdr:rowOff>126949</xdr:rowOff>
    </xdr:to>
    <xdr:sp macro="" textlink="">
      <xdr:nvSpPr>
        <xdr:cNvPr id="789" name="円/楕円 788"/>
        <xdr:cNvSpPr/>
      </xdr:nvSpPr>
      <xdr:spPr>
        <a:xfrm>
          <a:off x="22110700" y="99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111726</xdr:rowOff>
    </xdr:from>
    <xdr:ext cx="469744" cy="259045"/>
    <xdr:sp macro="" textlink="">
      <xdr:nvSpPr>
        <xdr:cNvPr id="790" name="貸付金該当値テキスト"/>
        <xdr:cNvSpPr txBox="1"/>
      </xdr:nvSpPr>
      <xdr:spPr>
        <a:xfrm>
          <a:off x="22212300" y="988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25943</xdr:rowOff>
    </xdr:from>
    <xdr:to>
      <xdr:col>31</xdr:col>
      <xdr:colOff>85725</xdr:colOff>
      <xdr:row>58</xdr:row>
      <xdr:rowOff>127543</xdr:rowOff>
    </xdr:to>
    <xdr:sp macro="" textlink="">
      <xdr:nvSpPr>
        <xdr:cNvPr id="791" name="円/楕円 790"/>
        <xdr:cNvSpPr/>
      </xdr:nvSpPr>
      <xdr:spPr>
        <a:xfrm>
          <a:off x="21272500" y="99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118670</xdr:rowOff>
    </xdr:from>
    <xdr:ext cx="469744" cy="259045"/>
    <xdr:sp macro="" textlink="">
      <xdr:nvSpPr>
        <xdr:cNvPr id="792" name="テキスト ボックス 791"/>
        <xdr:cNvSpPr txBox="1"/>
      </xdr:nvSpPr>
      <xdr:spPr>
        <a:xfrm>
          <a:off x="21088427" y="1006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26355</xdr:rowOff>
    </xdr:from>
    <xdr:to>
      <xdr:col>29</xdr:col>
      <xdr:colOff>568325</xdr:colOff>
      <xdr:row>58</xdr:row>
      <xdr:rowOff>127955</xdr:rowOff>
    </xdr:to>
    <xdr:sp macro="" textlink="">
      <xdr:nvSpPr>
        <xdr:cNvPr id="793" name="円/楕円 792"/>
        <xdr:cNvSpPr/>
      </xdr:nvSpPr>
      <xdr:spPr>
        <a:xfrm>
          <a:off x="20383500" y="99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119082</xdr:rowOff>
    </xdr:from>
    <xdr:ext cx="469744" cy="259045"/>
    <xdr:sp macro="" textlink="">
      <xdr:nvSpPr>
        <xdr:cNvPr id="794" name="テキスト ボックス 793"/>
        <xdr:cNvSpPr txBox="1"/>
      </xdr:nvSpPr>
      <xdr:spPr>
        <a:xfrm>
          <a:off x="20199427" y="1006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26858</xdr:rowOff>
    </xdr:from>
    <xdr:to>
      <xdr:col>28</xdr:col>
      <xdr:colOff>365125</xdr:colOff>
      <xdr:row>58</xdr:row>
      <xdr:rowOff>128458</xdr:rowOff>
    </xdr:to>
    <xdr:sp macro="" textlink="">
      <xdr:nvSpPr>
        <xdr:cNvPr id="795" name="円/楕円 794"/>
        <xdr:cNvSpPr/>
      </xdr:nvSpPr>
      <xdr:spPr>
        <a:xfrm>
          <a:off x="19494500" y="99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119585</xdr:rowOff>
    </xdr:from>
    <xdr:ext cx="469744" cy="259045"/>
    <xdr:sp macro="" textlink="">
      <xdr:nvSpPr>
        <xdr:cNvPr id="796" name="テキスト ボックス 795"/>
        <xdr:cNvSpPr txBox="1"/>
      </xdr:nvSpPr>
      <xdr:spPr>
        <a:xfrm>
          <a:off x="19310427" y="1006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36322</xdr:rowOff>
    </xdr:from>
    <xdr:to>
      <xdr:col>27</xdr:col>
      <xdr:colOff>161925</xdr:colOff>
      <xdr:row>58</xdr:row>
      <xdr:rowOff>137922</xdr:rowOff>
    </xdr:to>
    <xdr:sp macro="" textlink="">
      <xdr:nvSpPr>
        <xdr:cNvPr id="797" name="円/楕円 796"/>
        <xdr:cNvSpPr/>
      </xdr:nvSpPr>
      <xdr:spPr>
        <a:xfrm>
          <a:off x="18605500" y="99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129049</xdr:rowOff>
    </xdr:from>
    <xdr:ext cx="469744" cy="259045"/>
    <xdr:sp macro="" textlink="">
      <xdr:nvSpPr>
        <xdr:cNvPr id="798" name="テキスト ボックス 797"/>
        <xdr:cNvSpPr txBox="1"/>
      </xdr:nvSpPr>
      <xdr:spPr>
        <a:xfrm>
          <a:off x="18421427"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110570</xdr:rowOff>
    </xdr:from>
    <xdr:to>
      <xdr:col>32</xdr:col>
      <xdr:colOff>187325</xdr:colOff>
      <xdr:row>77</xdr:row>
      <xdr:rowOff>20143</xdr:rowOff>
    </xdr:to>
    <xdr:cxnSp macro="">
      <xdr:nvCxnSpPr>
        <xdr:cNvPr id="830" name="直線コネクタ 829"/>
        <xdr:cNvCxnSpPr/>
      </xdr:nvCxnSpPr>
      <xdr:spPr>
        <a:xfrm>
          <a:off x="21323300" y="13140770"/>
          <a:ext cx="838200" cy="8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110570</xdr:rowOff>
    </xdr:from>
    <xdr:to>
      <xdr:col>31</xdr:col>
      <xdr:colOff>34925</xdr:colOff>
      <xdr:row>77</xdr:row>
      <xdr:rowOff>85685</xdr:rowOff>
    </xdr:to>
    <xdr:cxnSp macro="">
      <xdr:nvCxnSpPr>
        <xdr:cNvPr id="833" name="直線コネクタ 832"/>
        <xdr:cNvCxnSpPr/>
      </xdr:nvCxnSpPr>
      <xdr:spPr>
        <a:xfrm flipV="1">
          <a:off x="20434300" y="13140770"/>
          <a:ext cx="889000" cy="14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5" name="テキスト ボックス 834"/>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1494</xdr:rowOff>
    </xdr:from>
    <xdr:to>
      <xdr:col>29</xdr:col>
      <xdr:colOff>517525</xdr:colOff>
      <xdr:row>77</xdr:row>
      <xdr:rowOff>85685</xdr:rowOff>
    </xdr:to>
    <xdr:cxnSp macro="">
      <xdr:nvCxnSpPr>
        <xdr:cNvPr id="836" name="直線コネクタ 835"/>
        <xdr:cNvCxnSpPr/>
      </xdr:nvCxnSpPr>
      <xdr:spPr>
        <a:xfrm>
          <a:off x="19545300" y="13203144"/>
          <a:ext cx="889000" cy="8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165743</xdr:rowOff>
    </xdr:from>
    <xdr:to>
      <xdr:col>28</xdr:col>
      <xdr:colOff>314325</xdr:colOff>
      <xdr:row>77</xdr:row>
      <xdr:rowOff>1494</xdr:rowOff>
    </xdr:to>
    <xdr:cxnSp macro="">
      <xdr:nvCxnSpPr>
        <xdr:cNvPr id="839" name="直線コネクタ 838"/>
        <xdr:cNvCxnSpPr/>
      </xdr:nvCxnSpPr>
      <xdr:spPr>
        <a:xfrm>
          <a:off x="18656300" y="1319594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135303</xdr:rowOff>
    </xdr:from>
    <xdr:ext cx="534377" cy="259045"/>
    <xdr:sp macro="" textlink="">
      <xdr:nvSpPr>
        <xdr:cNvPr id="841" name="テキスト ボックス 840"/>
        <xdr:cNvSpPr txBox="1"/>
      </xdr:nvSpPr>
      <xdr:spPr>
        <a:xfrm>
          <a:off x="19278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141981</xdr:rowOff>
    </xdr:from>
    <xdr:ext cx="534377" cy="259045"/>
    <xdr:sp macro="" textlink="">
      <xdr:nvSpPr>
        <xdr:cNvPr id="843" name="テキスト ボックス 842"/>
        <xdr:cNvSpPr txBox="1"/>
      </xdr:nvSpPr>
      <xdr:spPr>
        <a:xfrm>
          <a:off x="18389111" y="13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140793</xdr:rowOff>
    </xdr:from>
    <xdr:to>
      <xdr:col>32</xdr:col>
      <xdr:colOff>238125</xdr:colOff>
      <xdr:row>77</xdr:row>
      <xdr:rowOff>70943</xdr:rowOff>
    </xdr:to>
    <xdr:sp macro="" textlink="">
      <xdr:nvSpPr>
        <xdr:cNvPr id="849" name="円/楕円 848"/>
        <xdr:cNvSpPr/>
      </xdr:nvSpPr>
      <xdr:spPr>
        <a:xfrm>
          <a:off x="22110700" y="131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163670</xdr:rowOff>
    </xdr:from>
    <xdr:ext cx="534377" cy="259045"/>
    <xdr:sp macro="" textlink="">
      <xdr:nvSpPr>
        <xdr:cNvPr id="850" name="繰出金該当値テキスト"/>
        <xdr:cNvSpPr txBox="1"/>
      </xdr:nvSpPr>
      <xdr:spPr>
        <a:xfrm>
          <a:off x="22212300" y="130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45,822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59770</xdr:rowOff>
    </xdr:from>
    <xdr:to>
      <xdr:col>31</xdr:col>
      <xdr:colOff>85725</xdr:colOff>
      <xdr:row>76</xdr:row>
      <xdr:rowOff>161370</xdr:rowOff>
    </xdr:to>
    <xdr:sp macro="" textlink="">
      <xdr:nvSpPr>
        <xdr:cNvPr id="851" name="円/楕円 850"/>
        <xdr:cNvSpPr/>
      </xdr:nvSpPr>
      <xdr:spPr>
        <a:xfrm>
          <a:off x="21272500" y="130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6447</xdr:rowOff>
    </xdr:from>
    <xdr:ext cx="534377" cy="259045"/>
    <xdr:sp macro="" textlink="">
      <xdr:nvSpPr>
        <xdr:cNvPr id="852" name="テキスト ボックス 851"/>
        <xdr:cNvSpPr txBox="1"/>
      </xdr:nvSpPr>
      <xdr:spPr>
        <a:xfrm>
          <a:off x="21056111" y="1286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34885</xdr:rowOff>
    </xdr:from>
    <xdr:to>
      <xdr:col>29</xdr:col>
      <xdr:colOff>568325</xdr:colOff>
      <xdr:row>77</xdr:row>
      <xdr:rowOff>136485</xdr:rowOff>
    </xdr:to>
    <xdr:sp macro="" textlink="">
      <xdr:nvSpPr>
        <xdr:cNvPr id="853" name="円/楕円 852"/>
        <xdr:cNvSpPr/>
      </xdr:nvSpPr>
      <xdr:spPr>
        <a:xfrm>
          <a:off x="20383500" y="1323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127612</xdr:rowOff>
    </xdr:from>
    <xdr:ext cx="534377" cy="259045"/>
    <xdr:sp macro="" textlink="">
      <xdr:nvSpPr>
        <xdr:cNvPr id="854" name="テキスト ボックス 853"/>
        <xdr:cNvSpPr txBox="1"/>
      </xdr:nvSpPr>
      <xdr:spPr>
        <a:xfrm>
          <a:off x="20167111" y="1332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122144</xdr:rowOff>
    </xdr:from>
    <xdr:to>
      <xdr:col>28</xdr:col>
      <xdr:colOff>365125</xdr:colOff>
      <xdr:row>77</xdr:row>
      <xdr:rowOff>52294</xdr:rowOff>
    </xdr:to>
    <xdr:sp macro="" textlink="">
      <xdr:nvSpPr>
        <xdr:cNvPr id="855" name="円/楕円 854"/>
        <xdr:cNvSpPr/>
      </xdr:nvSpPr>
      <xdr:spPr>
        <a:xfrm>
          <a:off x="19494500" y="131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68822</xdr:rowOff>
    </xdr:from>
    <xdr:ext cx="534377" cy="259045"/>
    <xdr:sp macro="" textlink="">
      <xdr:nvSpPr>
        <xdr:cNvPr id="856" name="テキスト ボックス 855"/>
        <xdr:cNvSpPr txBox="1"/>
      </xdr:nvSpPr>
      <xdr:spPr>
        <a:xfrm>
          <a:off x="19278111" y="1292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114943</xdr:rowOff>
    </xdr:from>
    <xdr:to>
      <xdr:col>27</xdr:col>
      <xdr:colOff>161925</xdr:colOff>
      <xdr:row>77</xdr:row>
      <xdr:rowOff>45093</xdr:rowOff>
    </xdr:to>
    <xdr:sp macro="" textlink="">
      <xdr:nvSpPr>
        <xdr:cNvPr id="857" name="円/楕円 856"/>
        <xdr:cNvSpPr/>
      </xdr:nvSpPr>
      <xdr:spPr>
        <a:xfrm>
          <a:off x="18605500" y="131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61621</xdr:rowOff>
    </xdr:from>
    <xdr:ext cx="534377" cy="259045"/>
    <xdr:sp macro="" textlink="">
      <xdr:nvSpPr>
        <xdr:cNvPr id="858" name="テキスト ボックス 857"/>
        <xdr:cNvSpPr txBox="1"/>
      </xdr:nvSpPr>
      <xdr:spPr>
        <a:xfrm>
          <a:off x="18389111" y="1292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歳出総決算額は、住民一人当たり</a:t>
          </a:r>
          <a:r>
            <a:rPr kumimoji="1" lang="en-US" altLang="ja-JP" sz="1100">
              <a:solidFill>
                <a:schemeClr val="dk1"/>
              </a:solidFill>
              <a:effectLst/>
              <a:latin typeface="+mn-lt"/>
              <a:ea typeface="+mn-ea"/>
              <a:cs typeface="+mn-cs"/>
            </a:rPr>
            <a:t>382,895</a:t>
          </a:r>
          <a:r>
            <a:rPr kumimoji="1" lang="ja-JP" altLang="ja-JP" sz="1100">
              <a:solidFill>
                <a:schemeClr val="dk1"/>
              </a:solidFill>
              <a:effectLst/>
              <a:latin typeface="+mn-lt"/>
              <a:ea typeface="+mn-ea"/>
              <a:cs typeface="+mn-cs"/>
            </a:rPr>
            <a:t>円となっている。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類似団体平均と比較した場合の本市の特徴として、扶助費の水準が高く類似団体平均を上回り、人件費、物件費の水準は下回っていることが挙げられる。</a:t>
          </a:r>
          <a:endParaRPr lang="ja-JP" altLang="ja-JP" sz="1400">
            <a:effectLst/>
          </a:endParaRPr>
        </a:p>
        <a:p>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のコストは、</a:t>
          </a:r>
          <a:r>
            <a:rPr kumimoji="1" lang="en-US" altLang="ja-JP" sz="1100">
              <a:solidFill>
                <a:schemeClr val="dk1"/>
              </a:solidFill>
              <a:effectLst/>
              <a:latin typeface="+mn-lt"/>
              <a:ea typeface="+mn-ea"/>
              <a:cs typeface="+mn-cs"/>
            </a:rPr>
            <a:t>123,801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生活保護事業費や障害者自立支援給付事業費（障害福祉サービス事業）が高い</a:t>
          </a:r>
          <a:r>
            <a:rPr kumimoji="1" lang="ja-JP" altLang="en-US" sz="1100">
              <a:solidFill>
                <a:schemeClr val="dk1"/>
              </a:solidFill>
              <a:effectLst/>
              <a:latin typeface="+mn-lt"/>
              <a:ea typeface="+mn-ea"/>
              <a:cs typeface="+mn-cs"/>
            </a:rPr>
            <a:t>ことが要因である</a:t>
          </a:r>
          <a:r>
            <a:rPr kumimoji="1" lang="ja-JP" altLang="ja-JP" sz="1100">
              <a:solidFill>
                <a:schemeClr val="dk1"/>
              </a:solidFill>
              <a:effectLst/>
              <a:latin typeface="+mn-lt"/>
              <a:ea typeface="+mn-ea"/>
              <a:cs typeface="+mn-cs"/>
            </a:rPr>
            <a:t>。特に、介護・訓練等・障害児通所給付費支給事業費については、近年約</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倍毎増加しており、</a:t>
          </a:r>
          <a:r>
            <a:rPr lang="ja-JP" altLang="ja-JP" sz="1100">
              <a:solidFill>
                <a:schemeClr val="dk1"/>
              </a:solidFill>
              <a:effectLst/>
              <a:latin typeface="+mn-lt"/>
              <a:ea typeface="+mn-ea"/>
              <a:cs typeface="+mn-cs"/>
            </a:rPr>
            <a:t>各種社会保障関連経費については、今後も少子高齢化の進行や制度改正等により、大きな増額が見込まれる。</a:t>
          </a:r>
          <a:endParaRPr lang="ja-JP" altLang="ja-JP">
            <a:effectLst/>
          </a:endParaRPr>
        </a:p>
        <a:p>
          <a:r>
            <a:rPr lang="ja-JP" altLang="ja-JP" sz="1100">
              <a:solidFill>
                <a:schemeClr val="dk1"/>
              </a:solidFill>
              <a:effectLst/>
              <a:latin typeface="+mn-lt"/>
              <a:ea typeface="+mn-ea"/>
              <a:cs typeface="+mn-cs"/>
            </a:rPr>
            <a:t>一方、類似団体</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と比較し低い水準で推移しているのが</a:t>
          </a:r>
          <a:r>
            <a:rPr lang="ja-JP" altLang="en-US" sz="1100">
              <a:solidFill>
                <a:schemeClr val="dk1"/>
              </a:solidFill>
              <a:effectLst/>
              <a:latin typeface="+mn-lt"/>
              <a:ea typeface="+mn-ea"/>
              <a:cs typeface="+mn-cs"/>
            </a:rPr>
            <a:t>人件費・</a:t>
          </a:r>
          <a:r>
            <a:rPr lang="ja-JP" altLang="ja-JP" sz="1100">
              <a:solidFill>
                <a:schemeClr val="dk1"/>
              </a:solidFill>
              <a:effectLst/>
              <a:latin typeface="+mn-lt"/>
              <a:ea typeface="+mn-ea"/>
              <a:cs typeface="+mn-cs"/>
            </a:rPr>
            <a:t>物件費であり、</a:t>
          </a:r>
          <a:r>
            <a:rPr kumimoji="1" lang="ja-JP" altLang="ja-JP" sz="1100">
              <a:solidFill>
                <a:schemeClr val="dk1"/>
              </a:solidFill>
              <a:effectLst/>
              <a:latin typeface="+mn-lt"/>
              <a:ea typeface="+mn-ea"/>
              <a:cs typeface="+mn-cs"/>
            </a:rPr>
            <a:t>行財政改革による事務事業の見直しなどにより、経費節減に努めた効果が表れていると考えられる。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熊本県荒尾市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53,961
53,710
57.37
21,273,279
20,661,383
562,718
11,739,413
15,543,131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147015</xdr:rowOff>
    </xdr:from>
    <xdr:to>
      <xdr:col>6</xdr:col>
      <xdr:colOff>511175</xdr:colOff>
      <xdr:row>34</xdr:row>
      <xdr:rowOff>55575</xdr:rowOff>
    </xdr:to>
    <xdr:cxnSp macro="">
      <xdr:nvCxnSpPr>
        <xdr:cNvPr id="59" name="直線コネクタ 58"/>
        <xdr:cNvCxnSpPr/>
      </xdr:nvCxnSpPr>
      <xdr:spPr>
        <a:xfrm>
          <a:off x="3797300" y="5633415"/>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133757</xdr:rowOff>
    </xdr:from>
    <xdr:to>
      <xdr:col>5</xdr:col>
      <xdr:colOff>358775</xdr:colOff>
      <xdr:row>32</xdr:row>
      <xdr:rowOff>147015</xdr:rowOff>
    </xdr:to>
    <xdr:cxnSp macro="">
      <xdr:nvCxnSpPr>
        <xdr:cNvPr id="62" name="直線コネクタ 61"/>
        <xdr:cNvCxnSpPr/>
      </xdr:nvCxnSpPr>
      <xdr:spPr>
        <a:xfrm>
          <a:off x="2908300" y="5620157"/>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133757</xdr:rowOff>
    </xdr:from>
    <xdr:to>
      <xdr:col>4</xdr:col>
      <xdr:colOff>155575</xdr:colOff>
      <xdr:row>33</xdr:row>
      <xdr:rowOff>3912</xdr:rowOff>
    </xdr:to>
    <xdr:cxnSp macro="">
      <xdr:nvCxnSpPr>
        <xdr:cNvPr id="65" name="直線コネクタ 64"/>
        <xdr:cNvCxnSpPr/>
      </xdr:nvCxnSpPr>
      <xdr:spPr>
        <a:xfrm flipV="1">
          <a:off x="2019300" y="5620157"/>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99466</xdr:rowOff>
    </xdr:from>
    <xdr:to>
      <xdr:col>2</xdr:col>
      <xdr:colOff>638175</xdr:colOff>
      <xdr:row>33</xdr:row>
      <xdr:rowOff>3912</xdr:rowOff>
    </xdr:to>
    <xdr:cxnSp macro="">
      <xdr:nvCxnSpPr>
        <xdr:cNvPr id="68" name="直線コネクタ 67"/>
        <xdr:cNvCxnSpPr/>
      </xdr:nvCxnSpPr>
      <xdr:spPr>
        <a:xfrm>
          <a:off x="1130300" y="5585866"/>
          <a:ext cx="889000" cy="7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4775</xdr:rowOff>
    </xdr:from>
    <xdr:to>
      <xdr:col>6</xdr:col>
      <xdr:colOff>561975</xdr:colOff>
      <xdr:row>34</xdr:row>
      <xdr:rowOff>106375</xdr:rowOff>
    </xdr:to>
    <xdr:sp macro="" textlink="">
      <xdr:nvSpPr>
        <xdr:cNvPr id="78" name="円/楕円 77"/>
        <xdr:cNvSpPr/>
      </xdr:nvSpPr>
      <xdr:spPr>
        <a:xfrm>
          <a:off x="45847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27652</xdr:rowOff>
    </xdr:from>
    <xdr:ext cx="469744" cy="259045"/>
    <xdr:sp macro="" textlink="">
      <xdr:nvSpPr>
        <xdr:cNvPr id="79" name="議会費該当値テキスト"/>
        <xdr:cNvSpPr txBox="1"/>
      </xdr:nvSpPr>
      <xdr:spPr>
        <a:xfrm>
          <a:off x="4686300" y="568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96215</xdr:rowOff>
    </xdr:from>
    <xdr:to>
      <xdr:col>5</xdr:col>
      <xdr:colOff>409575</xdr:colOff>
      <xdr:row>33</xdr:row>
      <xdr:rowOff>26365</xdr:rowOff>
    </xdr:to>
    <xdr:sp macro="" textlink="">
      <xdr:nvSpPr>
        <xdr:cNvPr id="80" name="円/楕円 79"/>
        <xdr:cNvSpPr/>
      </xdr:nvSpPr>
      <xdr:spPr>
        <a:xfrm>
          <a:off x="3746500" y="5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42892</xdr:rowOff>
    </xdr:from>
    <xdr:ext cx="469744" cy="259045"/>
    <xdr:sp macro="" textlink="">
      <xdr:nvSpPr>
        <xdr:cNvPr id="81" name="テキスト ボックス 80"/>
        <xdr:cNvSpPr txBox="1"/>
      </xdr:nvSpPr>
      <xdr:spPr>
        <a:xfrm>
          <a:off x="3562427" y="535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82957</xdr:rowOff>
    </xdr:from>
    <xdr:to>
      <xdr:col>4</xdr:col>
      <xdr:colOff>206375</xdr:colOff>
      <xdr:row>33</xdr:row>
      <xdr:rowOff>13107</xdr:rowOff>
    </xdr:to>
    <xdr:sp macro="" textlink="">
      <xdr:nvSpPr>
        <xdr:cNvPr id="82" name="円/楕円 81"/>
        <xdr:cNvSpPr/>
      </xdr:nvSpPr>
      <xdr:spPr>
        <a:xfrm>
          <a:off x="2857500" y="55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29634</xdr:rowOff>
    </xdr:from>
    <xdr:ext cx="469744" cy="259045"/>
    <xdr:sp macro="" textlink="">
      <xdr:nvSpPr>
        <xdr:cNvPr id="83" name="テキスト ボックス 82"/>
        <xdr:cNvSpPr txBox="1"/>
      </xdr:nvSpPr>
      <xdr:spPr>
        <a:xfrm>
          <a:off x="2673427" y="53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124562</xdr:rowOff>
    </xdr:from>
    <xdr:to>
      <xdr:col>3</xdr:col>
      <xdr:colOff>3175</xdr:colOff>
      <xdr:row>33</xdr:row>
      <xdr:rowOff>54712</xdr:rowOff>
    </xdr:to>
    <xdr:sp macro="" textlink="">
      <xdr:nvSpPr>
        <xdr:cNvPr id="84" name="円/楕円 83"/>
        <xdr:cNvSpPr/>
      </xdr:nvSpPr>
      <xdr:spPr>
        <a:xfrm>
          <a:off x="1968500" y="56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71239</xdr:rowOff>
    </xdr:from>
    <xdr:ext cx="469744" cy="259045"/>
    <xdr:sp macro="" textlink="">
      <xdr:nvSpPr>
        <xdr:cNvPr id="85" name="テキスト ボックス 84"/>
        <xdr:cNvSpPr txBox="1"/>
      </xdr:nvSpPr>
      <xdr:spPr>
        <a:xfrm>
          <a:off x="1784427" y="538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48666</xdr:rowOff>
    </xdr:from>
    <xdr:to>
      <xdr:col>1</xdr:col>
      <xdr:colOff>485775</xdr:colOff>
      <xdr:row>32</xdr:row>
      <xdr:rowOff>150266</xdr:rowOff>
    </xdr:to>
    <xdr:sp macro="" textlink="">
      <xdr:nvSpPr>
        <xdr:cNvPr id="86" name="円/楕円 85"/>
        <xdr:cNvSpPr/>
      </xdr:nvSpPr>
      <xdr:spPr>
        <a:xfrm>
          <a:off x="1079500" y="55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166793</xdr:rowOff>
    </xdr:from>
    <xdr:ext cx="469744" cy="259045"/>
    <xdr:sp macro="" textlink="">
      <xdr:nvSpPr>
        <xdr:cNvPr id="87" name="テキスト ボックス 86"/>
        <xdr:cNvSpPr txBox="1"/>
      </xdr:nvSpPr>
      <xdr:spPr>
        <a:xfrm>
          <a:off x="895427" y="531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9314</xdr:rowOff>
    </xdr:from>
    <xdr:to>
      <xdr:col>6</xdr:col>
      <xdr:colOff>511175</xdr:colOff>
      <xdr:row>57</xdr:row>
      <xdr:rowOff>60285</xdr:rowOff>
    </xdr:to>
    <xdr:cxnSp macro="">
      <xdr:nvCxnSpPr>
        <xdr:cNvPr id="116" name="直線コネクタ 115"/>
        <xdr:cNvCxnSpPr/>
      </xdr:nvCxnSpPr>
      <xdr:spPr>
        <a:xfrm flipV="1">
          <a:off x="3797300" y="9781964"/>
          <a:ext cx="838200" cy="5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13612</xdr:rowOff>
    </xdr:from>
    <xdr:to>
      <xdr:col>5</xdr:col>
      <xdr:colOff>358775</xdr:colOff>
      <xdr:row>57</xdr:row>
      <xdr:rowOff>60285</xdr:rowOff>
    </xdr:to>
    <xdr:cxnSp macro="">
      <xdr:nvCxnSpPr>
        <xdr:cNvPr id="119" name="直線コネクタ 118"/>
        <xdr:cNvCxnSpPr/>
      </xdr:nvCxnSpPr>
      <xdr:spPr>
        <a:xfrm>
          <a:off x="2908300" y="9786262"/>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13612</xdr:rowOff>
    </xdr:from>
    <xdr:to>
      <xdr:col>4</xdr:col>
      <xdr:colOff>155575</xdr:colOff>
      <xdr:row>57</xdr:row>
      <xdr:rowOff>48900</xdr:rowOff>
    </xdr:to>
    <xdr:cxnSp macro="">
      <xdr:nvCxnSpPr>
        <xdr:cNvPr id="122" name="直線コネクタ 121"/>
        <xdr:cNvCxnSpPr/>
      </xdr:nvCxnSpPr>
      <xdr:spPr>
        <a:xfrm flipV="1">
          <a:off x="2019300" y="9786262"/>
          <a:ext cx="889000" cy="3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48900</xdr:rowOff>
    </xdr:from>
    <xdr:to>
      <xdr:col>2</xdr:col>
      <xdr:colOff>638175</xdr:colOff>
      <xdr:row>57</xdr:row>
      <xdr:rowOff>77048</xdr:rowOff>
    </xdr:to>
    <xdr:cxnSp macro="">
      <xdr:nvCxnSpPr>
        <xdr:cNvPr id="125" name="直線コネクタ 124"/>
        <xdr:cNvCxnSpPr/>
      </xdr:nvCxnSpPr>
      <xdr:spPr>
        <a:xfrm flipV="1">
          <a:off x="1130300" y="9821550"/>
          <a:ext cx="889000" cy="2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129964</xdr:rowOff>
    </xdr:from>
    <xdr:to>
      <xdr:col>6</xdr:col>
      <xdr:colOff>561975</xdr:colOff>
      <xdr:row>57</xdr:row>
      <xdr:rowOff>60114</xdr:rowOff>
    </xdr:to>
    <xdr:sp macro="" textlink="">
      <xdr:nvSpPr>
        <xdr:cNvPr id="135" name="円/楕円 134"/>
        <xdr:cNvSpPr/>
      </xdr:nvSpPr>
      <xdr:spPr>
        <a:xfrm>
          <a:off x="4584700" y="973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152841</xdr:rowOff>
    </xdr:from>
    <xdr:ext cx="534377" cy="259045"/>
    <xdr:sp macro="" textlink="">
      <xdr:nvSpPr>
        <xdr:cNvPr id="136" name="総務費該当値テキスト"/>
        <xdr:cNvSpPr txBox="1"/>
      </xdr:nvSpPr>
      <xdr:spPr>
        <a:xfrm>
          <a:off x="4686300" y="95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9485</xdr:rowOff>
    </xdr:from>
    <xdr:to>
      <xdr:col>5</xdr:col>
      <xdr:colOff>409575</xdr:colOff>
      <xdr:row>57</xdr:row>
      <xdr:rowOff>111085</xdr:rowOff>
    </xdr:to>
    <xdr:sp macro="" textlink="">
      <xdr:nvSpPr>
        <xdr:cNvPr id="137" name="円/楕円 136"/>
        <xdr:cNvSpPr/>
      </xdr:nvSpPr>
      <xdr:spPr>
        <a:xfrm>
          <a:off x="3746500" y="97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102212</xdr:rowOff>
    </xdr:from>
    <xdr:ext cx="534377" cy="259045"/>
    <xdr:sp macro="" textlink="">
      <xdr:nvSpPr>
        <xdr:cNvPr id="138" name="テキスト ボックス 137"/>
        <xdr:cNvSpPr txBox="1"/>
      </xdr:nvSpPr>
      <xdr:spPr>
        <a:xfrm>
          <a:off x="3530111" y="987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134262</xdr:rowOff>
    </xdr:from>
    <xdr:to>
      <xdr:col>4</xdr:col>
      <xdr:colOff>206375</xdr:colOff>
      <xdr:row>57</xdr:row>
      <xdr:rowOff>64412</xdr:rowOff>
    </xdr:to>
    <xdr:sp macro="" textlink="">
      <xdr:nvSpPr>
        <xdr:cNvPr id="139" name="円/楕円 138"/>
        <xdr:cNvSpPr/>
      </xdr:nvSpPr>
      <xdr:spPr>
        <a:xfrm>
          <a:off x="2857500" y="973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55539</xdr:rowOff>
    </xdr:from>
    <xdr:ext cx="534377" cy="259045"/>
    <xdr:sp macro="" textlink="">
      <xdr:nvSpPr>
        <xdr:cNvPr id="140" name="テキスト ボックス 139"/>
        <xdr:cNvSpPr txBox="1"/>
      </xdr:nvSpPr>
      <xdr:spPr>
        <a:xfrm>
          <a:off x="2641111" y="98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169550</xdr:rowOff>
    </xdr:from>
    <xdr:to>
      <xdr:col>3</xdr:col>
      <xdr:colOff>3175</xdr:colOff>
      <xdr:row>57</xdr:row>
      <xdr:rowOff>99700</xdr:rowOff>
    </xdr:to>
    <xdr:sp macro="" textlink="">
      <xdr:nvSpPr>
        <xdr:cNvPr id="141" name="円/楕円 140"/>
        <xdr:cNvSpPr/>
      </xdr:nvSpPr>
      <xdr:spPr>
        <a:xfrm>
          <a:off x="1968500" y="977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90827</xdr:rowOff>
    </xdr:from>
    <xdr:ext cx="534377" cy="259045"/>
    <xdr:sp macro="" textlink="">
      <xdr:nvSpPr>
        <xdr:cNvPr id="142" name="テキスト ボックス 141"/>
        <xdr:cNvSpPr txBox="1"/>
      </xdr:nvSpPr>
      <xdr:spPr>
        <a:xfrm>
          <a:off x="1752111" y="98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26248</xdr:rowOff>
    </xdr:from>
    <xdr:to>
      <xdr:col>1</xdr:col>
      <xdr:colOff>485775</xdr:colOff>
      <xdr:row>57</xdr:row>
      <xdr:rowOff>127848</xdr:rowOff>
    </xdr:to>
    <xdr:sp macro="" textlink="">
      <xdr:nvSpPr>
        <xdr:cNvPr id="143" name="円/楕円 142"/>
        <xdr:cNvSpPr/>
      </xdr:nvSpPr>
      <xdr:spPr>
        <a:xfrm>
          <a:off x="1079500" y="97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118975</xdr:rowOff>
    </xdr:from>
    <xdr:ext cx="534377" cy="259045"/>
    <xdr:sp macro="" textlink="">
      <xdr:nvSpPr>
        <xdr:cNvPr id="144" name="テキスト ボックス 143"/>
        <xdr:cNvSpPr txBox="1"/>
      </xdr:nvSpPr>
      <xdr:spPr>
        <a:xfrm>
          <a:off x="863111" y="989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103734</xdr:rowOff>
    </xdr:from>
    <xdr:to>
      <xdr:col>6</xdr:col>
      <xdr:colOff>511175</xdr:colOff>
      <xdr:row>72</xdr:row>
      <xdr:rowOff>110947</xdr:rowOff>
    </xdr:to>
    <xdr:cxnSp macro="">
      <xdr:nvCxnSpPr>
        <xdr:cNvPr id="174" name="直線コネクタ 173"/>
        <xdr:cNvCxnSpPr/>
      </xdr:nvCxnSpPr>
      <xdr:spPr>
        <a:xfrm flipV="1">
          <a:off x="3797300" y="12448134"/>
          <a:ext cx="8382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110947</xdr:rowOff>
    </xdr:from>
    <xdr:to>
      <xdr:col>5</xdr:col>
      <xdr:colOff>358775</xdr:colOff>
      <xdr:row>73</xdr:row>
      <xdr:rowOff>167716</xdr:rowOff>
    </xdr:to>
    <xdr:cxnSp macro="">
      <xdr:nvCxnSpPr>
        <xdr:cNvPr id="177" name="直線コネクタ 176"/>
        <xdr:cNvCxnSpPr/>
      </xdr:nvCxnSpPr>
      <xdr:spPr>
        <a:xfrm flipV="1">
          <a:off x="2908300" y="12455347"/>
          <a:ext cx="889000" cy="2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123511</xdr:rowOff>
    </xdr:from>
    <xdr:ext cx="599010" cy="259045"/>
    <xdr:sp macro="" textlink="">
      <xdr:nvSpPr>
        <xdr:cNvPr id="179" name="テキスト ボックス 178"/>
        <xdr:cNvSpPr txBox="1"/>
      </xdr:nvSpPr>
      <xdr:spPr>
        <a:xfrm>
          <a:off x="3497794"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167716</xdr:rowOff>
    </xdr:from>
    <xdr:to>
      <xdr:col>4</xdr:col>
      <xdr:colOff>155575</xdr:colOff>
      <xdr:row>74</xdr:row>
      <xdr:rowOff>136754</xdr:rowOff>
    </xdr:to>
    <xdr:cxnSp macro="">
      <xdr:nvCxnSpPr>
        <xdr:cNvPr id="180" name="直線コネクタ 179"/>
        <xdr:cNvCxnSpPr/>
      </xdr:nvCxnSpPr>
      <xdr:spPr>
        <a:xfrm flipV="1">
          <a:off x="2019300" y="12683566"/>
          <a:ext cx="889000" cy="14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83558</xdr:rowOff>
    </xdr:from>
    <xdr:ext cx="599010" cy="259045"/>
    <xdr:sp macro="" textlink="">
      <xdr:nvSpPr>
        <xdr:cNvPr id="182" name="テキスト ボックス 181"/>
        <xdr:cNvSpPr txBox="1"/>
      </xdr:nvSpPr>
      <xdr:spPr>
        <a:xfrm>
          <a:off x="2608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136754</xdr:rowOff>
    </xdr:from>
    <xdr:to>
      <xdr:col>2</xdr:col>
      <xdr:colOff>638175</xdr:colOff>
      <xdr:row>75</xdr:row>
      <xdr:rowOff>19977</xdr:rowOff>
    </xdr:to>
    <xdr:cxnSp macro="">
      <xdr:nvCxnSpPr>
        <xdr:cNvPr id="183" name="直線コネクタ 182"/>
        <xdr:cNvCxnSpPr/>
      </xdr:nvCxnSpPr>
      <xdr:spPr>
        <a:xfrm flipV="1">
          <a:off x="1130300" y="12824054"/>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167340</xdr:rowOff>
    </xdr:from>
    <xdr:ext cx="599010" cy="259045"/>
    <xdr:sp macro="" textlink="">
      <xdr:nvSpPr>
        <xdr:cNvPr id="185" name="テキスト ボックス 184"/>
        <xdr:cNvSpPr txBox="1"/>
      </xdr:nvSpPr>
      <xdr:spPr>
        <a:xfrm>
          <a:off x="1719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66463</xdr:rowOff>
    </xdr:from>
    <xdr:ext cx="599010" cy="259045"/>
    <xdr:sp macro="" textlink="">
      <xdr:nvSpPr>
        <xdr:cNvPr id="187" name="テキスト ボックス 186"/>
        <xdr:cNvSpPr txBox="1"/>
      </xdr:nvSpPr>
      <xdr:spPr>
        <a:xfrm>
          <a:off x="830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52934</xdr:rowOff>
    </xdr:from>
    <xdr:to>
      <xdr:col>6</xdr:col>
      <xdr:colOff>561975</xdr:colOff>
      <xdr:row>72</xdr:row>
      <xdr:rowOff>154534</xdr:rowOff>
    </xdr:to>
    <xdr:sp macro="" textlink="">
      <xdr:nvSpPr>
        <xdr:cNvPr id="193" name="円/楕円 192"/>
        <xdr:cNvSpPr/>
      </xdr:nvSpPr>
      <xdr:spPr>
        <a:xfrm>
          <a:off x="4584700" y="123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75811</xdr:rowOff>
    </xdr:from>
    <xdr:ext cx="599010" cy="259045"/>
    <xdr:sp macro="" textlink="">
      <xdr:nvSpPr>
        <xdr:cNvPr id="194" name="民生費該当値テキスト"/>
        <xdr:cNvSpPr txBox="1"/>
      </xdr:nvSpPr>
      <xdr:spPr>
        <a:xfrm>
          <a:off x="4686300" y="1224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179,832</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60147</xdr:rowOff>
    </xdr:from>
    <xdr:to>
      <xdr:col>5</xdr:col>
      <xdr:colOff>409575</xdr:colOff>
      <xdr:row>72</xdr:row>
      <xdr:rowOff>161747</xdr:rowOff>
    </xdr:to>
    <xdr:sp macro="" textlink="">
      <xdr:nvSpPr>
        <xdr:cNvPr id="195" name="円/楕円 194"/>
        <xdr:cNvSpPr/>
      </xdr:nvSpPr>
      <xdr:spPr>
        <a:xfrm>
          <a:off x="3746500" y="124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6824</xdr:rowOff>
    </xdr:from>
    <xdr:ext cx="599010" cy="259045"/>
    <xdr:sp macro="" textlink="">
      <xdr:nvSpPr>
        <xdr:cNvPr id="196" name="テキスト ボックス 195"/>
        <xdr:cNvSpPr txBox="1"/>
      </xdr:nvSpPr>
      <xdr:spPr>
        <a:xfrm>
          <a:off x="3497794" y="1217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179,264</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116916</xdr:rowOff>
    </xdr:from>
    <xdr:to>
      <xdr:col>4</xdr:col>
      <xdr:colOff>206375</xdr:colOff>
      <xdr:row>74</xdr:row>
      <xdr:rowOff>47066</xdr:rowOff>
    </xdr:to>
    <xdr:sp macro="" textlink="">
      <xdr:nvSpPr>
        <xdr:cNvPr id="197" name="円/楕円 196"/>
        <xdr:cNvSpPr/>
      </xdr:nvSpPr>
      <xdr:spPr>
        <a:xfrm>
          <a:off x="2857500" y="126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63593</xdr:rowOff>
    </xdr:from>
    <xdr:ext cx="599010" cy="259045"/>
    <xdr:sp macro="" textlink="">
      <xdr:nvSpPr>
        <xdr:cNvPr id="198" name="テキスト ボックス 197"/>
        <xdr:cNvSpPr txBox="1"/>
      </xdr:nvSpPr>
      <xdr:spPr>
        <a:xfrm>
          <a:off x="2608794" y="1240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161,294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85954</xdr:rowOff>
    </xdr:from>
    <xdr:to>
      <xdr:col>3</xdr:col>
      <xdr:colOff>3175</xdr:colOff>
      <xdr:row>75</xdr:row>
      <xdr:rowOff>16104</xdr:rowOff>
    </xdr:to>
    <xdr:sp macro="" textlink="">
      <xdr:nvSpPr>
        <xdr:cNvPr id="199" name="円/楕円 198"/>
        <xdr:cNvSpPr/>
      </xdr:nvSpPr>
      <xdr:spPr>
        <a:xfrm>
          <a:off x="1968500" y="1277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32631</xdr:rowOff>
    </xdr:from>
    <xdr:ext cx="599010" cy="259045"/>
    <xdr:sp macro="" textlink="">
      <xdr:nvSpPr>
        <xdr:cNvPr id="200" name="テキスト ボックス 199"/>
        <xdr:cNvSpPr txBox="1"/>
      </xdr:nvSpPr>
      <xdr:spPr>
        <a:xfrm>
          <a:off x="1719794" y="1254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150,232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140627</xdr:rowOff>
    </xdr:from>
    <xdr:to>
      <xdr:col>1</xdr:col>
      <xdr:colOff>485775</xdr:colOff>
      <xdr:row>75</xdr:row>
      <xdr:rowOff>70777</xdr:rowOff>
    </xdr:to>
    <xdr:sp macro="" textlink="">
      <xdr:nvSpPr>
        <xdr:cNvPr id="201" name="円/楕円 200"/>
        <xdr:cNvSpPr/>
      </xdr:nvSpPr>
      <xdr:spPr>
        <a:xfrm>
          <a:off x="1079500" y="128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87304</xdr:rowOff>
    </xdr:from>
    <xdr:ext cx="599010" cy="259045"/>
    <xdr:sp macro="" textlink="">
      <xdr:nvSpPr>
        <xdr:cNvPr id="202" name="テキスト ボックス 201"/>
        <xdr:cNvSpPr txBox="1"/>
      </xdr:nvSpPr>
      <xdr:spPr>
        <a:xfrm>
          <a:off x="830794" y="1260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40584</xdr:rowOff>
    </xdr:from>
    <xdr:to>
      <xdr:col>6</xdr:col>
      <xdr:colOff>511175</xdr:colOff>
      <xdr:row>96</xdr:row>
      <xdr:rowOff>119983</xdr:rowOff>
    </xdr:to>
    <xdr:cxnSp macro="">
      <xdr:nvCxnSpPr>
        <xdr:cNvPr id="232" name="直線コネクタ 231"/>
        <xdr:cNvCxnSpPr/>
      </xdr:nvCxnSpPr>
      <xdr:spPr>
        <a:xfrm>
          <a:off x="3797300" y="16499784"/>
          <a:ext cx="838200" cy="7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39839</xdr:rowOff>
    </xdr:from>
    <xdr:to>
      <xdr:col>5</xdr:col>
      <xdr:colOff>358775</xdr:colOff>
      <xdr:row>96</xdr:row>
      <xdr:rowOff>40584</xdr:rowOff>
    </xdr:to>
    <xdr:cxnSp macro="">
      <xdr:nvCxnSpPr>
        <xdr:cNvPr id="235" name="直線コネクタ 234"/>
        <xdr:cNvCxnSpPr/>
      </xdr:nvCxnSpPr>
      <xdr:spPr>
        <a:xfrm>
          <a:off x="2908300" y="16499039"/>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149416</xdr:rowOff>
    </xdr:from>
    <xdr:to>
      <xdr:col>4</xdr:col>
      <xdr:colOff>155575</xdr:colOff>
      <xdr:row>96</xdr:row>
      <xdr:rowOff>39839</xdr:rowOff>
    </xdr:to>
    <xdr:cxnSp macro="">
      <xdr:nvCxnSpPr>
        <xdr:cNvPr id="238" name="直線コネクタ 237"/>
        <xdr:cNvCxnSpPr/>
      </xdr:nvCxnSpPr>
      <xdr:spPr>
        <a:xfrm>
          <a:off x="2019300" y="16437166"/>
          <a:ext cx="889000" cy="6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149416</xdr:rowOff>
    </xdr:from>
    <xdr:to>
      <xdr:col>2</xdr:col>
      <xdr:colOff>638175</xdr:colOff>
      <xdr:row>96</xdr:row>
      <xdr:rowOff>60413</xdr:rowOff>
    </xdr:to>
    <xdr:cxnSp macro="">
      <xdr:nvCxnSpPr>
        <xdr:cNvPr id="241" name="直線コネクタ 240"/>
        <xdr:cNvCxnSpPr/>
      </xdr:nvCxnSpPr>
      <xdr:spPr>
        <a:xfrm flipV="1">
          <a:off x="1130300" y="16437166"/>
          <a:ext cx="889000" cy="8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69183</xdr:rowOff>
    </xdr:from>
    <xdr:to>
      <xdr:col>6</xdr:col>
      <xdr:colOff>561975</xdr:colOff>
      <xdr:row>96</xdr:row>
      <xdr:rowOff>170783</xdr:rowOff>
    </xdr:to>
    <xdr:sp macro="" textlink="">
      <xdr:nvSpPr>
        <xdr:cNvPr id="251" name="円/楕円 250"/>
        <xdr:cNvSpPr/>
      </xdr:nvSpPr>
      <xdr:spPr>
        <a:xfrm>
          <a:off x="4584700" y="165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92060</xdr:rowOff>
    </xdr:from>
    <xdr:ext cx="534377" cy="259045"/>
    <xdr:sp macro="" textlink="">
      <xdr:nvSpPr>
        <xdr:cNvPr id="252" name="衛生費該当値テキスト"/>
        <xdr:cNvSpPr txBox="1"/>
      </xdr:nvSpPr>
      <xdr:spPr>
        <a:xfrm>
          <a:off x="4686300" y="163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43,035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161234</xdr:rowOff>
    </xdr:from>
    <xdr:to>
      <xdr:col>5</xdr:col>
      <xdr:colOff>409575</xdr:colOff>
      <xdr:row>96</xdr:row>
      <xdr:rowOff>91384</xdr:rowOff>
    </xdr:to>
    <xdr:sp macro="" textlink="">
      <xdr:nvSpPr>
        <xdr:cNvPr id="253" name="円/楕円 252"/>
        <xdr:cNvSpPr/>
      </xdr:nvSpPr>
      <xdr:spPr>
        <a:xfrm>
          <a:off x="3746500" y="164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107911</xdr:rowOff>
    </xdr:from>
    <xdr:ext cx="534377" cy="259045"/>
    <xdr:sp macro="" textlink="">
      <xdr:nvSpPr>
        <xdr:cNvPr id="254" name="テキスト ボックス 253"/>
        <xdr:cNvSpPr txBox="1"/>
      </xdr:nvSpPr>
      <xdr:spPr>
        <a:xfrm>
          <a:off x="3530111" y="1622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160489</xdr:rowOff>
    </xdr:from>
    <xdr:to>
      <xdr:col>4</xdr:col>
      <xdr:colOff>206375</xdr:colOff>
      <xdr:row>96</xdr:row>
      <xdr:rowOff>90639</xdr:rowOff>
    </xdr:to>
    <xdr:sp macro="" textlink="">
      <xdr:nvSpPr>
        <xdr:cNvPr id="255" name="円/楕円 254"/>
        <xdr:cNvSpPr/>
      </xdr:nvSpPr>
      <xdr:spPr>
        <a:xfrm>
          <a:off x="2857500" y="1644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107166</xdr:rowOff>
    </xdr:from>
    <xdr:ext cx="534377" cy="259045"/>
    <xdr:sp macro="" textlink="">
      <xdr:nvSpPr>
        <xdr:cNvPr id="256" name="テキスト ボックス 255"/>
        <xdr:cNvSpPr txBox="1"/>
      </xdr:nvSpPr>
      <xdr:spPr>
        <a:xfrm>
          <a:off x="2641111" y="1622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98616</xdr:rowOff>
    </xdr:from>
    <xdr:to>
      <xdr:col>3</xdr:col>
      <xdr:colOff>3175</xdr:colOff>
      <xdr:row>96</xdr:row>
      <xdr:rowOff>28766</xdr:rowOff>
    </xdr:to>
    <xdr:sp macro="" textlink="">
      <xdr:nvSpPr>
        <xdr:cNvPr id="257" name="円/楕円 256"/>
        <xdr:cNvSpPr/>
      </xdr:nvSpPr>
      <xdr:spPr>
        <a:xfrm>
          <a:off x="1968500" y="163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45293</xdr:rowOff>
    </xdr:from>
    <xdr:ext cx="534377" cy="259045"/>
    <xdr:sp macro="" textlink="">
      <xdr:nvSpPr>
        <xdr:cNvPr id="258" name="テキスト ボックス 257"/>
        <xdr:cNvSpPr txBox="1"/>
      </xdr:nvSpPr>
      <xdr:spPr>
        <a:xfrm>
          <a:off x="1752111" y="161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9613</xdr:rowOff>
    </xdr:from>
    <xdr:to>
      <xdr:col>1</xdr:col>
      <xdr:colOff>485775</xdr:colOff>
      <xdr:row>96</xdr:row>
      <xdr:rowOff>111213</xdr:rowOff>
    </xdr:to>
    <xdr:sp macro="" textlink="">
      <xdr:nvSpPr>
        <xdr:cNvPr id="259" name="円/楕円 258"/>
        <xdr:cNvSpPr/>
      </xdr:nvSpPr>
      <xdr:spPr>
        <a:xfrm>
          <a:off x="1079500" y="164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127740</xdr:rowOff>
    </xdr:from>
    <xdr:ext cx="534377" cy="259045"/>
    <xdr:sp macro="" textlink="">
      <xdr:nvSpPr>
        <xdr:cNvPr id="260" name="テキスト ボックス 259"/>
        <xdr:cNvSpPr txBox="1"/>
      </xdr:nvSpPr>
      <xdr:spPr>
        <a:xfrm>
          <a:off x="863111" y="162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109601</xdr:rowOff>
    </xdr:from>
    <xdr:to>
      <xdr:col>15</xdr:col>
      <xdr:colOff>180975</xdr:colOff>
      <xdr:row>38</xdr:row>
      <xdr:rowOff>113411</xdr:rowOff>
    </xdr:to>
    <xdr:cxnSp macro="">
      <xdr:nvCxnSpPr>
        <xdr:cNvPr id="289" name="直線コネクタ 288"/>
        <xdr:cNvCxnSpPr/>
      </xdr:nvCxnSpPr>
      <xdr:spPr>
        <a:xfrm>
          <a:off x="9639300" y="662470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85598</xdr:rowOff>
    </xdr:from>
    <xdr:to>
      <xdr:col>14</xdr:col>
      <xdr:colOff>28575</xdr:colOff>
      <xdr:row>38</xdr:row>
      <xdr:rowOff>109601</xdr:rowOff>
    </xdr:to>
    <xdr:cxnSp macro="">
      <xdr:nvCxnSpPr>
        <xdr:cNvPr id="292" name="直線コネクタ 291"/>
        <xdr:cNvCxnSpPr/>
      </xdr:nvCxnSpPr>
      <xdr:spPr>
        <a:xfrm>
          <a:off x="8750300" y="660069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32258</xdr:rowOff>
    </xdr:from>
    <xdr:to>
      <xdr:col>12</xdr:col>
      <xdr:colOff>511175</xdr:colOff>
      <xdr:row>38</xdr:row>
      <xdr:rowOff>85598</xdr:rowOff>
    </xdr:to>
    <xdr:cxnSp macro="">
      <xdr:nvCxnSpPr>
        <xdr:cNvPr id="295" name="直線コネクタ 294"/>
        <xdr:cNvCxnSpPr/>
      </xdr:nvCxnSpPr>
      <xdr:spPr>
        <a:xfrm>
          <a:off x="7861300" y="6375908"/>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54356</xdr:rowOff>
    </xdr:from>
    <xdr:to>
      <xdr:col>11</xdr:col>
      <xdr:colOff>307975</xdr:colOff>
      <xdr:row>37</xdr:row>
      <xdr:rowOff>32258</xdr:rowOff>
    </xdr:to>
    <xdr:cxnSp macro="">
      <xdr:nvCxnSpPr>
        <xdr:cNvPr id="298" name="直線コネクタ 297"/>
        <xdr:cNvCxnSpPr/>
      </xdr:nvCxnSpPr>
      <xdr:spPr>
        <a:xfrm>
          <a:off x="6972300" y="6055106"/>
          <a:ext cx="889000" cy="3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62611</xdr:rowOff>
    </xdr:from>
    <xdr:to>
      <xdr:col>15</xdr:col>
      <xdr:colOff>231775</xdr:colOff>
      <xdr:row>38</xdr:row>
      <xdr:rowOff>164211</xdr:rowOff>
    </xdr:to>
    <xdr:sp macro="" textlink="">
      <xdr:nvSpPr>
        <xdr:cNvPr id="308" name="円/楕円 307"/>
        <xdr:cNvSpPr/>
      </xdr:nvSpPr>
      <xdr:spPr>
        <a:xfrm>
          <a:off x="104267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148988</xdr:rowOff>
    </xdr:from>
    <xdr:ext cx="378565" cy="259045"/>
    <xdr:sp macro="" textlink="">
      <xdr:nvSpPr>
        <xdr:cNvPr id="309" name="労働費該当値テキスト"/>
        <xdr:cNvSpPr txBox="1"/>
      </xdr:nvSpPr>
      <xdr:spPr>
        <a:xfrm>
          <a:off x="10528300" y="6492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58801</xdr:rowOff>
    </xdr:from>
    <xdr:to>
      <xdr:col>14</xdr:col>
      <xdr:colOff>79375</xdr:colOff>
      <xdr:row>38</xdr:row>
      <xdr:rowOff>160401</xdr:rowOff>
    </xdr:to>
    <xdr:sp macro="" textlink="">
      <xdr:nvSpPr>
        <xdr:cNvPr id="310" name="円/楕円 309"/>
        <xdr:cNvSpPr/>
      </xdr:nvSpPr>
      <xdr:spPr>
        <a:xfrm>
          <a:off x="95885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151528</xdr:rowOff>
    </xdr:from>
    <xdr:ext cx="378565" cy="259045"/>
    <xdr:sp macro="" textlink="">
      <xdr:nvSpPr>
        <xdr:cNvPr id="311" name="テキスト ボックス 310"/>
        <xdr:cNvSpPr txBox="1"/>
      </xdr:nvSpPr>
      <xdr:spPr>
        <a:xfrm>
          <a:off x="9450017" y="666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34798</xdr:rowOff>
    </xdr:from>
    <xdr:to>
      <xdr:col>12</xdr:col>
      <xdr:colOff>561975</xdr:colOff>
      <xdr:row>38</xdr:row>
      <xdr:rowOff>136398</xdr:rowOff>
    </xdr:to>
    <xdr:sp macro="" textlink="">
      <xdr:nvSpPr>
        <xdr:cNvPr id="312" name="円/楕円 311"/>
        <xdr:cNvSpPr/>
      </xdr:nvSpPr>
      <xdr:spPr>
        <a:xfrm>
          <a:off x="8699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127525</xdr:rowOff>
    </xdr:from>
    <xdr:ext cx="378565" cy="259045"/>
    <xdr:sp macro="" textlink="">
      <xdr:nvSpPr>
        <xdr:cNvPr id="313" name="テキスト ボックス 312"/>
        <xdr:cNvSpPr txBox="1"/>
      </xdr:nvSpPr>
      <xdr:spPr>
        <a:xfrm>
          <a:off x="8561017" y="664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152908</xdr:rowOff>
    </xdr:from>
    <xdr:to>
      <xdr:col>11</xdr:col>
      <xdr:colOff>358775</xdr:colOff>
      <xdr:row>37</xdr:row>
      <xdr:rowOff>83058</xdr:rowOff>
    </xdr:to>
    <xdr:sp macro="" textlink="">
      <xdr:nvSpPr>
        <xdr:cNvPr id="314" name="円/楕円 313"/>
        <xdr:cNvSpPr/>
      </xdr:nvSpPr>
      <xdr:spPr>
        <a:xfrm>
          <a:off x="7810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74185</xdr:rowOff>
    </xdr:from>
    <xdr:ext cx="378565" cy="259045"/>
    <xdr:sp macro="" textlink="">
      <xdr:nvSpPr>
        <xdr:cNvPr id="315" name="テキスト ボックス 314"/>
        <xdr:cNvSpPr txBox="1"/>
      </xdr:nvSpPr>
      <xdr:spPr>
        <a:xfrm>
          <a:off x="7672017" y="64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3556</xdr:rowOff>
    </xdr:from>
    <xdr:to>
      <xdr:col>10</xdr:col>
      <xdr:colOff>155575</xdr:colOff>
      <xdr:row>35</xdr:row>
      <xdr:rowOff>105156</xdr:rowOff>
    </xdr:to>
    <xdr:sp macro="" textlink="">
      <xdr:nvSpPr>
        <xdr:cNvPr id="316" name="円/楕円 315"/>
        <xdr:cNvSpPr/>
      </xdr:nvSpPr>
      <xdr:spPr>
        <a:xfrm>
          <a:off x="69215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96283</xdr:rowOff>
    </xdr:from>
    <xdr:ext cx="469744" cy="259045"/>
    <xdr:sp macro="" textlink="">
      <xdr:nvSpPr>
        <xdr:cNvPr id="317" name="テキスト ボックス 316"/>
        <xdr:cNvSpPr txBox="1"/>
      </xdr:nvSpPr>
      <xdr:spPr>
        <a:xfrm>
          <a:off x="6737427" y="60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99238</xdr:rowOff>
    </xdr:from>
    <xdr:to>
      <xdr:col>15</xdr:col>
      <xdr:colOff>180975</xdr:colOff>
      <xdr:row>57</xdr:row>
      <xdr:rowOff>110668</xdr:rowOff>
    </xdr:to>
    <xdr:cxnSp macro="">
      <xdr:nvCxnSpPr>
        <xdr:cNvPr id="344" name="直線コネクタ 343"/>
        <xdr:cNvCxnSpPr/>
      </xdr:nvCxnSpPr>
      <xdr:spPr>
        <a:xfrm>
          <a:off x="9639300" y="987188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32395</xdr:rowOff>
    </xdr:from>
    <xdr:to>
      <xdr:col>14</xdr:col>
      <xdr:colOff>28575</xdr:colOff>
      <xdr:row>57</xdr:row>
      <xdr:rowOff>99238</xdr:rowOff>
    </xdr:to>
    <xdr:cxnSp macro="">
      <xdr:nvCxnSpPr>
        <xdr:cNvPr id="347" name="直線コネクタ 346"/>
        <xdr:cNvCxnSpPr/>
      </xdr:nvCxnSpPr>
      <xdr:spPr>
        <a:xfrm>
          <a:off x="8750300" y="9290695"/>
          <a:ext cx="889000" cy="58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40169</xdr:rowOff>
    </xdr:from>
    <xdr:ext cx="469744" cy="259045"/>
    <xdr:sp macro="" textlink="">
      <xdr:nvSpPr>
        <xdr:cNvPr id="349" name="テキスト ボックス 348"/>
        <xdr:cNvSpPr txBox="1"/>
      </xdr:nvSpPr>
      <xdr:spPr>
        <a:xfrm>
          <a:off x="9404427"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32395</xdr:rowOff>
    </xdr:from>
    <xdr:to>
      <xdr:col>12</xdr:col>
      <xdr:colOff>511175</xdr:colOff>
      <xdr:row>57</xdr:row>
      <xdr:rowOff>77338</xdr:rowOff>
    </xdr:to>
    <xdr:cxnSp macro="">
      <xdr:nvCxnSpPr>
        <xdr:cNvPr id="350" name="直線コネクタ 349"/>
        <xdr:cNvCxnSpPr/>
      </xdr:nvCxnSpPr>
      <xdr:spPr>
        <a:xfrm flipV="1">
          <a:off x="7861300" y="9290695"/>
          <a:ext cx="889000" cy="55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25905</xdr:rowOff>
    </xdr:from>
    <xdr:ext cx="534377" cy="259045"/>
    <xdr:sp macro="" textlink="">
      <xdr:nvSpPr>
        <xdr:cNvPr id="352" name="テキスト ボックス 351"/>
        <xdr:cNvSpPr txBox="1"/>
      </xdr:nvSpPr>
      <xdr:spPr>
        <a:xfrm>
          <a:off x="8483111" y="9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77338</xdr:rowOff>
    </xdr:from>
    <xdr:to>
      <xdr:col>11</xdr:col>
      <xdr:colOff>307975</xdr:colOff>
      <xdr:row>58</xdr:row>
      <xdr:rowOff>11592</xdr:rowOff>
    </xdr:to>
    <xdr:cxnSp macro="">
      <xdr:nvCxnSpPr>
        <xdr:cNvPr id="353" name="直線コネクタ 352"/>
        <xdr:cNvCxnSpPr/>
      </xdr:nvCxnSpPr>
      <xdr:spPr>
        <a:xfrm flipV="1">
          <a:off x="6972300" y="9849988"/>
          <a:ext cx="889000" cy="10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59868</xdr:rowOff>
    </xdr:from>
    <xdr:to>
      <xdr:col>15</xdr:col>
      <xdr:colOff>231775</xdr:colOff>
      <xdr:row>57</xdr:row>
      <xdr:rowOff>161468</xdr:rowOff>
    </xdr:to>
    <xdr:sp macro="" textlink="">
      <xdr:nvSpPr>
        <xdr:cNvPr id="363" name="円/楕円 362"/>
        <xdr:cNvSpPr/>
      </xdr:nvSpPr>
      <xdr:spPr>
        <a:xfrm>
          <a:off x="104267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82745</xdr:rowOff>
    </xdr:from>
    <xdr:ext cx="469744" cy="259045"/>
    <xdr:sp macro="" textlink="">
      <xdr:nvSpPr>
        <xdr:cNvPr id="364" name="農林水産業費該当値テキスト"/>
        <xdr:cNvSpPr txBox="1"/>
      </xdr:nvSpPr>
      <xdr:spPr>
        <a:xfrm>
          <a:off x="10528300" y="968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48438</xdr:rowOff>
    </xdr:from>
    <xdr:to>
      <xdr:col>14</xdr:col>
      <xdr:colOff>79375</xdr:colOff>
      <xdr:row>57</xdr:row>
      <xdr:rowOff>150038</xdr:rowOff>
    </xdr:to>
    <xdr:sp macro="" textlink="">
      <xdr:nvSpPr>
        <xdr:cNvPr id="365" name="円/楕円 364"/>
        <xdr:cNvSpPr/>
      </xdr:nvSpPr>
      <xdr:spPr>
        <a:xfrm>
          <a:off x="9588500" y="98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166565</xdr:rowOff>
    </xdr:from>
    <xdr:ext cx="469744" cy="259045"/>
    <xdr:sp macro="" textlink="">
      <xdr:nvSpPr>
        <xdr:cNvPr id="366" name="テキスト ボックス 365"/>
        <xdr:cNvSpPr txBox="1"/>
      </xdr:nvSpPr>
      <xdr:spPr>
        <a:xfrm>
          <a:off x="9404427" y="959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9,270</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153045</xdr:rowOff>
    </xdr:from>
    <xdr:to>
      <xdr:col>12</xdr:col>
      <xdr:colOff>561975</xdr:colOff>
      <xdr:row>54</xdr:row>
      <xdr:rowOff>83195</xdr:rowOff>
    </xdr:to>
    <xdr:sp macro="" textlink="">
      <xdr:nvSpPr>
        <xdr:cNvPr id="367" name="円/楕円 366"/>
        <xdr:cNvSpPr/>
      </xdr:nvSpPr>
      <xdr:spPr>
        <a:xfrm>
          <a:off x="8699500" y="923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99722</xdr:rowOff>
    </xdr:from>
    <xdr:ext cx="534377" cy="259045"/>
    <xdr:sp macro="" textlink="">
      <xdr:nvSpPr>
        <xdr:cNvPr id="368" name="テキスト ボックス 367"/>
        <xdr:cNvSpPr txBox="1"/>
      </xdr:nvSpPr>
      <xdr:spPr>
        <a:xfrm>
          <a:off x="8483111" y="90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26538</xdr:rowOff>
    </xdr:from>
    <xdr:to>
      <xdr:col>11</xdr:col>
      <xdr:colOff>358775</xdr:colOff>
      <xdr:row>57</xdr:row>
      <xdr:rowOff>128138</xdr:rowOff>
    </xdr:to>
    <xdr:sp macro="" textlink="">
      <xdr:nvSpPr>
        <xdr:cNvPr id="369" name="円/楕円 368"/>
        <xdr:cNvSpPr/>
      </xdr:nvSpPr>
      <xdr:spPr>
        <a:xfrm>
          <a:off x="7810500" y="97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119265</xdr:rowOff>
    </xdr:from>
    <xdr:ext cx="534377" cy="259045"/>
    <xdr:sp macro="" textlink="">
      <xdr:nvSpPr>
        <xdr:cNvPr id="370" name="テキスト ボックス 369"/>
        <xdr:cNvSpPr txBox="1"/>
      </xdr:nvSpPr>
      <xdr:spPr>
        <a:xfrm>
          <a:off x="7594111" y="98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132242</xdr:rowOff>
    </xdr:from>
    <xdr:to>
      <xdr:col>10</xdr:col>
      <xdr:colOff>155575</xdr:colOff>
      <xdr:row>58</xdr:row>
      <xdr:rowOff>62392</xdr:rowOff>
    </xdr:to>
    <xdr:sp macro="" textlink="">
      <xdr:nvSpPr>
        <xdr:cNvPr id="371" name="円/楕円 370"/>
        <xdr:cNvSpPr/>
      </xdr:nvSpPr>
      <xdr:spPr>
        <a:xfrm>
          <a:off x="6921500" y="990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53519</xdr:rowOff>
    </xdr:from>
    <xdr:ext cx="469744" cy="259045"/>
    <xdr:sp macro="" textlink="">
      <xdr:nvSpPr>
        <xdr:cNvPr id="372" name="テキスト ボックス 371"/>
        <xdr:cNvSpPr txBox="1"/>
      </xdr:nvSpPr>
      <xdr:spPr>
        <a:xfrm>
          <a:off x="6737427" y="999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127355</xdr:rowOff>
    </xdr:from>
    <xdr:to>
      <xdr:col>15</xdr:col>
      <xdr:colOff>180975</xdr:colOff>
      <xdr:row>78</xdr:row>
      <xdr:rowOff>7874</xdr:rowOff>
    </xdr:to>
    <xdr:cxnSp macro="">
      <xdr:nvCxnSpPr>
        <xdr:cNvPr id="401" name="直線コネクタ 400"/>
        <xdr:cNvCxnSpPr/>
      </xdr:nvCxnSpPr>
      <xdr:spPr>
        <a:xfrm>
          <a:off x="9639300" y="13329005"/>
          <a:ext cx="8382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127355</xdr:rowOff>
    </xdr:from>
    <xdr:to>
      <xdr:col>14</xdr:col>
      <xdr:colOff>28575</xdr:colOff>
      <xdr:row>78</xdr:row>
      <xdr:rowOff>60223</xdr:rowOff>
    </xdr:to>
    <xdr:cxnSp macro="">
      <xdr:nvCxnSpPr>
        <xdr:cNvPr id="404" name="直線コネクタ 403"/>
        <xdr:cNvCxnSpPr/>
      </xdr:nvCxnSpPr>
      <xdr:spPr>
        <a:xfrm flipV="1">
          <a:off x="8750300" y="13329005"/>
          <a:ext cx="889000" cy="10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21187</xdr:rowOff>
    </xdr:from>
    <xdr:ext cx="469744" cy="259045"/>
    <xdr:sp macro="" textlink="">
      <xdr:nvSpPr>
        <xdr:cNvPr id="406" name="テキスト ボックス 405"/>
        <xdr:cNvSpPr txBox="1"/>
      </xdr:nvSpPr>
      <xdr:spPr>
        <a:xfrm>
          <a:off x="9404427"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102363</xdr:rowOff>
    </xdr:from>
    <xdr:to>
      <xdr:col>12</xdr:col>
      <xdr:colOff>511175</xdr:colOff>
      <xdr:row>78</xdr:row>
      <xdr:rowOff>60223</xdr:rowOff>
    </xdr:to>
    <xdr:cxnSp macro="">
      <xdr:nvCxnSpPr>
        <xdr:cNvPr id="407" name="直線コネクタ 406"/>
        <xdr:cNvCxnSpPr/>
      </xdr:nvCxnSpPr>
      <xdr:spPr>
        <a:xfrm>
          <a:off x="7861300" y="13304013"/>
          <a:ext cx="889000" cy="1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102363</xdr:rowOff>
    </xdr:from>
    <xdr:to>
      <xdr:col>11</xdr:col>
      <xdr:colOff>307975</xdr:colOff>
      <xdr:row>78</xdr:row>
      <xdr:rowOff>58662</xdr:rowOff>
    </xdr:to>
    <xdr:cxnSp macro="">
      <xdr:nvCxnSpPr>
        <xdr:cNvPr id="410" name="直線コネクタ 409"/>
        <xdr:cNvCxnSpPr/>
      </xdr:nvCxnSpPr>
      <xdr:spPr>
        <a:xfrm flipV="1">
          <a:off x="6972300" y="13304013"/>
          <a:ext cx="889000" cy="1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128524</xdr:rowOff>
    </xdr:from>
    <xdr:to>
      <xdr:col>15</xdr:col>
      <xdr:colOff>231775</xdr:colOff>
      <xdr:row>78</xdr:row>
      <xdr:rowOff>58674</xdr:rowOff>
    </xdr:to>
    <xdr:sp macro="" textlink="">
      <xdr:nvSpPr>
        <xdr:cNvPr id="420" name="円/楕円 419"/>
        <xdr:cNvSpPr/>
      </xdr:nvSpPr>
      <xdr:spPr>
        <a:xfrm>
          <a:off x="10426700" y="133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106951</xdr:rowOff>
    </xdr:from>
    <xdr:ext cx="469744" cy="259045"/>
    <xdr:sp macro="" textlink="">
      <xdr:nvSpPr>
        <xdr:cNvPr id="421" name="商工費該当値テキスト"/>
        <xdr:cNvSpPr txBox="1"/>
      </xdr:nvSpPr>
      <xdr:spPr>
        <a:xfrm>
          <a:off x="10528300" y="133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76555</xdr:rowOff>
    </xdr:from>
    <xdr:to>
      <xdr:col>14</xdr:col>
      <xdr:colOff>79375</xdr:colOff>
      <xdr:row>78</xdr:row>
      <xdr:rowOff>6705</xdr:rowOff>
    </xdr:to>
    <xdr:sp macro="" textlink="">
      <xdr:nvSpPr>
        <xdr:cNvPr id="422" name="円/楕円 421"/>
        <xdr:cNvSpPr/>
      </xdr:nvSpPr>
      <xdr:spPr>
        <a:xfrm>
          <a:off x="9588500" y="132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23232</xdr:rowOff>
    </xdr:from>
    <xdr:ext cx="469744" cy="259045"/>
    <xdr:sp macro="" textlink="">
      <xdr:nvSpPr>
        <xdr:cNvPr id="423" name="テキスト ボックス 422"/>
        <xdr:cNvSpPr txBox="1"/>
      </xdr:nvSpPr>
      <xdr:spPr>
        <a:xfrm>
          <a:off x="9404427"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9423</xdr:rowOff>
    </xdr:from>
    <xdr:to>
      <xdr:col>12</xdr:col>
      <xdr:colOff>561975</xdr:colOff>
      <xdr:row>78</xdr:row>
      <xdr:rowOff>111023</xdr:rowOff>
    </xdr:to>
    <xdr:sp macro="" textlink="">
      <xdr:nvSpPr>
        <xdr:cNvPr id="424" name="円/楕円 423"/>
        <xdr:cNvSpPr/>
      </xdr:nvSpPr>
      <xdr:spPr>
        <a:xfrm>
          <a:off x="8699500" y="133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102150</xdr:rowOff>
    </xdr:from>
    <xdr:ext cx="469744" cy="259045"/>
    <xdr:sp macro="" textlink="">
      <xdr:nvSpPr>
        <xdr:cNvPr id="425" name="テキスト ボックス 424"/>
        <xdr:cNvSpPr txBox="1"/>
      </xdr:nvSpPr>
      <xdr:spPr>
        <a:xfrm>
          <a:off x="8515427" y="1347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51563</xdr:rowOff>
    </xdr:from>
    <xdr:to>
      <xdr:col>11</xdr:col>
      <xdr:colOff>358775</xdr:colOff>
      <xdr:row>77</xdr:row>
      <xdr:rowOff>153163</xdr:rowOff>
    </xdr:to>
    <xdr:sp macro="" textlink="">
      <xdr:nvSpPr>
        <xdr:cNvPr id="426" name="円/楕円 425"/>
        <xdr:cNvSpPr/>
      </xdr:nvSpPr>
      <xdr:spPr>
        <a:xfrm>
          <a:off x="7810500" y="132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144290</xdr:rowOff>
    </xdr:from>
    <xdr:ext cx="469744" cy="259045"/>
    <xdr:sp macro="" textlink="">
      <xdr:nvSpPr>
        <xdr:cNvPr id="427" name="テキスト ボックス 426"/>
        <xdr:cNvSpPr txBox="1"/>
      </xdr:nvSpPr>
      <xdr:spPr>
        <a:xfrm>
          <a:off x="7626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7862</xdr:rowOff>
    </xdr:from>
    <xdr:to>
      <xdr:col>10</xdr:col>
      <xdr:colOff>155575</xdr:colOff>
      <xdr:row>78</xdr:row>
      <xdr:rowOff>109462</xdr:rowOff>
    </xdr:to>
    <xdr:sp macro="" textlink="">
      <xdr:nvSpPr>
        <xdr:cNvPr id="428" name="円/楕円 427"/>
        <xdr:cNvSpPr/>
      </xdr:nvSpPr>
      <xdr:spPr>
        <a:xfrm>
          <a:off x="6921500" y="133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100589</xdr:rowOff>
    </xdr:from>
    <xdr:ext cx="469744" cy="259045"/>
    <xdr:sp macro="" textlink="">
      <xdr:nvSpPr>
        <xdr:cNvPr id="429" name="テキスト ボックス 428"/>
        <xdr:cNvSpPr txBox="1"/>
      </xdr:nvSpPr>
      <xdr:spPr>
        <a:xfrm>
          <a:off x="6737427" y="134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12091</xdr:rowOff>
    </xdr:from>
    <xdr:to>
      <xdr:col>15</xdr:col>
      <xdr:colOff>180975</xdr:colOff>
      <xdr:row>98</xdr:row>
      <xdr:rowOff>13001</xdr:rowOff>
    </xdr:to>
    <xdr:cxnSp macro="">
      <xdr:nvCxnSpPr>
        <xdr:cNvPr id="456" name="直線コネクタ 455"/>
        <xdr:cNvCxnSpPr/>
      </xdr:nvCxnSpPr>
      <xdr:spPr>
        <a:xfrm flipV="1">
          <a:off x="9639300" y="16814191"/>
          <a:ext cx="8382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13001</xdr:rowOff>
    </xdr:from>
    <xdr:to>
      <xdr:col>14</xdr:col>
      <xdr:colOff>28575</xdr:colOff>
      <xdr:row>98</xdr:row>
      <xdr:rowOff>28248</xdr:rowOff>
    </xdr:to>
    <xdr:cxnSp macro="">
      <xdr:nvCxnSpPr>
        <xdr:cNvPr id="459" name="直線コネクタ 458"/>
        <xdr:cNvCxnSpPr/>
      </xdr:nvCxnSpPr>
      <xdr:spPr>
        <a:xfrm flipV="1">
          <a:off x="8750300" y="16815101"/>
          <a:ext cx="8890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28248</xdr:rowOff>
    </xdr:from>
    <xdr:to>
      <xdr:col>12</xdr:col>
      <xdr:colOff>511175</xdr:colOff>
      <xdr:row>98</xdr:row>
      <xdr:rowOff>30035</xdr:rowOff>
    </xdr:to>
    <xdr:cxnSp macro="">
      <xdr:nvCxnSpPr>
        <xdr:cNvPr id="462" name="直線コネクタ 461"/>
        <xdr:cNvCxnSpPr/>
      </xdr:nvCxnSpPr>
      <xdr:spPr>
        <a:xfrm flipV="1">
          <a:off x="7861300" y="16830348"/>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30035</xdr:rowOff>
    </xdr:from>
    <xdr:to>
      <xdr:col>11</xdr:col>
      <xdr:colOff>307975</xdr:colOff>
      <xdr:row>98</xdr:row>
      <xdr:rowOff>52558</xdr:rowOff>
    </xdr:to>
    <xdr:cxnSp macro="">
      <xdr:nvCxnSpPr>
        <xdr:cNvPr id="465" name="直線コネクタ 464"/>
        <xdr:cNvCxnSpPr/>
      </xdr:nvCxnSpPr>
      <xdr:spPr>
        <a:xfrm flipV="1">
          <a:off x="6972300" y="16832135"/>
          <a:ext cx="889000" cy="2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132741</xdr:rowOff>
    </xdr:from>
    <xdr:to>
      <xdr:col>15</xdr:col>
      <xdr:colOff>231775</xdr:colOff>
      <xdr:row>98</xdr:row>
      <xdr:rowOff>62891</xdr:rowOff>
    </xdr:to>
    <xdr:sp macro="" textlink="">
      <xdr:nvSpPr>
        <xdr:cNvPr id="475" name="円/楕円 474"/>
        <xdr:cNvSpPr/>
      </xdr:nvSpPr>
      <xdr:spPr>
        <a:xfrm>
          <a:off x="10426700" y="167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27,911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133651</xdr:rowOff>
    </xdr:from>
    <xdr:to>
      <xdr:col>14</xdr:col>
      <xdr:colOff>79375</xdr:colOff>
      <xdr:row>98</xdr:row>
      <xdr:rowOff>63801</xdr:rowOff>
    </xdr:to>
    <xdr:sp macro="" textlink="">
      <xdr:nvSpPr>
        <xdr:cNvPr id="477" name="円/楕円 476"/>
        <xdr:cNvSpPr/>
      </xdr:nvSpPr>
      <xdr:spPr>
        <a:xfrm>
          <a:off x="9588500" y="167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54928</xdr:rowOff>
    </xdr:from>
    <xdr:ext cx="534377" cy="259045"/>
    <xdr:sp macro="" textlink="">
      <xdr:nvSpPr>
        <xdr:cNvPr id="478" name="テキスト ボックス 477"/>
        <xdr:cNvSpPr txBox="1"/>
      </xdr:nvSpPr>
      <xdr:spPr>
        <a:xfrm>
          <a:off x="9372111" y="1685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148898</xdr:rowOff>
    </xdr:from>
    <xdr:to>
      <xdr:col>12</xdr:col>
      <xdr:colOff>561975</xdr:colOff>
      <xdr:row>98</xdr:row>
      <xdr:rowOff>79048</xdr:rowOff>
    </xdr:to>
    <xdr:sp macro="" textlink="">
      <xdr:nvSpPr>
        <xdr:cNvPr id="479" name="円/楕円 478"/>
        <xdr:cNvSpPr/>
      </xdr:nvSpPr>
      <xdr:spPr>
        <a:xfrm>
          <a:off x="8699500" y="167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70175</xdr:rowOff>
    </xdr:from>
    <xdr:ext cx="534377" cy="259045"/>
    <xdr:sp macro="" textlink="">
      <xdr:nvSpPr>
        <xdr:cNvPr id="480" name="テキスト ボックス 479"/>
        <xdr:cNvSpPr txBox="1"/>
      </xdr:nvSpPr>
      <xdr:spPr>
        <a:xfrm>
          <a:off x="8483111" y="168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150685</xdr:rowOff>
    </xdr:from>
    <xdr:to>
      <xdr:col>11</xdr:col>
      <xdr:colOff>358775</xdr:colOff>
      <xdr:row>98</xdr:row>
      <xdr:rowOff>80835</xdr:rowOff>
    </xdr:to>
    <xdr:sp macro="" textlink="">
      <xdr:nvSpPr>
        <xdr:cNvPr id="481" name="円/楕円 480"/>
        <xdr:cNvSpPr/>
      </xdr:nvSpPr>
      <xdr:spPr>
        <a:xfrm>
          <a:off x="7810500" y="1678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71962</xdr:rowOff>
    </xdr:from>
    <xdr:ext cx="534377" cy="259045"/>
    <xdr:sp macro="" textlink="">
      <xdr:nvSpPr>
        <xdr:cNvPr id="482" name="テキスト ボックス 481"/>
        <xdr:cNvSpPr txBox="1"/>
      </xdr:nvSpPr>
      <xdr:spPr>
        <a:xfrm>
          <a:off x="7594111" y="1687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1758</xdr:rowOff>
    </xdr:from>
    <xdr:to>
      <xdr:col>10</xdr:col>
      <xdr:colOff>155575</xdr:colOff>
      <xdr:row>98</xdr:row>
      <xdr:rowOff>103358</xdr:rowOff>
    </xdr:to>
    <xdr:sp macro="" textlink="">
      <xdr:nvSpPr>
        <xdr:cNvPr id="483" name="円/楕円 482"/>
        <xdr:cNvSpPr/>
      </xdr:nvSpPr>
      <xdr:spPr>
        <a:xfrm>
          <a:off x="6921500" y="1680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94485</xdr:rowOff>
    </xdr:from>
    <xdr:ext cx="534377" cy="259045"/>
    <xdr:sp macro="" textlink="">
      <xdr:nvSpPr>
        <xdr:cNvPr id="484" name="テキスト ボックス 483"/>
        <xdr:cNvSpPr txBox="1"/>
      </xdr:nvSpPr>
      <xdr:spPr>
        <a:xfrm>
          <a:off x="6705111" y="1689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57633</xdr:rowOff>
    </xdr:from>
    <xdr:to>
      <xdr:col>23</xdr:col>
      <xdr:colOff>517525</xdr:colOff>
      <xdr:row>38</xdr:row>
      <xdr:rowOff>91100</xdr:rowOff>
    </xdr:to>
    <xdr:cxnSp macro="">
      <xdr:nvCxnSpPr>
        <xdr:cNvPr id="512" name="直線コネクタ 511"/>
        <xdr:cNvCxnSpPr/>
      </xdr:nvCxnSpPr>
      <xdr:spPr>
        <a:xfrm flipV="1">
          <a:off x="15481300" y="6572733"/>
          <a:ext cx="8382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91100</xdr:rowOff>
    </xdr:from>
    <xdr:to>
      <xdr:col>22</xdr:col>
      <xdr:colOff>365125</xdr:colOff>
      <xdr:row>38</xdr:row>
      <xdr:rowOff>94986</xdr:rowOff>
    </xdr:to>
    <xdr:cxnSp macro="">
      <xdr:nvCxnSpPr>
        <xdr:cNvPr id="515" name="直線コネクタ 514"/>
        <xdr:cNvCxnSpPr/>
      </xdr:nvCxnSpPr>
      <xdr:spPr>
        <a:xfrm flipV="1">
          <a:off x="14592300" y="6606200"/>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71806</xdr:rowOff>
    </xdr:from>
    <xdr:to>
      <xdr:col>21</xdr:col>
      <xdr:colOff>161925</xdr:colOff>
      <xdr:row>38</xdr:row>
      <xdr:rowOff>94986</xdr:rowOff>
    </xdr:to>
    <xdr:cxnSp macro="">
      <xdr:nvCxnSpPr>
        <xdr:cNvPr id="518" name="直線コネクタ 517"/>
        <xdr:cNvCxnSpPr/>
      </xdr:nvCxnSpPr>
      <xdr:spPr>
        <a:xfrm>
          <a:off x="13703300" y="6586906"/>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71806</xdr:rowOff>
    </xdr:from>
    <xdr:to>
      <xdr:col>19</xdr:col>
      <xdr:colOff>644525</xdr:colOff>
      <xdr:row>38</xdr:row>
      <xdr:rowOff>75875</xdr:rowOff>
    </xdr:to>
    <xdr:cxnSp macro="">
      <xdr:nvCxnSpPr>
        <xdr:cNvPr id="521" name="直線コネクタ 520"/>
        <xdr:cNvCxnSpPr/>
      </xdr:nvCxnSpPr>
      <xdr:spPr>
        <a:xfrm flipV="1">
          <a:off x="12814300" y="6586906"/>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6833</xdr:rowOff>
    </xdr:from>
    <xdr:to>
      <xdr:col>23</xdr:col>
      <xdr:colOff>568325</xdr:colOff>
      <xdr:row>38</xdr:row>
      <xdr:rowOff>108433</xdr:rowOff>
    </xdr:to>
    <xdr:sp macro="" textlink="">
      <xdr:nvSpPr>
        <xdr:cNvPr id="531" name="円/楕円 530"/>
        <xdr:cNvSpPr/>
      </xdr:nvSpPr>
      <xdr:spPr>
        <a:xfrm>
          <a:off x="16268700" y="65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156710</xdr:rowOff>
    </xdr:from>
    <xdr:ext cx="534377" cy="259045"/>
    <xdr:sp macro="" textlink="">
      <xdr:nvSpPr>
        <xdr:cNvPr id="532" name="消防費該当値テキスト"/>
        <xdr:cNvSpPr txBox="1"/>
      </xdr:nvSpPr>
      <xdr:spPr>
        <a:xfrm>
          <a:off x="16370300" y="65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40300</xdr:rowOff>
    </xdr:from>
    <xdr:to>
      <xdr:col>22</xdr:col>
      <xdr:colOff>415925</xdr:colOff>
      <xdr:row>38</xdr:row>
      <xdr:rowOff>141900</xdr:rowOff>
    </xdr:to>
    <xdr:sp macro="" textlink="">
      <xdr:nvSpPr>
        <xdr:cNvPr id="533" name="円/楕円 532"/>
        <xdr:cNvSpPr/>
      </xdr:nvSpPr>
      <xdr:spPr>
        <a:xfrm>
          <a:off x="15430500" y="655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133027</xdr:rowOff>
    </xdr:from>
    <xdr:ext cx="534377" cy="259045"/>
    <xdr:sp macro="" textlink="">
      <xdr:nvSpPr>
        <xdr:cNvPr id="534" name="テキスト ボックス 533"/>
        <xdr:cNvSpPr txBox="1"/>
      </xdr:nvSpPr>
      <xdr:spPr>
        <a:xfrm>
          <a:off x="15214111" y="664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44186</xdr:rowOff>
    </xdr:from>
    <xdr:to>
      <xdr:col>21</xdr:col>
      <xdr:colOff>212725</xdr:colOff>
      <xdr:row>38</xdr:row>
      <xdr:rowOff>145786</xdr:rowOff>
    </xdr:to>
    <xdr:sp macro="" textlink="">
      <xdr:nvSpPr>
        <xdr:cNvPr id="535" name="円/楕円 534"/>
        <xdr:cNvSpPr/>
      </xdr:nvSpPr>
      <xdr:spPr>
        <a:xfrm>
          <a:off x="14541500" y="65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136913</xdr:rowOff>
    </xdr:from>
    <xdr:ext cx="534377" cy="259045"/>
    <xdr:sp macro="" textlink="">
      <xdr:nvSpPr>
        <xdr:cNvPr id="536" name="テキスト ボックス 535"/>
        <xdr:cNvSpPr txBox="1"/>
      </xdr:nvSpPr>
      <xdr:spPr>
        <a:xfrm>
          <a:off x="14325111" y="665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21006</xdr:rowOff>
    </xdr:from>
    <xdr:to>
      <xdr:col>20</xdr:col>
      <xdr:colOff>9525</xdr:colOff>
      <xdr:row>38</xdr:row>
      <xdr:rowOff>122606</xdr:rowOff>
    </xdr:to>
    <xdr:sp macro="" textlink="">
      <xdr:nvSpPr>
        <xdr:cNvPr id="537" name="円/楕円 536"/>
        <xdr:cNvSpPr/>
      </xdr:nvSpPr>
      <xdr:spPr>
        <a:xfrm>
          <a:off x="13652500" y="65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113733</xdr:rowOff>
    </xdr:from>
    <xdr:ext cx="534377" cy="259045"/>
    <xdr:sp macro="" textlink="">
      <xdr:nvSpPr>
        <xdr:cNvPr id="538" name="テキスト ボックス 537"/>
        <xdr:cNvSpPr txBox="1"/>
      </xdr:nvSpPr>
      <xdr:spPr>
        <a:xfrm>
          <a:off x="13436111" y="662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25075</xdr:rowOff>
    </xdr:from>
    <xdr:to>
      <xdr:col>18</xdr:col>
      <xdr:colOff>492125</xdr:colOff>
      <xdr:row>38</xdr:row>
      <xdr:rowOff>126675</xdr:rowOff>
    </xdr:to>
    <xdr:sp macro="" textlink="">
      <xdr:nvSpPr>
        <xdr:cNvPr id="539" name="円/楕円 538"/>
        <xdr:cNvSpPr/>
      </xdr:nvSpPr>
      <xdr:spPr>
        <a:xfrm>
          <a:off x="12763500" y="65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117802</xdr:rowOff>
    </xdr:from>
    <xdr:ext cx="534377" cy="259045"/>
    <xdr:sp macro="" textlink="">
      <xdr:nvSpPr>
        <xdr:cNvPr id="540" name="テキスト ボックス 539"/>
        <xdr:cNvSpPr txBox="1"/>
      </xdr:nvSpPr>
      <xdr:spPr>
        <a:xfrm>
          <a:off x="12547111" y="663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30593</xdr:rowOff>
    </xdr:from>
    <xdr:to>
      <xdr:col>23</xdr:col>
      <xdr:colOff>517525</xdr:colOff>
      <xdr:row>59</xdr:row>
      <xdr:rowOff>70581</xdr:rowOff>
    </xdr:to>
    <xdr:cxnSp macro="">
      <xdr:nvCxnSpPr>
        <xdr:cNvPr id="572" name="直線コネクタ 571"/>
        <xdr:cNvCxnSpPr/>
      </xdr:nvCxnSpPr>
      <xdr:spPr>
        <a:xfrm>
          <a:off x="15481300" y="10146143"/>
          <a:ext cx="838200" cy="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30593</xdr:rowOff>
    </xdr:from>
    <xdr:to>
      <xdr:col>22</xdr:col>
      <xdr:colOff>365125</xdr:colOff>
      <xdr:row>59</xdr:row>
      <xdr:rowOff>72116</xdr:rowOff>
    </xdr:to>
    <xdr:cxnSp macro="">
      <xdr:nvCxnSpPr>
        <xdr:cNvPr id="575" name="直線コネクタ 574"/>
        <xdr:cNvCxnSpPr/>
      </xdr:nvCxnSpPr>
      <xdr:spPr>
        <a:xfrm flipV="1">
          <a:off x="14592300" y="10146143"/>
          <a:ext cx="889000" cy="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93001</xdr:rowOff>
    </xdr:from>
    <xdr:to>
      <xdr:col>21</xdr:col>
      <xdr:colOff>161925</xdr:colOff>
      <xdr:row>59</xdr:row>
      <xdr:rowOff>72116</xdr:rowOff>
    </xdr:to>
    <xdr:cxnSp macro="">
      <xdr:nvCxnSpPr>
        <xdr:cNvPr id="578" name="直線コネクタ 577"/>
        <xdr:cNvCxnSpPr/>
      </xdr:nvCxnSpPr>
      <xdr:spPr>
        <a:xfrm>
          <a:off x="13703300" y="10037101"/>
          <a:ext cx="889000" cy="15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93001</xdr:rowOff>
    </xdr:from>
    <xdr:to>
      <xdr:col>19</xdr:col>
      <xdr:colOff>644525</xdr:colOff>
      <xdr:row>59</xdr:row>
      <xdr:rowOff>64605</xdr:rowOff>
    </xdr:to>
    <xdr:cxnSp macro="">
      <xdr:nvCxnSpPr>
        <xdr:cNvPr id="581" name="直線コネクタ 580"/>
        <xdr:cNvCxnSpPr/>
      </xdr:nvCxnSpPr>
      <xdr:spPr>
        <a:xfrm flipV="1">
          <a:off x="12814300" y="10037101"/>
          <a:ext cx="889000" cy="1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19781</xdr:rowOff>
    </xdr:from>
    <xdr:to>
      <xdr:col>23</xdr:col>
      <xdr:colOff>568325</xdr:colOff>
      <xdr:row>59</xdr:row>
      <xdr:rowOff>121381</xdr:rowOff>
    </xdr:to>
    <xdr:sp macro="" textlink="">
      <xdr:nvSpPr>
        <xdr:cNvPr id="591" name="円/楕円 590"/>
        <xdr:cNvSpPr/>
      </xdr:nvSpPr>
      <xdr:spPr>
        <a:xfrm>
          <a:off x="16268700" y="1013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106158</xdr:rowOff>
    </xdr:from>
    <xdr:ext cx="534377" cy="259045"/>
    <xdr:sp macro="" textlink="">
      <xdr:nvSpPr>
        <xdr:cNvPr id="592" name="教育費該当値テキスト"/>
        <xdr:cNvSpPr txBox="1"/>
      </xdr:nvSpPr>
      <xdr:spPr>
        <a:xfrm>
          <a:off x="16370300" y="100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21,733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151243</xdr:rowOff>
    </xdr:from>
    <xdr:to>
      <xdr:col>22</xdr:col>
      <xdr:colOff>415925</xdr:colOff>
      <xdr:row>59</xdr:row>
      <xdr:rowOff>81393</xdr:rowOff>
    </xdr:to>
    <xdr:sp macro="" textlink="">
      <xdr:nvSpPr>
        <xdr:cNvPr id="593" name="円/楕円 592"/>
        <xdr:cNvSpPr/>
      </xdr:nvSpPr>
      <xdr:spPr>
        <a:xfrm>
          <a:off x="15430500" y="1009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72520</xdr:rowOff>
    </xdr:from>
    <xdr:ext cx="534377" cy="259045"/>
    <xdr:sp macro="" textlink="">
      <xdr:nvSpPr>
        <xdr:cNvPr id="594" name="テキスト ボックス 593"/>
        <xdr:cNvSpPr txBox="1"/>
      </xdr:nvSpPr>
      <xdr:spPr>
        <a:xfrm>
          <a:off x="15214111" y="1018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24,182</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21316</xdr:rowOff>
    </xdr:from>
    <xdr:to>
      <xdr:col>21</xdr:col>
      <xdr:colOff>212725</xdr:colOff>
      <xdr:row>59</xdr:row>
      <xdr:rowOff>122916</xdr:rowOff>
    </xdr:to>
    <xdr:sp macro="" textlink="">
      <xdr:nvSpPr>
        <xdr:cNvPr id="595" name="円/楕円 594"/>
        <xdr:cNvSpPr/>
      </xdr:nvSpPr>
      <xdr:spPr>
        <a:xfrm>
          <a:off x="14541500" y="1013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114043</xdr:rowOff>
    </xdr:from>
    <xdr:ext cx="534377" cy="259045"/>
    <xdr:sp macro="" textlink="">
      <xdr:nvSpPr>
        <xdr:cNvPr id="596" name="テキスト ボックス 595"/>
        <xdr:cNvSpPr txBox="1"/>
      </xdr:nvSpPr>
      <xdr:spPr>
        <a:xfrm>
          <a:off x="14325111" y="1022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42201</xdr:rowOff>
    </xdr:from>
    <xdr:to>
      <xdr:col>20</xdr:col>
      <xdr:colOff>9525</xdr:colOff>
      <xdr:row>58</xdr:row>
      <xdr:rowOff>143801</xdr:rowOff>
    </xdr:to>
    <xdr:sp macro="" textlink="">
      <xdr:nvSpPr>
        <xdr:cNvPr id="597" name="円/楕円 596"/>
        <xdr:cNvSpPr/>
      </xdr:nvSpPr>
      <xdr:spPr>
        <a:xfrm>
          <a:off x="13652500" y="998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134928</xdr:rowOff>
    </xdr:from>
    <xdr:ext cx="534377" cy="259045"/>
    <xdr:sp macro="" textlink="">
      <xdr:nvSpPr>
        <xdr:cNvPr id="598" name="テキスト ボックス 597"/>
        <xdr:cNvSpPr txBox="1"/>
      </xdr:nvSpPr>
      <xdr:spPr>
        <a:xfrm>
          <a:off x="13436111" y="1007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13805</xdr:rowOff>
    </xdr:from>
    <xdr:to>
      <xdr:col>18</xdr:col>
      <xdr:colOff>492125</xdr:colOff>
      <xdr:row>59</xdr:row>
      <xdr:rowOff>115405</xdr:rowOff>
    </xdr:to>
    <xdr:sp macro="" textlink="">
      <xdr:nvSpPr>
        <xdr:cNvPr id="599" name="円/楕円 598"/>
        <xdr:cNvSpPr/>
      </xdr:nvSpPr>
      <xdr:spPr>
        <a:xfrm>
          <a:off x="12763500" y="101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106532</xdr:rowOff>
    </xdr:from>
    <xdr:ext cx="534377" cy="259045"/>
    <xdr:sp macro="" textlink="">
      <xdr:nvSpPr>
        <xdr:cNvPr id="600" name="テキスト ボックス 599"/>
        <xdr:cNvSpPr txBox="1"/>
      </xdr:nvSpPr>
      <xdr:spPr>
        <a:xfrm>
          <a:off x="12547111" y="1022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104953</xdr:rowOff>
    </xdr:from>
    <xdr:to>
      <xdr:col>23</xdr:col>
      <xdr:colOff>517525</xdr:colOff>
      <xdr:row>78</xdr:row>
      <xdr:rowOff>132888</xdr:rowOff>
    </xdr:to>
    <xdr:cxnSp macro="">
      <xdr:nvCxnSpPr>
        <xdr:cNvPr id="627" name="直線コネクタ 626"/>
        <xdr:cNvCxnSpPr/>
      </xdr:nvCxnSpPr>
      <xdr:spPr>
        <a:xfrm flipV="1">
          <a:off x="15481300" y="13478053"/>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47896</xdr:rowOff>
    </xdr:from>
    <xdr:ext cx="378565" cy="259045"/>
    <xdr:sp macro="" textlink="">
      <xdr:nvSpPr>
        <xdr:cNvPr id="628" name="災害復旧費平均値テキスト"/>
        <xdr:cNvSpPr txBox="1"/>
      </xdr:nvSpPr>
      <xdr:spPr>
        <a:xfrm>
          <a:off x="16370300" y="13420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131197</xdr:rowOff>
    </xdr:from>
    <xdr:to>
      <xdr:col>22</xdr:col>
      <xdr:colOff>365125</xdr:colOff>
      <xdr:row>78</xdr:row>
      <xdr:rowOff>132888</xdr:rowOff>
    </xdr:to>
    <xdr:cxnSp macro="">
      <xdr:nvCxnSpPr>
        <xdr:cNvPr id="630" name="直線コネクタ 629"/>
        <xdr:cNvCxnSpPr/>
      </xdr:nvCxnSpPr>
      <xdr:spPr>
        <a:xfrm>
          <a:off x="14592300" y="13504297"/>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131197</xdr:rowOff>
    </xdr:from>
    <xdr:to>
      <xdr:col>21</xdr:col>
      <xdr:colOff>161925</xdr:colOff>
      <xdr:row>78</xdr:row>
      <xdr:rowOff>138649</xdr:rowOff>
    </xdr:to>
    <xdr:cxnSp macro="">
      <xdr:nvCxnSpPr>
        <xdr:cNvPr id="633" name="直線コネクタ 632"/>
        <xdr:cNvCxnSpPr/>
      </xdr:nvCxnSpPr>
      <xdr:spPr>
        <a:xfrm flipV="1">
          <a:off x="13703300" y="13504297"/>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137962</xdr:rowOff>
    </xdr:from>
    <xdr:to>
      <xdr:col>19</xdr:col>
      <xdr:colOff>644525</xdr:colOff>
      <xdr:row>78</xdr:row>
      <xdr:rowOff>138649</xdr:rowOff>
    </xdr:to>
    <xdr:cxnSp macro="">
      <xdr:nvCxnSpPr>
        <xdr:cNvPr id="636" name="直線コネクタ 635"/>
        <xdr:cNvCxnSpPr/>
      </xdr:nvCxnSpPr>
      <xdr:spPr>
        <a:xfrm>
          <a:off x="12814300" y="1351106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54153</xdr:rowOff>
    </xdr:from>
    <xdr:to>
      <xdr:col>23</xdr:col>
      <xdr:colOff>568325</xdr:colOff>
      <xdr:row>78</xdr:row>
      <xdr:rowOff>155753</xdr:rowOff>
    </xdr:to>
    <xdr:sp macro="" textlink="">
      <xdr:nvSpPr>
        <xdr:cNvPr id="646" name="円/楕円 645"/>
        <xdr:cNvSpPr/>
      </xdr:nvSpPr>
      <xdr:spPr>
        <a:xfrm>
          <a:off x="16268700" y="134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13530</xdr:rowOff>
    </xdr:from>
    <xdr:ext cx="378565" cy="259045"/>
    <xdr:sp macro="" textlink="">
      <xdr:nvSpPr>
        <xdr:cNvPr id="647" name="災害復旧費該当値テキスト"/>
        <xdr:cNvSpPr txBox="1"/>
      </xdr:nvSpPr>
      <xdr:spPr>
        <a:xfrm>
          <a:off x="16370300" y="13215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82088</xdr:rowOff>
    </xdr:from>
    <xdr:to>
      <xdr:col>22</xdr:col>
      <xdr:colOff>415925</xdr:colOff>
      <xdr:row>79</xdr:row>
      <xdr:rowOff>12238</xdr:rowOff>
    </xdr:to>
    <xdr:sp macro="" textlink="">
      <xdr:nvSpPr>
        <xdr:cNvPr id="648" name="円/楕円 647"/>
        <xdr:cNvSpPr/>
      </xdr:nvSpPr>
      <xdr:spPr>
        <a:xfrm>
          <a:off x="15430500" y="134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3365</xdr:rowOff>
    </xdr:from>
    <xdr:ext cx="378565" cy="259045"/>
    <xdr:sp macro="" textlink="">
      <xdr:nvSpPr>
        <xdr:cNvPr id="649" name="テキスト ボックス 648"/>
        <xdr:cNvSpPr txBox="1"/>
      </xdr:nvSpPr>
      <xdr:spPr>
        <a:xfrm>
          <a:off x="15292017" y="13547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80397</xdr:rowOff>
    </xdr:from>
    <xdr:to>
      <xdr:col>21</xdr:col>
      <xdr:colOff>212725</xdr:colOff>
      <xdr:row>79</xdr:row>
      <xdr:rowOff>10547</xdr:rowOff>
    </xdr:to>
    <xdr:sp macro="" textlink="">
      <xdr:nvSpPr>
        <xdr:cNvPr id="650" name="円/楕円 649"/>
        <xdr:cNvSpPr/>
      </xdr:nvSpPr>
      <xdr:spPr>
        <a:xfrm>
          <a:off x="14541500" y="134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1674</xdr:rowOff>
    </xdr:from>
    <xdr:ext cx="378565" cy="259045"/>
    <xdr:sp macro="" textlink="">
      <xdr:nvSpPr>
        <xdr:cNvPr id="651" name="テキスト ボックス 650"/>
        <xdr:cNvSpPr txBox="1"/>
      </xdr:nvSpPr>
      <xdr:spPr>
        <a:xfrm>
          <a:off x="14403017" y="13546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87849</xdr:rowOff>
    </xdr:from>
    <xdr:to>
      <xdr:col>20</xdr:col>
      <xdr:colOff>9525</xdr:colOff>
      <xdr:row>79</xdr:row>
      <xdr:rowOff>17999</xdr:rowOff>
    </xdr:to>
    <xdr:sp macro="" textlink="">
      <xdr:nvSpPr>
        <xdr:cNvPr id="652" name="円/楕円 651"/>
        <xdr:cNvSpPr/>
      </xdr:nvSpPr>
      <xdr:spPr>
        <a:xfrm>
          <a:off x="13652500" y="134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9126</xdr:rowOff>
    </xdr:from>
    <xdr:ext cx="313932" cy="259045"/>
    <xdr:sp macro="" textlink="">
      <xdr:nvSpPr>
        <xdr:cNvPr id="653" name="テキスト ボックス 652"/>
        <xdr:cNvSpPr txBox="1"/>
      </xdr:nvSpPr>
      <xdr:spPr>
        <a:xfrm>
          <a:off x="13546333" y="135536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87162</xdr:rowOff>
    </xdr:from>
    <xdr:to>
      <xdr:col>18</xdr:col>
      <xdr:colOff>492125</xdr:colOff>
      <xdr:row>79</xdr:row>
      <xdr:rowOff>17312</xdr:rowOff>
    </xdr:to>
    <xdr:sp macro="" textlink="">
      <xdr:nvSpPr>
        <xdr:cNvPr id="654" name="円/楕円 653"/>
        <xdr:cNvSpPr/>
      </xdr:nvSpPr>
      <xdr:spPr>
        <a:xfrm>
          <a:off x="12763500" y="134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8439</xdr:rowOff>
    </xdr:from>
    <xdr:ext cx="313932" cy="259045"/>
    <xdr:sp macro="" textlink="">
      <xdr:nvSpPr>
        <xdr:cNvPr id="655" name="テキスト ボックス 654"/>
        <xdr:cNvSpPr txBox="1"/>
      </xdr:nvSpPr>
      <xdr:spPr>
        <a:xfrm>
          <a:off x="12657333" y="1355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53474</xdr:rowOff>
    </xdr:from>
    <xdr:to>
      <xdr:col>23</xdr:col>
      <xdr:colOff>517525</xdr:colOff>
      <xdr:row>97</xdr:row>
      <xdr:rowOff>92394</xdr:rowOff>
    </xdr:to>
    <xdr:cxnSp macro="">
      <xdr:nvCxnSpPr>
        <xdr:cNvPr id="688" name="直線コネクタ 687"/>
        <xdr:cNvCxnSpPr/>
      </xdr:nvCxnSpPr>
      <xdr:spPr>
        <a:xfrm flipV="1">
          <a:off x="15481300" y="16684124"/>
          <a:ext cx="838200" cy="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50888</xdr:rowOff>
    </xdr:from>
    <xdr:to>
      <xdr:col>22</xdr:col>
      <xdr:colOff>365125</xdr:colOff>
      <xdr:row>97</xdr:row>
      <xdr:rowOff>92394</xdr:rowOff>
    </xdr:to>
    <xdr:cxnSp macro="">
      <xdr:nvCxnSpPr>
        <xdr:cNvPr id="691" name="直線コネクタ 690"/>
        <xdr:cNvCxnSpPr/>
      </xdr:nvCxnSpPr>
      <xdr:spPr>
        <a:xfrm>
          <a:off x="14592300" y="16681538"/>
          <a:ext cx="8890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169818</xdr:rowOff>
    </xdr:from>
    <xdr:to>
      <xdr:col>21</xdr:col>
      <xdr:colOff>161925</xdr:colOff>
      <xdr:row>97</xdr:row>
      <xdr:rowOff>50888</xdr:rowOff>
    </xdr:to>
    <xdr:cxnSp macro="">
      <xdr:nvCxnSpPr>
        <xdr:cNvPr id="694" name="直線コネクタ 693"/>
        <xdr:cNvCxnSpPr/>
      </xdr:nvCxnSpPr>
      <xdr:spPr>
        <a:xfrm>
          <a:off x="13703300" y="16629018"/>
          <a:ext cx="889000" cy="5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169818</xdr:rowOff>
    </xdr:from>
    <xdr:to>
      <xdr:col>19</xdr:col>
      <xdr:colOff>644525</xdr:colOff>
      <xdr:row>97</xdr:row>
      <xdr:rowOff>51961</xdr:rowOff>
    </xdr:to>
    <xdr:cxnSp macro="">
      <xdr:nvCxnSpPr>
        <xdr:cNvPr id="697" name="直線コネクタ 696"/>
        <xdr:cNvCxnSpPr/>
      </xdr:nvCxnSpPr>
      <xdr:spPr>
        <a:xfrm flipV="1">
          <a:off x="12814300" y="16629018"/>
          <a:ext cx="889000" cy="5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2674</xdr:rowOff>
    </xdr:from>
    <xdr:to>
      <xdr:col>23</xdr:col>
      <xdr:colOff>568325</xdr:colOff>
      <xdr:row>97</xdr:row>
      <xdr:rowOff>104274</xdr:rowOff>
    </xdr:to>
    <xdr:sp macro="" textlink="">
      <xdr:nvSpPr>
        <xdr:cNvPr id="707" name="円/楕円 706"/>
        <xdr:cNvSpPr/>
      </xdr:nvSpPr>
      <xdr:spPr>
        <a:xfrm>
          <a:off x="16268700" y="166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152551</xdr:rowOff>
    </xdr:from>
    <xdr:ext cx="534377" cy="259045"/>
    <xdr:sp macro="" textlink="">
      <xdr:nvSpPr>
        <xdr:cNvPr id="708" name="公債費該当値テキスト"/>
        <xdr:cNvSpPr txBox="1"/>
      </xdr:nvSpPr>
      <xdr:spPr>
        <a:xfrm>
          <a:off x="16370300" y="1661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30,035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41594</xdr:rowOff>
    </xdr:from>
    <xdr:to>
      <xdr:col>22</xdr:col>
      <xdr:colOff>415925</xdr:colOff>
      <xdr:row>97</xdr:row>
      <xdr:rowOff>143194</xdr:rowOff>
    </xdr:to>
    <xdr:sp macro="" textlink="">
      <xdr:nvSpPr>
        <xdr:cNvPr id="709" name="円/楕円 708"/>
        <xdr:cNvSpPr/>
      </xdr:nvSpPr>
      <xdr:spPr>
        <a:xfrm>
          <a:off x="15430500" y="166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134321</xdr:rowOff>
    </xdr:from>
    <xdr:ext cx="534377" cy="259045"/>
    <xdr:sp macro="" textlink="">
      <xdr:nvSpPr>
        <xdr:cNvPr id="710" name="テキスト ボックス 709"/>
        <xdr:cNvSpPr txBox="1"/>
      </xdr:nvSpPr>
      <xdr:spPr>
        <a:xfrm>
          <a:off x="15214111" y="167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88</xdr:rowOff>
    </xdr:from>
    <xdr:to>
      <xdr:col>21</xdr:col>
      <xdr:colOff>212725</xdr:colOff>
      <xdr:row>97</xdr:row>
      <xdr:rowOff>101688</xdr:rowOff>
    </xdr:to>
    <xdr:sp macro="" textlink="">
      <xdr:nvSpPr>
        <xdr:cNvPr id="711" name="円/楕円 710"/>
        <xdr:cNvSpPr/>
      </xdr:nvSpPr>
      <xdr:spPr>
        <a:xfrm>
          <a:off x="14541500" y="166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92815</xdr:rowOff>
    </xdr:from>
    <xdr:ext cx="534377" cy="259045"/>
    <xdr:sp macro="" textlink="">
      <xdr:nvSpPr>
        <xdr:cNvPr id="712" name="テキスト ボックス 711"/>
        <xdr:cNvSpPr txBox="1"/>
      </xdr:nvSpPr>
      <xdr:spPr>
        <a:xfrm>
          <a:off x="14325111" y="167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119018</xdr:rowOff>
    </xdr:from>
    <xdr:to>
      <xdr:col>20</xdr:col>
      <xdr:colOff>9525</xdr:colOff>
      <xdr:row>97</xdr:row>
      <xdr:rowOff>49168</xdr:rowOff>
    </xdr:to>
    <xdr:sp macro="" textlink="">
      <xdr:nvSpPr>
        <xdr:cNvPr id="713" name="円/楕円 712"/>
        <xdr:cNvSpPr/>
      </xdr:nvSpPr>
      <xdr:spPr>
        <a:xfrm>
          <a:off x="13652500" y="1657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40295</xdr:rowOff>
    </xdr:from>
    <xdr:ext cx="534377" cy="259045"/>
    <xdr:sp macro="" textlink="">
      <xdr:nvSpPr>
        <xdr:cNvPr id="714" name="テキスト ボックス 713"/>
        <xdr:cNvSpPr txBox="1"/>
      </xdr:nvSpPr>
      <xdr:spPr>
        <a:xfrm>
          <a:off x="13436111" y="1667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1161</xdr:rowOff>
    </xdr:from>
    <xdr:to>
      <xdr:col>18</xdr:col>
      <xdr:colOff>492125</xdr:colOff>
      <xdr:row>97</xdr:row>
      <xdr:rowOff>102761</xdr:rowOff>
    </xdr:to>
    <xdr:sp macro="" textlink="">
      <xdr:nvSpPr>
        <xdr:cNvPr id="715" name="円/楕円 714"/>
        <xdr:cNvSpPr/>
      </xdr:nvSpPr>
      <xdr:spPr>
        <a:xfrm>
          <a:off x="12763500" y="166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93888</xdr:rowOff>
    </xdr:from>
    <xdr:ext cx="534377" cy="259045"/>
    <xdr:sp macro="" textlink="">
      <xdr:nvSpPr>
        <xdr:cNvPr id="716" name="テキスト ボックス 715"/>
        <xdr:cNvSpPr txBox="1"/>
      </xdr:nvSpPr>
      <xdr:spPr>
        <a:xfrm>
          <a:off x="12547111" y="167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類似団体平均と比較した場合の本市の特徴として、</a:t>
          </a:r>
          <a:r>
            <a:rPr kumimoji="1" lang="ja-JP" altLang="en-US" sz="1100">
              <a:solidFill>
                <a:schemeClr val="dk1"/>
              </a:solidFill>
              <a:effectLst/>
              <a:latin typeface="+mn-lt"/>
              <a:ea typeface="+mn-ea"/>
              <a:cs typeface="+mn-cs"/>
            </a:rPr>
            <a:t>民生費・衛生費</a:t>
          </a:r>
          <a:r>
            <a:rPr kumimoji="1" lang="ja-JP" altLang="ja-JP" sz="1100">
              <a:solidFill>
                <a:schemeClr val="dk1"/>
              </a:solidFill>
              <a:effectLst/>
              <a:latin typeface="+mn-lt"/>
              <a:ea typeface="+mn-ea"/>
              <a:cs typeface="+mn-cs"/>
            </a:rPr>
            <a:t>の水準が</a:t>
          </a:r>
          <a:r>
            <a:rPr kumimoji="1" lang="ja-JP" altLang="en-US" sz="1100">
              <a:solidFill>
                <a:schemeClr val="dk1"/>
              </a:solidFill>
              <a:effectLst/>
              <a:latin typeface="+mn-lt"/>
              <a:ea typeface="+mn-ea"/>
              <a:cs typeface="+mn-cs"/>
            </a:rPr>
            <a:t>類似団体平均を</a:t>
          </a:r>
          <a:r>
            <a:rPr kumimoji="1" lang="ja-JP" altLang="ja-JP" sz="1100">
              <a:solidFill>
                <a:schemeClr val="dk1"/>
              </a:solidFill>
              <a:effectLst/>
              <a:latin typeface="+mn-lt"/>
              <a:ea typeface="+mn-ea"/>
              <a:cs typeface="+mn-cs"/>
            </a:rPr>
            <a:t>上回り、</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の水準は下回っていることが挙げられる。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構成比が最も大きい民生費については、類似団体平均より高い水準にある扶助費が多くの割合を占めるため、同様に類似団体平均を上回る結果となっている。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は、市民病院への支出金、清掃組合への負担金がある</a:t>
          </a:r>
          <a:r>
            <a:rPr kumimoji="1" lang="ja-JP" altLang="en-US" sz="1100">
              <a:solidFill>
                <a:schemeClr val="dk1"/>
              </a:solidFill>
              <a:effectLst/>
              <a:latin typeface="+mn-lt"/>
              <a:ea typeface="+mn-ea"/>
              <a:cs typeface="+mn-cs"/>
            </a:rPr>
            <a:t>ことが要因である。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一方、教育費について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、類似団体平均より低い水準を推移しており、他市町村に比べて社会教育施設や体育施設が少なく、維持費が掛っていないことが要因と考えられる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財政調整基金残高</a:t>
          </a:r>
          <a:r>
            <a:rPr kumimoji="1" lang="ja-JP" altLang="en-US" sz="1300">
              <a:solidFill>
                <a:schemeClr val="dk1"/>
              </a:solidFill>
              <a:effectLst/>
              <a:latin typeface="+mn-ea"/>
              <a:ea typeface="+mn-ea"/>
              <a:cs typeface="+mn-cs"/>
            </a:rPr>
            <a:t>については、</a:t>
          </a:r>
          <a:r>
            <a:rPr kumimoji="1" lang="ja-JP" altLang="ja-JP" sz="1300">
              <a:solidFill>
                <a:schemeClr val="dk1"/>
              </a:solidFill>
              <a:effectLst/>
              <a:latin typeface="+mn-ea"/>
              <a:ea typeface="+mn-ea"/>
              <a:cs typeface="+mn-cs"/>
            </a:rPr>
            <a:t>基金に頼らず行財政改革を強力に推進した結果、</a:t>
          </a:r>
          <a:r>
            <a:rPr kumimoji="1" lang="en-US" altLang="ja-JP" sz="1300">
              <a:solidFill>
                <a:schemeClr val="dk1"/>
              </a:solidFill>
              <a:effectLst/>
              <a:latin typeface="+mn-ea"/>
              <a:ea typeface="+mn-ea"/>
              <a:cs typeface="+mn-cs"/>
            </a:rPr>
            <a:t>H19</a:t>
          </a:r>
          <a:r>
            <a:rPr kumimoji="1" lang="ja-JP" altLang="ja-JP" sz="1300">
              <a:solidFill>
                <a:schemeClr val="dk1"/>
              </a:solidFill>
              <a:effectLst/>
              <a:latin typeface="+mn-ea"/>
              <a:ea typeface="+mn-ea"/>
              <a:cs typeface="+mn-cs"/>
            </a:rPr>
            <a:t>年度から積立増を行うことができており、</a:t>
          </a:r>
          <a:r>
            <a:rPr kumimoji="1" lang="en-US" altLang="ja-JP" sz="1300">
              <a:solidFill>
                <a:schemeClr val="dk1"/>
              </a:solidFill>
              <a:effectLst/>
              <a:latin typeface="+mn-ea"/>
              <a:ea typeface="+mn-ea"/>
              <a:cs typeface="+mn-cs"/>
            </a:rPr>
            <a:t>H28</a:t>
          </a:r>
          <a:r>
            <a:rPr kumimoji="1" lang="ja-JP" altLang="ja-JP" sz="1300">
              <a:solidFill>
                <a:schemeClr val="dk1"/>
              </a:solidFill>
              <a:effectLst/>
              <a:latin typeface="+mn-ea"/>
              <a:ea typeface="+mn-ea"/>
              <a:cs typeface="+mn-cs"/>
            </a:rPr>
            <a:t>年度には</a:t>
          </a:r>
          <a:r>
            <a:rPr kumimoji="1" lang="en-US" altLang="ja-JP" sz="1300">
              <a:solidFill>
                <a:schemeClr val="dk1"/>
              </a:solidFill>
              <a:effectLst/>
              <a:latin typeface="+mn-ea"/>
              <a:ea typeface="+mn-ea"/>
              <a:cs typeface="+mn-cs"/>
            </a:rPr>
            <a:t>29.81</a:t>
          </a:r>
          <a:r>
            <a:rPr kumimoji="1" lang="ja-JP" altLang="ja-JP" sz="1300">
              <a:solidFill>
                <a:schemeClr val="dk1"/>
              </a:solidFill>
              <a:effectLst/>
              <a:latin typeface="+mn-ea"/>
              <a:ea typeface="+mn-ea"/>
              <a:cs typeface="+mn-cs"/>
            </a:rPr>
            <a:t>％まで増加している</a:t>
          </a:r>
          <a:r>
            <a:rPr kumimoji="1" lang="ja-JP" altLang="en-US" sz="1300">
              <a:solidFill>
                <a:schemeClr val="dk1"/>
              </a:solidFill>
              <a:effectLst/>
              <a:latin typeface="+mn-ea"/>
              <a:ea typeface="+mn-ea"/>
              <a:cs typeface="+mn-cs"/>
            </a:rPr>
            <a:t>が、今後は、少子高齢化による社会保障関連経費の増加、市民病院の建替や競馬場跡地の土地区画整理事業など、多額の臨時的経費の発生が見込まれており、基金の取崩しが予想される。</a:t>
          </a:r>
          <a:r>
            <a:rPr kumimoji="1" lang="ja-JP" altLang="ja-JP" sz="1300">
              <a:solidFill>
                <a:schemeClr val="dk1"/>
              </a:solidFill>
              <a:effectLst/>
              <a:latin typeface="+mn-ea"/>
              <a:ea typeface="+mn-ea"/>
              <a:cs typeface="+mn-cs"/>
            </a:rPr>
            <a:t>実質</a:t>
          </a:r>
          <a:r>
            <a:rPr kumimoji="1" lang="ja-JP" altLang="en-US" sz="1300">
              <a:solidFill>
                <a:schemeClr val="dk1"/>
              </a:solidFill>
              <a:effectLst/>
              <a:latin typeface="+mn-ea"/>
              <a:ea typeface="+mn-ea"/>
              <a:cs typeface="+mn-cs"/>
            </a:rPr>
            <a:t>収支額、実質単年度収支ともにプラス収支を保っているが、上記の臨時経費が発生する見込であるため、今後も安定かつ持続可能な財政運営を図っていく。</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一般会計及び特別会計、全ての会計において赤字会計は無くなっている。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H27</a:t>
          </a:r>
          <a:r>
            <a:rPr kumimoji="1" lang="ja-JP" altLang="en-US" sz="1300">
              <a:solidFill>
                <a:schemeClr val="dk1"/>
              </a:solidFill>
              <a:effectLst/>
              <a:latin typeface="+mn-ea"/>
              <a:ea typeface="+mn-ea"/>
              <a:cs typeface="+mn-cs"/>
            </a:rPr>
            <a:t>年度、赤字会計であった国民健康保険特別会計は、国保税収納率の向上や医療費適正化対策及び保健事業の推進に取り組んだ結果、黒字決算となったが、医療の高度化・高額化等に伴い、今後医療費が増加していくことが予想され、厳しい財政状況は続くと思われる。</a:t>
          </a:r>
          <a:endParaRPr kumimoji="1" lang="en-US" altLang="ja-JP" sz="1300">
            <a:solidFill>
              <a:schemeClr val="dk1"/>
            </a:solidFill>
            <a:effectLst/>
            <a:latin typeface="+mn-ea"/>
            <a:ea typeface="+mn-ea"/>
            <a:cs typeface="+mn-cs"/>
          </a:endParaRPr>
        </a:p>
        <a:p>
          <a:r>
            <a:rPr kumimoji="1" lang="ja-JP" altLang="en-US" sz="1300">
              <a:latin typeface="ＭＳ ゴシック" pitchFamily="49" charset="-128"/>
              <a:ea typeface="ＭＳ ゴシック" pitchFamily="49" charset="-128"/>
            </a:rPr>
            <a:t>　その他会計</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黒字</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は、南新地土地区画整理事業特別会計である。</a:t>
          </a:r>
          <a:r>
            <a:rPr kumimoji="1" lang="en-US" altLang="ja-JP" sz="1300">
              <a:latin typeface="ＭＳ ゴシック" pitchFamily="49" charset="-128"/>
              <a:ea typeface="ＭＳ ゴシック" pitchFamily="49" charset="-128"/>
            </a:rPr>
            <a:t>H28</a:t>
          </a:r>
          <a:r>
            <a:rPr kumimoji="1" lang="ja-JP" altLang="en-US" sz="1300">
              <a:latin typeface="ＭＳ ゴシック" pitchFamily="49" charset="-128"/>
              <a:ea typeface="ＭＳ ゴシック" pitchFamily="49" charset="-128"/>
            </a:rPr>
            <a:t>年度は換地設計及び基盤整備工事に向けた基本設計などの調査設計業務を行い、</a:t>
          </a:r>
          <a:r>
            <a:rPr kumimoji="1" lang="en-US" altLang="ja-JP" sz="1300">
              <a:latin typeface="ＭＳ ゴシック" pitchFamily="49" charset="-128"/>
              <a:ea typeface="ＭＳ ゴシック" pitchFamily="49" charset="-128"/>
            </a:rPr>
            <a:t>H29</a:t>
          </a:r>
          <a:r>
            <a:rPr kumimoji="1" lang="ja-JP" altLang="en-US" sz="1300">
              <a:latin typeface="ＭＳ ゴシック" pitchFamily="49" charset="-128"/>
              <a:ea typeface="ＭＳ ゴシック" pitchFamily="49" charset="-128"/>
            </a:rPr>
            <a:t>年度以降、造成工事を行っていく予定。（</a:t>
          </a:r>
          <a:r>
            <a:rPr kumimoji="1" lang="en-US" altLang="ja-JP" sz="1300">
              <a:latin typeface="ＭＳ ゴシック" pitchFamily="49" charset="-128"/>
              <a:ea typeface="ＭＳ ゴシック" pitchFamily="49" charset="-128"/>
            </a:rPr>
            <a:t>H28</a:t>
          </a:r>
          <a:r>
            <a:rPr kumimoji="1" lang="ja-JP" altLang="en-US" sz="1300">
              <a:latin typeface="ＭＳ ゴシック" pitchFamily="49" charset="-128"/>
              <a:ea typeface="ＭＳ ゴシック" pitchFamily="49" charset="-128"/>
            </a:rPr>
            <a:t>年度の実質収支額は</a:t>
          </a:r>
          <a:r>
            <a:rPr kumimoji="1" lang="en-US" altLang="ja-JP" sz="1300">
              <a:latin typeface="ＭＳ ゴシック" pitchFamily="49" charset="-128"/>
              <a:ea typeface="ＭＳ ゴシック" pitchFamily="49" charset="-128"/>
            </a:rPr>
            <a:t>0</a:t>
          </a:r>
          <a:r>
            <a:rPr kumimoji="1" lang="ja-JP" altLang="en-US" sz="1300">
              <a:latin typeface="ＭＳ ゴシック" pitchFamily="49" charset="-128"/>
              <a:ea typeface="ＭＳ ゴシック" pitchFamily="49" charset="-128"/>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・元利償還金：</a:t>
          </a:r>
          <a:r>
            <a:rPr kumimoji="1" lang="en-US" altLang="ja-JP" sz="1100">
              <a:solidFill>
                <a:schemeClr val="dk1"/>
              </a:solidFill>
              <a:effectLst/>
              <a:latin typeface="+mn-ea"/>
              <a:ea typeface="+mn-ea"/>
              <a:cs typeface="+mn-cs"/>
            </a:rPr>
            <a:t>H24</a:t>
          </a:r>
          <a:r>
            <a:rPr kumimoji="1" lang="ja-JP" altLang="ja-JP" sz="1100">
              <a:solidFill>
                <a:schemeClr val="dk1"/>
              </a:solidFill>
              <a:effectLst/>
              <a:latin typeface="+mn-ea"/>
              <a:ea typeface="+mn-ea"/>
              <a:cs typeface="+mn-cs"/>
            </a:rPr>
            <a:t>年度から第三セクター等改革推進債</a:t>
          </a:r>
          <a:r>
            <a:rPr kumimoji="1" lang="en-US" altLang="ja-JP" sz="1100">
              <a:solidFill>
                <a:schemeClr val="dk1"/>
              </a:solidFill>
              <a:effectLst/>
              <a:latin typeface="+mn-ea"/>
              <a:ea typeface="+mn-ea"/>
              <a:cs typeface="+mn-cs"/>
            </a:rPr>
            <a:t>+144</a:t>
          </a:r>
          <a:r>
            <a:rPr kumimoji="1" lang="ja-JP" altLang="ja-JP" sz="1100">
              <a:solidFill>
                <a:schemeClr val="dk1"/>
              </a:solidFill>
              <a:effectLst/>
              <a:latin typeface="+mn-ea"/>
              <a:ea typeface="+mn-ea"/>
              <a:cs typeface="+mn-cs"/>
            </a:rPr>
            <a:t>百万円のため増加し</a:t>
          </a:r>
          <a:r>
            <a:rPr kumimoji="1" lang="ja-JP" altLang="en-US" sz="1100">
              <a:solidFill>
                <a:schemeClr val="dk1"/>
              </a:solidFill>
              <a:effectLst/>
              <a:latin typeface="+mn-ea"/>
              <a:ea typeface="+mn-ea"/>
              <a:cs typeface="+mn-cs"/>
            </a:rPr>
            <a:t>、以降は横ばいで推移している。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・公営企業債の元利償還金に対する繰入金：</a:t>
          </a:r>
          <a:r>
            <a:rPr kumimoji="1" lang="en-US" altLang="ja-JP" sz="1100">
              <a:solidFill>
                <a:schemeClr val="dk1"/>
              </a:solidFill>
              <a:effectLst/>
              <a:latin typeface="+mn-ea"/>
              <a:ea typeface="+mn-ea"/>
              <a:cs typeface="+mn-cs"/>
            </a:rPr>
            <a:t>H25</a:t>
          </a:r>
          <a:r>
            <a:rPr kumimoji="1" lang="ja-JP" altLang="ja-JP" sz="1100">
              <a:solidFill>
                <a:schemeClr val="dk1"/>
              </a:solidFill>
              <a:effectLst/>
              <a:latin typeface="+mn-ea"/>
              <a:ea typeface="+mn-ea"/>
              <a:cs typeface="+mn-cs"/>
            </a:rPr>
            <a:t>年度から水道事業会計において、ありあけ浄水場の給水開始に伴い、その償還が始ま</a:t>
          </a:r>
          <a:r>
            <a:rPr kumimoji="1" lang="ja-JP" altLang="en-US" sz="1100">
              <a:solidFill>
                <a:schemeClr val="dk1"/>
              </a:solidFill>
              <a:effectLst/>
              <a:latin typeface="+mn-ea"/>
              <a:ea typeface="+mn-ea"/>
              <a:cs typeface="+mn-cs"/>
            </a:rPr>
            <a:t>ったことで</a:t>
          </a:r>
          <a:r>
            <a:rPr kumimoji="1" lang="ja-JP" altLang="ja-JP" sz="1100">
              <a:solidFill>
                <a:schemeClr val="dk1"/>
              </a:solidFill>
              <a:effectLst/>
              <a:latin typeface="+mn-ea"/>
              <a:ea typeface="+mn-ea"/>
              <a:cs typeface="+mn-cs"/>
            </a:rPr>
            <a:t>増加</a:t>
          </a:r>
          <a:r>
            <a:rPr kumimoji="1" lang="ja-JP" altLang="en-US" sz="1100">
              <a:solidFill>
                <a:schemeClr val="dk1"/>
              </a:solidFill>
              <a:effectLst/>
              <a:latin typeface="+mn-ea"/>
              <a:ea typeface="+mn-ea"/>
              <a:cs typeface="+mn-cs"/>
            </a:rPr>
            <a:t>、以降は減少している。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・組合等が起こした地方債の元利償還金に対する負担金等：有明広域行政事務組合と大牟田・荒尾清掃施設組合の負担金である。</a:t>
          </a:r>
          <a:endParaRPr lang="ja-JP" altLang="ja-JP" sz="1100">
            <a:effectLst/>
            <a:latin typeface="+mn-ea"/>
            <a:ea typeface="+mn-ea"/>
          </a:endParaRPr>
        </a:p>
        <a:p>
          <a:r>
            <a:rPr kumimoji="1" lang="ja-JP" altLang="ja-JP" sz="1100">
              <a:solidFill>
                <a:schemeClr val="dk1"/>
              </a:solidFill>
              <a:effectLst/>
              <a:latin typeface="+mn-ea"/>
              <a:ea typeface="+mn-ea"/>
              <a:cs typeface="+mn-cs"/>
            </a:rPr>
            <a:t>・債務負担行為に基づく支出額：</a:t>
          </a:r>
          <a:r>
            <a:rPr kumimoji="1" lang="en-US" altLang="ja-JP" sz="1100">
              <a:solidFill>
                <a:schemeClr val="dk1"/>
              </a:solidFill>
              <a:effectLst/>
              <a:latin typeface="+mn-ea"/>
              <a:ea typeface="+mn-ea"/>
              <a:cs typeface="+mn-cs"/>
            </a:rPr>
            <a:t>H21</a:t>
          </a:r>
          <a:r>
            <a:rPr kumimoji="1" lang="ja-JP" altLang="ja-JP" sz="1100">
              <a:solidFill>
                <a:schemeClr val="dk1"/>
              </a:solidFill>
              <a:effectLst/>
              <a:latin typeface="+mn-ea"/>
              <a:ea typeface="+mn-ea"/>
              <a:cs typeface="+mn-cs"/>
            </a:rPr>
            <a:t>年度から工業団地土地購入として発生した。</a:t>
          </a:r>
          <a:endParaRPr lang="ja-JP" altLang="ja-JP" sz="1100">
            <a:effectLst/>
            <a:latin typeface="+mn-ea"/>
            <a:ea typeface="+mn-ea"/>
          </a:endParaRPr>
        </a:p>
        <a:p>
          <a:r>
            <a:rPr kumimoji="1" lang="ja-JP" altLang="ja-JP" sz="1100">
              <a:solidFill>
                <a:schemeClr val="dk1"/>
              </a:solidFill>
              <a:effectLst/>
              <a:latin typeface="+mn-ea"/>
              <a:ea typeface="+mn-ea"/>
              <a:cs typeface="+mn-cs"/>
            </a:rPr>
            <a:t>・算入公債費等：過去の起債に対する基準財政需要額であり、横ばい</a:t>
          </a:r>
          <a:r>
            <a:rPr kumimoji="1" lang="ja-JP" altLang="en-US" sz="1100">
              <a:solidFill>
                <a:schemeClr val="dk1"/>
              </a:solidFill>
              <a:effectLst/>
              <a:latin typeface="+mn-ea"/>
              <a:ea typeface="+mn-ea"/>
              <a:cs typeface="+mn-cs"/>
            </a:rPr>
            <a:t>で推移している。</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・実質公債費比率の分子：</a:t>
          </a:r>
          <a:r>
            <a:rPr kumimoji="1" lang="en-US" altLang="ja-JP" sz="1100">
              <a:solidFill>
                <a:schemeClr val="dk1"/>
              </a:solidFill>
              <a:effectLst/>
              <a:latin typeface="+mn-ea"/>
              <a:ea typeface="+mn-ea"/>
              <a:cs typeface="+mn-cs"/>
            </a:rPr>
            <a:t>H24</a:t>
          </a:r>
          <a:r>
            <a:rPr kumimoji="1" lang="ja-JP" altLang="en-US" sz="1100">
              <a:solidFill>
                <a:schemeClr val="dk1"/>
              </a:solidFill>
              <a:effectLst/>
              <a:latin typeface="+mn-ea"/>
              <a:ea typeface="+mn-ea"/>
              <a:cs typeface="+mn-cs"/>
            </a:rPr>
            <a:t>年度から増減をあるものの、ほぼ横ばいで推移している。</a:t>
          </a:r>
          <a:endParaRPr lang="ja-JP" altLang="ja-JP" sz="11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・一般会計等に係る地方債の現在高：</a:t>
          </a:r>
          <a:r>
            <a:rPr kumimoji="1" lang="en-US" altLang="ja-JP" sz="1200">
              <a:solidFill>
                <a:schemeClr val="dk1"/>
              </a:solidFill>
              <a:effectLst/>
              <a:latin typeface="+mn-ea"/>
              <a:ea typeface="+mn-ea"/>
              <a:cs typeface="+mn-cs"/>
            </a:rPr>
            <a:t>H23</a:t>
          </a:r>
          <a:r>
            <a:rPr kumimoji="1" lang="ja-JP" altLang="ja-JP" sz="1200">
              <a:solidFill>
                <a:schemeClr val="dk1"/>
              </a:solidFill>
              <a:effectLst/>
              <a:latin typeface="+mn-ea"/>
              <a:ea typeface="+mn-ea"/>
              <a:cs typeface="+mn-cs"/>
            </a:rPr>
            <a:t>年度に競馬組合解散に伴う第三セクター等改革推進債の起債により増加。以降は微減で推移して</a:t>
          </a:r>
          <a:r>
            <a:rPr kumimoji="1" lang="ja-JP" altLang="en-US" sz="1200">
              <a:solidFill>
                <a:schemeClr val="dk1"/>
              </a:solidFill>
              <a:effectLst/>
              <a:latin typeface="+mn-ea"/>
              <a:ea typeface="+mn-ea"/>
              <a:cs typeface="+mn-cs"/>
            </a:rPr>
            <a:t>いる。</a:t>
          </a:r>
          <a:endParaRPr lang="ja-JP" altLang="ja-JP" sz="1200">
            <a:effectLst/>
            <a:latin typeface="+mn-ea"/>
            <a:ea typeface="+mn-ea"/>
          </a:endParaRPr>
        </a:p>
        <a:p>
          <a:r>
            <a:rPr kumimoji="1" lang="ja-JP" altLang="ja-JP" sz="1200">
              <a:solidFill>
                <a:schemeClr val="dk1"/>
              </a:solidFill>
              <a:effectLst/>
              <a:latin typeface="+mn-ea"/>
              <a:ea typeface="+mn-ea"/>
              <a:cs typeface="+mn-cs"/>
            </a:rPr>
            <a:t>・債務負担行為に基づく支出予定額：近年、新たな事業を行っていないことから年々減少傾向にある。</a:t>
          </a:r>
          <a:endParaRPr lang="ja-JP" altLang="ja-JP" sz="1200">
            <a:effectLst/>
            <a:latin typeface="+mn-ea"/>
            <a:ea typeface="+mn-ea"/>
          </a:endParaRPr>
        </a:p>
        <a:p>
          <a:r>
            <a:rPr kumimoji="1" lang="ja-JP" altLang="ja-JP" sz="1200">
              <a:solidFill>
                <a:schemeClr val="dk1"/>
              </a:solidFill>
              <a:effectLst/>
              <a:latin typeface="+mn-ea"/>
              <a:ea typeface="+mn-ea"/>
              <a:cs typeface="+mn-cs"/>
            </a:rPr>
            <a:t>・公営企業債等繰入見込額：</a:t>
          </a:r>
          <a:r>
            <a:rPr kumimoji="1" lang="en-US" altLang="ja-JP" sz="1200">
              <a:solidFill>
                <a:schemeClr val="dk1"/>
              </a:solidFill>
              <a:effectLst/>
              <a:latin typeface="+mn-ea"/>
              <a:ea typeface="+mn-ea"/>
              <a:cs typeface="+mn-cs"/>
            </a:rPr>
            <a:t>H20</a:t>
          </a:r>
          <a:r>
            <a:rPr kumimoji="1" lang="ja-JP" altLang="ja-JP" sz="1200">
              <a:solidFill>
                <a:schemeClr val="dk1"/>
              </a:solidFill>
              <a:effectLst/>
              <a:latin typeface="+mn-ea"/>
              <a:ea typeface="+mn-ea"/>
              <a:cs typeface="+mn-cs"/>
            </a:rPr>
            <a:t>年度からは減少傾向にあった。水道事業会計、病院事業会計の増加により</a:t>
          </a:r>
          <a:r>
            <a:rPr kumimoji="1" lang="en-US" altLang="ja-JP" sz="1200">
              <a:solidFill>
                <a:schemeClr val="dk1"/>
              </a:solidFill>
              <a:effectLst/>
              <a:latin typeface="+mn-ea"/>
              <a:ea typeface="+mn-ea"/>
              <a:cs typeface="+mn-cs"/>
            </a:rPr>
            <a:t>H23</a:t>
          </a:r>
          <a:r>
            <a:rPr kumimoji="1" lang="ja-JP" altLang="ja-JP" sz="1200">
              <a:solidFill>
                <a:schemeClr val="dk1"/>
              </a:solidFill>
              <a:effectLst/>
              <a:latin typeface="+mn-ea"/>
              <a:ea typeface="+mn-ea"/>
              <a:cs typeface="+mn-cs"/>
            </a:rPr>
            <a:t>年度、</a:t>
          </a:r>
          <a:r>
            <a:rPr kumimoji="1" lang="en-US" altLang="ja-JP" sz="1200">
              <a:solidFill>
                <a:schemeClr val="dk1"/>
              </a:solidFill>
              <a:effectLst/>
              <a:latin typeface="+mn-ea"/>
              <a:ea typeface="+mn-ea"/>
              <a:cs typeface="+mn-cs"/>
            </a:rPr>
            <a:t>H24</a:t>
          </a:r>
          <a:r>
            <a:rPr kumimoji="1" lang="ja-JP" altLang="ja-JP" sz="1200">
              <a:solidFill>
                <a:schemeClr val="dk1"/>
              </a:solidFill>
              <a:effectLst/>
              <a:latin typeface="+mn-ea"/>
              <a:ea typeface="+mn-ea"/>
              <a:cs typeface="+mn-cs"/>
            </a:rPr>
            <a:t>年度と増加に転じたものの、</a:t>
          </a:r>
          <a:r>
            <a:rPr kumimoji="1" lang="en-US" altLang="ja-JP" sz="1200">
              <a:solidFill>
                <a:schemeClr val="dk1"/>
              </a:solidFill>
              <a:effectLst/>
              <a:latin typeface="+mn-ea"/>
              <a:ea typeface="+mn-ea"/>
              <a:cs typeface="+mn-cs"/>
            </a:rPr>
            <a:t>H25</a:t>
          </a:r>
          <a:r>
            <a:rPr kumimoji="1" lang="ja-JP" altLang="ja-JP" sz="1200">
              <a:solidFill>
                <a:schemeClr val="dk1"/>
              </a:solidFill>
              <a:effectLst/>
              <a:latin typeface="+mn-ea"/>
              <a:ea typeface="+mn-ea"/>
              <a:cs typeface="+mn-cs"/>
            </a:rPr>
            <a:t>年度から</a:t>
          </a:r>
          <a:r>
            <a:rPr kumimoji="1" lang="ja-JP" altLang="en-US" sz="1200">
              <a:solidFill>
                <a:schemeClr val="dk1"/>
              </a:solidFill>
              <a:effectLst/>
              <a:latin typeface="+mn-ea"/>
              <a:ea typeface="+mn-ea"/>
              <a:cs typeface="+mn-cs"/>
            </a:rPr>
            <a:t>再び</a:t>
          </a:r>
          <a:r>
            <a:rPr kumimoji="1" lang="ja-JP" altLang="ja-JP" sz="1200">
              <a:solidFill>
                <a:schemeClr val="dk1"/>
              </a:solidFill>
              <a:effectLst/>
              <a:latin typeface="+mn-ea"/>
              <a:ea typeface="+mn-ea"/>
              <a:cs typeface="+mn-cs"/>
            </a:rPr>
            <a:t>減少している。</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・組合等負担等見込額：有明広域行政事務組合、大牟田・荒尾清掃施設組合の負担金であり、新たな設備投資等を行わない限り、年々減少傾向にある。</a:t>
          </a:r>
          <a:endParaRPr lang="ja-JP" altLang="ja-JP" sz="1200">
            <a:effectLst/>
            <a:latin typeface="+mn-ea"/>
            <a:ea typeface="+mn-ea"/>
          </a:endParaRPr>
        </a:p>
        <a:p>
          <a:r>
            <a:rPr kumimoji="1" lang="ja-JP" altLang="ja-JP" sz="1200">
              <a:solidFill>
                <a:schemeClr val="dk1"/>
              </a:solidFill>
              <a:effectLst/>
              <a:latin typeface="+mn-ea"/>
              <a:ea typeface="+mn-ea"/>
              <a:cs typeface="+mn-cs"/>
            </a:rPr>
            <a:t>・充当可能基金：</a:t>
          </a:r>
          <a:r>
            <a:rPr kumimoji="1" lang="ja-JP" altLang="en-US" sz="1200">
              <a:solidFill>
                <a:schemeClr val="dk1"/>
              </a:solidFill>
              <a:effectLst/>
              <a:latin typeface="+mn-ea"/>
              <a:ea typeface="+mn-ea"/>
              <a:cs typeface="+mn-cs"/>
            </a:rPr>
            <a:t>増加傾向にあり、</a:t>
          </a:r>
          <a:r>
            <a:rPr kumimoji="1" lang="en-US" altLang="ja-JP" sz="1200">
              <a:solidFill>
                <a:schemeClr val="dk1"/>
              </a:solidFill>
              <a:effectLst/>
              <a:latin typeface="+mn-ea"/>
              <a:ea typeface="+mn-ea"/>
              <a:cs typeface="+mn-cs"/>
            </a:rPr>
            <a:t>H28</a:t>
          </a:r>
          <a:r>
            <a:rPr kumimoji="1" lang="ja-JP" altLang="en-US" sz="1200">
              <a:solidFill>
                <a:schemeClr val="dk1"/>
              </a:solidFill>
              <a:effectLst/>
              <a:latin typeface="+mn-ea"/>
              <a:ea typeface="+mn-ea"/>
              <a:cs typeface="+mn-cs"/>
            </a:rPr>
            <a:t>年度も</a:t>
          </a:r>
          <a:r>
            <a:rPr kumimoji="1" lang="ja-JP" altLang="ja-JP" sz="1200">
              <a:solidFill>
                <a:schemeClr val="dk1"/>
              </a:solidFill>
              <a:effectLst/>
              <a:latin typeface="+mn-ea"/>
              <a:ea typeface="+mn-ea"/>
              <a:cs typeface="+mn-cs"/>
            </a:rPr>
            <a:t>財政調整基金</a:t>
          </a:r>
          <a:r>
            <a:rPr kumimoji="1" lang="ja-JP" altLang="en-US" sz="1200">
              <a:solidFill>
                <a:schemeClr val="dk1"/>
              </a:solidFill>
              <a:effectLst/>
              <a:latin typeface="+mn-ea"/>
              <a:ea typeface="+mn-ea"/>
              <a:cs typeface="+mn-cs"/>
            </a:rPr>
            <a:t>や公共施設整備基金へ積立を行っている。</a:t>
          </a:r>
          <a:endParaRPr lang="ja-JP" altLang="ja-JP" sz="12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熊本県荒尾市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53,961
53,710
57.37
21,273,279
20,661,383
562,718
11,739,413
15,543,131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Ｈ</a:t>
          </a:r>
          <a:r>
            <a:rPr kumimoji="1" lang="en-US" altLang="ja-JP" sz="1100">
              <a:latin typeface="ＭＳ Ｐゴシック"/>
            </a:rPr>
            <a:t>28</a:t>
          </a:r>
          <a:r>
            <a:rPr kumimoji="1" lang="ja-JP" altLang="en-US" sz="1100">
              <a:latin typeface="ＭＳ Ｐゴシック"/>
            </a:rPr>
            <a:t>の本市の数値は現在作成中であるが、Ｈ</a:t>
          </a:r>
          <a:r>
            <a:rPr kumimoji="1" lang="en-US" altLang="ja-JP" sz="1100">
              <a:latin typeface="ＭＳ Ｐゴシック"/>
            </a:rPr>
            <a:t>27</a:t>
          </a:r>
          <a:r>
            <a:rPr kumimoji="1" lang="ja-JP" altLang="en-US" sz="1100">
              <a:latin typeface="ＭＳ Ｐゴシック"/>
            </a:rPr>
            <a:t>については類似団体内平均値と比べると高い水準となっている。</a:t>
          </a:r>
          <a:endParaRPr kumimoji="1" lang="en-US" altLang="ja-JP" sz="1100">
            <a:latin typeface="ＭＳ Ｐゴシック"/>
          </a:endParaRPr>
        </a:p>
        <a:p>
          <a:r>
            <a:rPr kumimoji="1" lang="ja-JP" altLang="en-US" sz="1100">
              <a:latin typeface="ＭＳ Ｐゴシック"/>
            </a:rPr>
            <a:t>本市では、Ｈ</a:t>
          </a:r>
          <a:r>
            <a:rPr kumimoji="1" lang="en-US" altLang="ja-JP" sz="1100">
              <a:latin typeface="ＭＳ Ｐゴシック"/>
            </a:rPr>
            <a:t>28</a:t>
          </a:r>
          <a:r>
            <a:rPr kumimoji="1" lang="ja-JP" altLang="en-US" sz="1100">
              <a:latin typeface="ＭＳ Ｐゴシック"/>
            </a:rPr>
            <a:t>年度末に荒尾市公共施設等総合管理計画を策定、計画期間内に施設総量の</a:t>
          </a:r>
          <a:r>
            <a:rPr kumimoji="1" lang="en-US" altLang="ja-JP" sz="1100">
              <a:latin typeface="ＭＳ Ｐゴシック"/>
            </a:rPr>
            <a:t>15</a:t>
          </a:r>
          <a:r>
            <a:rPr kumimoji="1" lang="ja-JP" altLang="en-US" sz="1100">
              <a:latin typeface="ＭＳ Ｐゴシック"/>
            </a:rPr>
            <a:t>％（約</a:t>
          </a:r>
          <a:r>
            <a:rPr kumimoji="1" lang="en-US" altLang="ja-JP" sz="1100">
              <a:latin typeface="ＭＳ Ｐゴシック"/>
            </a:rPr>
            <a:t>4</a:t>
          </a:r>
          <a:r>
            <a:rPr kumimoji="1" lang="ja-JP" altLang="en-US" sz="1100">
              <a:latin typeface="ＭＳ Ｐゴシック"/>
            </a:rPr>
            <a:t>万㎡）、将来的には、今後</a:t>
          </a:r>
          <a:r>
            <a:rPr kumimoji="1" lang="en-US" altLang="ja-JP" sz="1100">
              <a:latin typeface="ＭＳ Ｐゴシック"/>
            </a:rPr>
            <a:t>40</a:t>
          </a:r>
          <a:r>
            <a:rPr kumimoji="1" lang="ja-JP" altLang="en-US" sz="1100">
              <a:latin typeface="ＭＳ Ｐゴシック"/>
            </a:rPr>
            <a:t>年間で施設総量の</a:t>
          </a:r>
          <a:r>
            <a:rPr kumimoji="1" lang="en-US" altLang="ja-JP" sz="1100">
              <a:latin typeface="ＭＳ Ｐゴシック"/>
            </a:rPr>
            <a:t>30</a:t>
          </a:r>
          <a:r>
            <a:rPr kumimoji="1" lang="ja-JP" altLang="en-US" sz="1100">
              <a:latin typeface="ＭＳ Ｐゴシック"/>
            </a:rPr>
            <a:t>％（約</a:t>
          </a:r>
          <a:r>
            <a:rPr kumimoji="1" lang="en-US" altLang="ja-JP" sz="1100">
              <a:latin typeface="ＭＳ Ｐゴシック"/>
            </a:rPr>
            <a:t>8</a:t>
          </a:r>
          <a:r>
            <a:rPr kumimoji="1" lang="ja-JP" altLang="en-US" sz="1100">
              <a:latin typeface="ＭＳ Ｐゴシック"/>
            </a:rPr>
            <a:t>万㎡）の削減を目標とし、長期的な視点を持って計画的に公共施設等の更新・統廃合などを進めていく。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156083</xdr:rowOff>
    </xdr:from>
    <xdr:to>
      <xdr:col>3</xdr:col>
      <xdr:colOff>511175</xdr:colOff>
      <xdr:row>29</xdr:row>
      <xdr:rowOff>86233</xdr:rowOff>
    </xdr:to>
    <xdr:sp macro="" textlink="">
      <xdr:nvSpPr>
        <xdr:cNvPr id="75" name="円/楕円 74"/>
        <xdr:cNvSpPr/>
      </xdr:nvSpPr>
      <xdr:spPr>
        <a:xfrm>
          <a:off x="4000500" y="57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3065</xdr:rowOff>
    </xdr:from>
    <xdr:ext cx="405111" cy="259045"/>
    <xdr:sp macro="" textlink="">
      <xdr:nvSpPr>
        <xdr:cNvPr id="76" name="n_1aveValue有形固定資産減価償却率"/>
        <xdr:cNvSpPr txBox="1"/>
      </xdr:nvSpPr>
      <xdr:spPr>
        <a:xfrm>
          <a:off x="3836043"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102760</xdr:rowOff>
    </xdr:from>
    <xdr:ext cx="405111" cy="259045"/>
    <xdr:sp macro="" textlink="">
      <xdr:nvSpPr>
        <xdr:cNvPr id="77" name="n_1mainValue有形固定資産減価償却率"/>
        <xdr:cNvSpPr txBox="1"/>
      </xdr:nvSpPr>
      <xdr:spPr>
        <a:xfrm>
          <a:off x="3836043" y="551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熊本県荒尾市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53,961
53,710
57.37
21,273,279
20,661,383
562,718
11,739,413
15,543,131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27686</xdr:rowOff>
    </xdr:from>
    <xdr:to>
      <xdr:col>5</xdr:col>
      <xdr:colOff>409575</xdr:colOff>
      <xdr:row>36</xdr:row>
      <xdr:rowOff>129286</xdr:rowOff>
    </xdr:to>
    <xdr:sp macro="" textlink="">
      <xdr:nvSpPr>
        <xdr:cNvPr id="68" name="円/楕円 67"/>
        <xdr:cNvSpPr/>
      </xdr:nvSpPr>
      <xdr:spPr>
        <a:xfrm>
          <a:off x="3746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154703</xdr:rowOff>
    </xdr:from>
    <xdr:ext cx="405111" cy="259045"/>
    <xdr:sp macro="" textlink="">
      <xdr:nvSpPr>
        <xdr:cNvPr id="69" name="n_1aveValue【道路】&#10;有形固定資産減価償却率"/>
        <xdr:cNvSpPr txBox="1"/>
      </xdr:nvSpPr>
      <xdr:spPr>
        <a:xfrm>
          <a:off x="3582043"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145813</xdr:rowOff>
    </xdr:from>
    <xdr:ext cx="405111" cy="259045"/>
    <xdr:sp macro="" textlink="">
      <xdr:nvSpPr>
        <xdr:cNvPr id="70" name="n_1mainValue【道路】&#10;有形固定資産減価償却率"/>
        <xdr:cNvSpPr txBox="1"/>
      </xdr:nvSpPr>
      <xdr:spPr>
        <a:xfrm>
          <a:off x="3582043"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2" name="直線コネクタ 91"/>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3"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4" name="直線コネクタ 93"/>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5"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6" name="直線コネクタ 95"/>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7"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98" name="フローチャート : 判断 97"/>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99" name="フローチャート : 判断 98"/>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152502</xdr:rowOff>
    </xdr:from>
    <xdr:to>
      <xdr:col>14</xdr:col>
      <xdr:colOff>79375</xdr:colOff>
      <xdr:row>40</xdr:row>
      <xdr:rowOff>82652</xdr:rowOff>
    </xdr:to>
    <xdr:sp macro="" textlink="">
      <xdr:nvSpPr>
        <xdr:cNvPr id="105" name="円/楕円 104"/>
        <xdr:cNvSpPr/>
      </xdr:nvSpPr>
      <xdr:spPr>
        <a:xfrm>
          <a:off x="9588500" y="68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53870</xdr:rowOff>
    </xdr:from>
    <xdr:ext cx="469744" cy="259045"/>
    <xdr:sp macro="" textlink="">
      <xdr:nvSpPr>
        <xdr:cNvPr id="106" name="n_1aveValue【道路】&#10;一人当たり延長"/>
        <xdr:cNvSpPr txBox="1"/>
      </xdr:nvSpPr>
      <xdr:spPr>
        <a:xfrm>
          <a:off x="9391727" y="65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73779</xdr:rowOff>
    </xdr:from>
    <xdr:ext cx="469744" cy="259045"/>
    <xdr:sp macro="" textlink="">
      <xdr:nvSpPr>
        <xdr:cNvPr id="107" name="n_1mainValue【道路】&#10;一人当たり延長"/>
        <xdr:cNvSpPr txBox="1"/>
      </xdr:nvSpPr>
      <xdr:spPr>
        <a:xfrm>
          <a:off x="9391727" y="693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1" name="直線コネクタ 130"/>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2"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3" name="直線コネクタ 132"/>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4"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5" name="直線コネクタ 134"/>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6"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7" name="フローチャート : 判断 136"/>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38" name="フローチャート : 判断 137"/>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27305</xdr:rowOff>
    </xdr:from>
    <xdr:to>
      <xdr:col>5</xdr:col>
      <xdr:colOff>409575</xdr:colOff>
      <xdr:row>59</xdr:row>
      <xdr:rowOff>128905</xdr:rowOff>
    </xdr:to>
    <xdr:sp macro="" textlink="">
      <xdr:nvSpPr>
        <xdr:cNvPr id="144" name="円/楕円 143"/>
        <xdr:cNvSpPr/>
      </xdr:nvSpPr>
      <xdr:spPr>
        <a:xfrm>
          <a:off x="3746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40657</xdr:rowOff>
    </xdr:from>
    <xdr:ext cx="405111" cy="259045"/>
    <xdr:sp macro="" textlink="">
      <xdr:nvSpPr>
        <xdr:cNvPr id="145" name="n_1aveValue【橋りょう・トンネル】&#10;有形固定資産減価償却率"/>
        <xdr:cNvSpPr txBox="1"/>
      </xdr:nvSpPr>
      <xdr:spPr>
        <a:xfrm>
          <a:off x="3582043"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120032</xdr:rowOff>
    </xdr:from>
    <xdr:ext cx="405111" cy="259045"/>
    <xdr:sp macro="" textlink="">
      <xdr:nvSpPr>
        <xdr:cNvPr id="146" name="n_1mainValue【橋りょう・トンネル】&#10;有形固定資産減価償却率"/>
        <xdr:cNvSpPr txBox="1"/>
      </xdr:nvSpPr>
      <xdr:spPr>
        <a:xfrm>
          <a:off x="3582043"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0" name="直線コネクタ 169"/>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1"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2" name="直線コネクタ 171"/>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3"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4" name="直線コネクタ 173"/>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5"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6" name="フローチャート : 判断 175"/>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7" name="フローチャート : 判断 176"/>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151749</xdr:rowOff>
    </xdr:from>
    <xdr:to>
      <xdr:col>14</xdr:col>
      <xdr:colOff>79375</xdr:colOff>
      <xdr:row>64</xdr:row>
      <xdr:rowOff>81899</xdr:rowOff>
    </xdr:to>
    <xdr:sp macro="" textlink="">
      <xdr:nvSpPr>
        <xdr:cNvPr id="183" name="円/楕円 182"/>
        <xdr:cNvSpPr/>
      </xdr:nvSpPr>
      <xdr:spPr>
        <a:xfrm>
          <a:off x="9588500" y="109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788</xdr:rowOff>
    </xdr:from>
    <xdr:ext cx="599010" cy="259045"/>
    <xdr:sp macro="" textlink="">
      <xdr:nvSpPr>
        <xdr:cNvPr id="184" name="n_1aveValue【橋りょう・トンネル】&#10;一人当たり有形固定資産（償却資産）額"/>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73026</xdr:rowOff>
    </xdr:from>
    <xdr:ext cx="534377" cy="259045"/>
    <xdr:sp macro="" textlink="">
      <xdr:nvSpPr>
        <xdr:cNvPr id="185" name="n_1mainValue【橋りょう・トンネル】&#10;一人当たり有形固定資産（償却資産）額"/>
        <xdr:cNvSpPr txBox="1"/>
      </xdr:nvSpPr>
      <xdr:spPr>
        <a:xfrm>
          <a:off x="9359411" y="1104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6" name="テキスト ボックス 19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08" name="直線コネクタ 207"/>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09"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0" name="直線コネクタ 209"/>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1"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2" name="直線コネクタ 211"/>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13"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4" name="フローチャート : 判断 213"/>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15" name="フローチャート : 判断 214"/>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58165</xdr:rowOff>
    </xdr:from>
    <xdr:to>
      <xdr:col>5</xdr:col>
      <xdr:colOff>409575</xdr:colOff>
      <xdr:row>80</xdr:row>
      <xdr:rowOff>159765</xdr:rowOff>
    </xdr:to>
    <xdr:sp macro="" textlink="">
      <xdr:nvSpPr>
        <xdr:cNvPr id="221" name="円/楕円 220"/>
        <xdr:cNvSpPr/>
      </xdr:nvSpPr>
      <xdr:spPr>
        <a:xfrm>
          <a:off x="3746500"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164864</xdr:rowOff>
    </xdr:from>
    <xdr:ext cx="405111" cy="259045"/>
    <xdr:sp macro="" textlink="">
      <xdr:nvSpPr>
        <xdr:cNvPr id="222" name="n_1aveValue【公営住宅】&#10;有形固定資産減価償却率"/>
        <xdr:cNvSpPr txBox="1"/>
      </xdr:nvSpPr>
      <xdr:spPr>
        <a:xfrm>
          <a:off x="3582043"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150892</xdr:rowOff>
    </xdr:from>
    <xdr:ext cx="405111" cy="259045"/>
    <xdr:sp macro="" textlink="">
      <xdr:nvSpPr>
        <xdr:cNvPr id="223" name="n_1mainValue【公営住宅】&#10;有形固定資産減価償却率"/>
        <xdr:cNvSpPr txBox="1"/>
      </xdr:nvSpPr>
      <xdr:spPr>
        <a:xfrm>
          <a:off x="3582043" y="1386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5" name="直線コネクタ 244"/>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6"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7" name="直線コネクタ 246"/>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48"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49" name="直線コネクタ 248"/>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0"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1" name="フローチャート : 判断 250"/>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52" name="フローチャート : 判断 251"/>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87427</xdr:rowOff>
    </xdr:from>
    <xdr:to>
      <xdr:col>14</xdr:col>
      <xdr:colOff>79375</xdr:colOff>
      <xdr:row>82</xdr:row>
      <xdr:rowOff>17577</xdr:rowOff>
    </xdr:to>
    <xdr:sp macro="" textlink="">
      <xdr:nvSpPr>
        <xdr:cNvPr id="258" name="円/楕円 257"/>
        <xdr:cNvSpPr/>
      </xdr:nvSpPr>
      <xdr:spPr>
        <a:xfrm>
          <a:off x="9588500" y="1397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12819</xdr:rowOff>
    </xdr:from>
    <xdr:ext cx="469744" cy="259045"/>
    <xdr:sp macro="" textlink="">
      <xdr:nvSpPr>
        <xdr:cNvPr id="259" name="n_1aveValue【公営住宅】&#10;一人当たり面積"/>
        <xdr:cNvSpPr txBox="1"/>
      </xdr:nvSpPr>
      <xdr:spPr>
        <a:xfrm>
          <a:off x="93917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34104</xdr:rowOff>
    </xdr:from>
    <xdr:ext cx="469744" cy="259045"/>
    <xdr:sp macro="" textlink="">
      <xdr:nvSpPr>
        <xdr:cNvPr id="260" name="n_1mainValue【公営住宅】&#10;一人当たり面積"/>
        <xdr:cNvSpPr txBox="1"/>
      </xdr:nvSpPr>
      <xdr:spPr>
        <a:xfrm>
          <a:off x="9391727" y="1375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1" name="テキスト ボックス 27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133350</xdr:rowOff>
    </xdr:from>
    <xdr:to>
      <xdr:col>7</xdr:col>
      <xdr:colOff>638175</xdr:colOff>
      <xdr:row>107</xdr:row>
      <xdr:rowOff>133350</xdr:rowOff>
    </xdr:to>
    <xdr:cxnSp macro="">
      <xdr:nvCxnSpPr>
        <xdr:cNvPr id="272" name="直線コネクタ 271"/>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162577</xdr:rowOff>
    </xdr:from>
    <xdr:ext cx="403059" cy="259045"/>
    <xdr:sp macro="" textlink="">
      <xdr:nvSpPr>
        <xdr:cNvPr id="273" name="テキスト ボックス 272"/>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4" name="直線コネクタ 2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5" name="テキスト ボックス 2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19050</xdr:rowOff>
    </xdr:from>
    <xdr:to>
      <xdr:col>7</xdr:col>
      <xdr:colOff>638175</xdr:colOff>
      <xdr:row>101</xdr:row>
      <xdr:rowOff>19050</xdr:rowOff>
    </xdr:to>
    <xdr:cxnSp macro="">
      <xdr:nvCxnSpPr>
        <xdr:cNvPr id="276" name="直線コネクタ 275"/>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48277</xdr:rowOff>
    </xdr:from>
    <xdr:ext cx="403059" cy="259045"/>
    <xdr:sp macro="" textlink="">
      <xdr:nvSpPr>
        <xdr:cNvPr id="277" name="テキスト ボックス 276"/>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9" name="テキスト ボックス 27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104</xdr:row>
      <xdr:rowOff>81914</xdr:rowOff>
    </xdr:from>
    <xdr:to>
      <xdr:col>6</xdr:col>
      <xdr:colOff>510540</xdr:colOff>
      <xdr:row>108</xdr:row>
      <xdr:rowOff>7620</xdr:rowOff>
    </xdr:to>
    <xdr:cxnSp macro="">
      <xdr:nvCxnSpPr>
        <xdr:cNvPr id="281" name="直線コネクタ 280"/>
        <xdr:cNvCxnSpPr/>
      </xdr:nvCxnSpPr>
      <xdr:spPr>
        <a:xfrm flipV="1">
          <a:off x="4634865" y="17912714"/>
          <a:ext cx="0" cy="61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11447</xdr:rowOff>
    </xdr:from>
    <xdr:ext cx="405111" cy="259045"/>
    <xdr:sp macro="" textlink="">
      <xdr:nvSpPr>
        <xdr:cNvPr id="282" name="【港湾・漁港】&#10;有形固定資産減価償却率最小値テキスト"/>
        <xdr:cNvSpPr txBox="1"/>
      </xdr:nvSpPr>
      <xdr:spPr>
        <a:xfrm>
          <a:off x="47244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6</xdr:col>
      <xdr:colOff>422275</xdr:colOff>
      <xdr:row>108</xdr:row>
      <xdr:rowOff>7620</xdr:rowOff>
    </xdr:from>
    <xdr:to>
      <xdr:col>6</xdr:col>
      <xdr:colOff>600075</xdr:colOff>
      <xdr:row>108</xdr:row>
      <xdr:rowOff>7620</xdr:rowOff>
    </xdr:to>
    <xdr:cxnSp macro="">
      <xdr:nvCxnSpPr>
        <xdr:cNvPr id="283" name="直線コネクタ 282"/>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28591</xdr:rowOff>
    </xdr:from>
    <xdr:ext cx="405111" cy="259045"/>
    <xdr:sp macro="" textlink="">
      <xdr:nvSpPr>
        <xdr:cNvPr id="284" name="【港湾・漁港】&#10;有形固定資産減価償却率最大値テキスト"/>
        <xdr:cNvSpPr txBox="1"/>
      </xdr:nvSpPr>
      <xdr:spPr>
        <a:xfrm>
          <a:off x="4724400"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a:t>
          </a:r>
          <a:endParaRPr kumimoji="1" lang="ja-JP" altLang="en-US" sz="1000" b="1">
            <a:latin typeface="ＭＳ Ｐゴシック"/>
          </a:endParaRPr>
        </a:p>
      </xdr:txBody>
    </xdr:sp>
    <xdr:clientData/>
  </xdr:oneCellAnchor>
  <xdr:twoCellAnchor>
    <xdr:from>
      <xdr:col>6</xdr:col>
      <xdr:colOff>422275</xdr:colOff>
      <xdr:row>104</xdr:row>
      <xdr:rowOff>81914</xdr:rowOff>
    </xdr:from>
    <xdr:to>
      <xdr:col>6</xdr:col>
      <xdr:colOff>600075</xdr:colOff>
      <xdr:row>104</xdr:row>
      <xdr:rowOff>81914</xdr:rowOff>
    </xdr:to>
    <xdr:cxnSp macro="">
      <xdr:nvCxnSpPr>
        <xdr:cNvPr id="285" name="直線コネクタ 284"/>
        <xdr:cNvCxnSpPr/>
      </xdr:nvCxnSpPr>
      <xdr:spPr>
        <a:xfrm>
          <a:off x="4546600" y="179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26688</xdr:rowOff>
    </xdr:from>
    <xdr:ext cx="405111" cy="259045"/>
    <xdr:sp macro="" textlink="">
      <xdr:nvSpPr>
        <xdr:cNvPr id="286" name="【港湾・漁港】&#10;有形固定資産減価償却率平均値テキスト"/>
        <xdr:cNvSpPr txBox="1"/>
      </xdr:nvSpPr>
      <xdr:spPr>
        <a:xfrm>
          <a:off x="47244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48261</xdr:rowOff>
    </xdr:from>
    <xdr:to>
      <xdr:col>6</xdr:col>
      <xdr:colOff>561975</xdr:colOff>
      <xdr:row>105</xdr:row>
      <xdr:rowOff>149861</xdr:rowOff>
    </xdr:to>
    <xdr:sp macro="" textlink="">
      <xdr:nvSpPr>
        <xdr:cNvPr id="287" name="フローチャート : 判断 286"/>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53975</xdr:rowOff>
    </xdr:from>
    <xdr:to>
      <xdr:col>5</xdr:col>
      <xdr:colOff>409575</xdr:colOff>
      <xdr:row>100</xdr:row>
      <xdr:rowOff>155575</xdr:rowOff>
    </xdr:to>
    <xdr:sp macro="" textlink="">
      <xdr:nvSpPr>
        <xdr:cNvPr id="288" name="フローチャート : 判断 287"/>
        <xdr:cNvSpPr/>
      </xdr:nvSpPr>
      <xdr:spPr>
        <a:xfrm>
          <a:off x="3746500" y="1719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36830</xdr:rowOff>
    </xdr:from>
    <xdr:to>
      <xdr:col>5</xdr:col>
      <xdr:colOff>409575</xdr:colOff>
      <xdr:row>105</xdr:row>
      <xdr:rowOff>138430</xdr:rowOff>
    </xdr:to>
    <xdr:sp macro="" textlink="">
      <xdr:nvSpPr>
        <xdr:cNvPr id="294" name="円/楕円 293"/>
        <xdr:cNvSpPr/>
      </xdr:nvSpPr>
      <xdr:spPr>
        <a:xfrm>
          <a:off x="3746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652</xdr:rowOff>
    </xdr:from>
    <xdr:ext cx="405111" cy="259045"/>
    <xdr:sp macro="" textlink="">
      <xdr:nvSpPr>
        <xdr:cNvPr id="295" name="n_1aveValue【港湾・漁港】&#10;有形固定資産減価償却率"/>
        <xdr:cNvSpPr txBox="1"/>
      </xdr:nvSpPr>
      <xdr:spPr>
        <a:xfrm>
          <a:off x="3582043" y="1697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129557</xdr:rowOff>
    </xdr:from>
    <xdr:ext cx="405111" cy="259045"/>
    <xdr:sp macro="" textlink="">
      <xdr:nvSpPr>
        <xdr:cNvPr id="296" name="n_1mainValue【港湾・漁港】&#10;有形固定資産減価償却率"/>
        <xdr:cNvSpPr txBox="1"/>
      </xdr:nvSpPr>
      <xdr:spPr>
        <a:xfrm>
          <a:off x="3582043"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07" name="直線コネクタ 30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64606</xdr:rowOff>
    </xdr:from>
    <xdr:ext cx="248786" cy="259045"/>
    <xdr:sp macro="" textlink="">
      <xdr:nvSpPr>
        <xdr:cNvPr id="308" name="テキスト ボックス 30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09" name="直線コネクタ 30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106</xdr:row>
      <xdr:rowOff>80934</xdr:rowOff>
    </xdr:from>
    <xdr:ext cx="531299" cy="259045"/>
    <xdr:sp macro="" textlink="">
      <xdr:nvSpPr>
        <xdr:cNvPr id="310" name="テキスト ボックス 309"/>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11" name="直線コネクタ 31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97263</xdr:rowOff>
    </xdr:from>
    <xdr:ext cx="595419" cy="259045"/>
    <xdr:sp macro="" textlink="">
      <xdr:nvSpPr>
        <xdr:cNvPr id="312" name="テキスト ボックス 311"/>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3" name="直線コネクタ 31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113591</xdr:rowOff>
    </xdr:from>
    <xdr:ext cx="595419" cy="259045"/>
    <xdr:sp macro="" textlink="">
      <xdr:nvSpPr>
        <xdr:cNvPr id="314" name="テキスト ボックス 313"/>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5" name="直線コネクタ 31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129920</xdr:rowOff>
    </xdr:from>
    <xdr:ext cx="595419" cy="259045"/>
    <xdr:sp macro="" textlink="">
      <xdr:nvSpPr>
        <xdr:cNvPr id="316" name="テキスト ボックス 315"/>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17" name="直線コネクタ 31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98</xdr:row>
      <xdr:rowOff>146248</xdr:rowOff>
    </xdr:from>
    <xdr:ext cx="595419" cy="259045"/>
    <xdr:sp macro="" textlink="">
      <xdr:nvSpPr>
        <xdr:cNvPr id="318" name="テキスト ボックス 317"/>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105891</xdr:rowOff>
    </xdr:from>
    <xdr:to>
      <xdr:col>15</xdr:col>
      <xdr:colOff>180340</xdr:colOff>
      <xdr:row>107</xdr:row>
      <xdr:rowOff>14432</xdr:rowOff>
    </xdr:to>
    <xdr:cxnSp macro="">
      <xdr:nvCxnSpPr>
        <xdr:cNvPr id="322" name="直線コネクタ 321"/>
        <xdr:cNvCxnSpPr/>
      </xdr:nvCxnSpPr>
      <xdr:spPr>
        <a:xfrm flipV="1">
          <a:off x="10476865" y="17250891"/>
          <a:ext cx="0" cy="110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18259</xdr:rowOff>
    </xdr:from>
    <xdr:ext cx="534377" cy="259045"/>
    <xdr:sp macro="" textlink="">
      <xdr:nvSpPr>
        <xdr:cNvPr id="323" name="【港湾・漁港】&#10;一人当たり有形固定資産（償却資産）額最小値テキスト"/>
        <xdr:cNvSpPr txBox="1"/>
      </xdr:nvSpPr>
      <xdr:spPr>
        <a:xfrm>
          <a:off x="10566400" y="1836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55,707</a:t>
          </a:r>
          <a:endParaRPr kumimoji="1" lang="ja-JP" altLang="en-US" sz="1000" b="1">
            <a:latin typeface="ＭＳ Ｐゴシック"/>
          </a:endParaRPr>
        </a:p>
      </xdr:txBody>
    </xdr:sp>
    <xdr:clientData/>
  </xdr:oneCellAnchor>
  <xdr:twoCellAnchor>
    <xdr:from>
      <xdr:col>15</xdr:col>
      <xdr:colOff>92075</xdr:colOff>
      <xdr:row>107</xdr:row>
      <xdr:rowOff>14432</xdr:rowOff>
    </xdr:from>
    <xdr:to>
      <xdr:col>15</xdr:col>
      <xdr:colOff>269875</xdr:colOff>
      <xdr:row>107</xdr:row>
      <xdr:rowOff>14432</xdr:rowOff>
    </xdr:to>
    <xdr:cxnSp macro="">
      <xdr:nvCxnSpPr>
        <xdr:cNvPr id="324" name="直線コネクタ 323"/>
        <xdr:cNvCxnSpPr/>
      </xdr:nvCxnSpPr>
      <xdr:spPr>
        <a:xfrm>
          <a:off x="10388600" y="18359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52568</xdr:rowOff>
    </xdr:from>
    <xdr:ext cx="599010" cy="259045"/>
    <xdr:sp macro="" textlink="">
      <xdr:nvSpPr>
        <xdr:cNvPr id="325" name="【港湾・漁港】&#10;一人当たり有形固定資産（償却資産）額最大値テキスト"/>
        <xdr:cNvSpPr txBox="1"/>
      </xdr:nvSpPr>
      <xdr:spPr>
        <a:xfrm>
          <a:off x="10566400" y="1702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225,454</a:t>
          </a:r>
          <a:endParaRPr kumimoji="1" lang="ja-JP" altLang="en-US" sz="1000" b="1">
            <a:latin typeface="ＭＳ Ｐゴシック"/>
          </a:endParaRPr>
        </a:p>
      </xdr:txBody>
    </xdr:sp>
    <xdr:clientData/>
  </xdr:oneCellAnchor>
  <xdr:twoCellAnchor>
    <xdr:from>
      <xdr:col>15</xdr:col>
      <xdr:colOff>92075</xdr:colOff>
      <xdr:row>100</xdr:row>
      <xdr:rowOff>105891</xdr:rowOff>
    </xdr:from>
    <xdr:to>
      <xdr:col>15</xdr:col>
      <xdr:colOff>269875</xdr:colOff>
      <xdr:row>100</xdr:row>
      <xdr:rowOff>105891</xdr:rowOff>
    </xdr:to>
    <xdr:cxnSp macro="">
      <xdr:nvCxnSpPr>
        <xdr:cNvPr id="326" name="直線コネクタ 325"/>
        <xdr:cNvCxnSpPr/>
      </xdr:nvCxnSpPr>
      <xdr:spPr>
        <a:xfrm>
          <a:off x="10388600" y="1725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96984</xdr:rowOff>
    </xdr:from>
    <xdr:ext cx="599010" cy="259045"/>
    <xdr:sp macro="" textlink="">
      <xdr:nvSpPr>
        <xdr:cNvPr id="327" name="【港湾・漁港】&#10;一人当たり有形固定資産（償却資産）額平均値テキスト"/>
        <xdr:cNvSpPr txBox="1"/>
      </xdr:nvSpPr>
      <xdr:spPr>
        <a:xfrm>
          <a:off x="10566400" y="17756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136,987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118557</xdr:rowOff>
    </xdr:from>
    <xdr:to>
      <xdr:col>15</xdr:col>
      <xdr:colOff>231775</xdr:colOff>
      <xdr:row>104</xdr:row>
      <xdr:rowOff>48707</xdr:rowOff>
    </xdr:to>
    <xdr:sp macro="" textlink="">
      <xdr:nvSpPr>
        <xdr:cNvPr id="328" name="フローチャート : 判断 327"/>
        <xdr:cNvSpPr/>
      </xdr:nvSpPr>
      <xdr:spPr>
        <a:xfrm>
          <a:off x="10426700" y="177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91883</xdr:rowOff>
    </xdr:from>
    <xdr:to>
      <xdr:col>14</xdr:col>
      <xdr:colOff>79375</xdr:colOff>
      <xdr:row>104</xdr:row>
      <xdr:rowOff>22033</xdr:rowOff>
    </xdr:to>
    <xdr:sp macro="" textlink="">
      <xdr:nvSpPr>
        <xdr:cNvPr id="329" name="フローチャート : 判断 328"/>
        <xdr:cNvSpPr/>
      </xdr:nvSpPr>
      <xdr:spPr>
        <a:xfrm>
          <a:off x="9588500" y="1775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145049</xdr:rowOff>
    </xdr:from>
    <xdr:to>
      <xdr:col>14</xdr:col>
      <xdr:colOff>79375</xdr:colOff>
      <xdr:row>108</xdr:row>
      <xdr:rowOff>75199</xdr:rowOff>
    </xdr:to>
    <xdr:sp macro="" textlink="">
      <xdr:nvSpPr>
        <xdr:cNvPr id="335" name="円/楕円 334"/>
        <xdr:cNvSpPr/>
      </xdr:nvSpPr>
      <xdr:spPr>
        <a:xfrm>
          <a:off x="9588500" y="184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38560</xdr:rowOff>
    </xdr:from>
    <xdr:ext cx="599010" cy="259045"/>
    <xdr:sp macro="" textlink="">
      <xdr:nvSpPr>
        <xdr:cNvPr id="336" name="n_1aveValue【港湾・漁港】&#10;一人当たり有形固定資産（償却資産）額"/>
        <xdr:cNvSpPr txBox="1"/>
      </xdr:nvSpPr>
      <xdr:spPr>
        <a:xfrm>
          <a:off x="9327094" y="1752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141,071</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66326</xdr:rowOff>
    </xdr:from>
    <xdr:ext cx="534377" cy="259045"/>
    <xdr:sp macro="" textlink="">
      <xdr:nvSpPr>
        <xdr:cNvPr id="337" name="n_1mainValue【港湾・漁港】&#10;一人当たり有形固定資産（償却資産）額"/>
        <xdr:cNvSpPr txBox="1"/>
      </xdr:nvSpPr>
      <xdr:spPr>
        <a:xfrm>
          <a:off x="9359411" y="1858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8" name="テキスト ボックス 3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8" name="テキスト ボックス 3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62" name="直線コネクタ 361"/>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63"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64" name="直線コネクタ 363"/>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65"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66" name="直線コネクタ 36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67"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68" name="フローチャート : 判断 367"/>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69" name="フローチャート : 判断 368"/>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78740</xdr:rowOff>
    </xdr:from>
    <xdr:to>
      <xdr:col>22</xdr:col>
      <xdr:colOff>415925</xdr:colOff>
      <xdr:row>35</xdr:row>
      <xdr:rowOff>8890</xdr:rowOff>
    </xdr:to>
    <xdr:sp macro="" textlink="">
      <xdr:nvSpPr>
        <xdr:cNvPr id="375" name="円/楕円 374"/>
        <xdr:cNvSpPr/>
      </xdr:nvSpPr>
      <xdr:spPr>
        <a:xfrm>
          <a:off x="15430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165752</xdr:rowOff>
    </xdr:from>
    <xdr:ext cx="405111" cy="259045"/>
    <xdr:sp macro="" textlink="">
      <xdr:nvSpPr>
        <xdr:cNvPr id="376" name="n_1aveValue【認定こども園・幼稚園・保育所】&#10;有形固定資産減価償却率"/>
        <xdr:cNvSpPr txBox="1"/>
      </xdr:nvSpPr>
      <xdr:spPr>
        <a:xfrm>
          <a:off x="15266043"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25417</xdr:rowOff>
    </xdr:from>
    <xdr:ext cx="405111" cy="259045"/>
    <xdr:sp macro="" textlink="">
      <xdr:nvSpPr>
        <xdr:cNvPr id="377" name="n_1mainValue【認定こども園・幼稚園・保育所】&#10;有形固定資産減価償却率"/>
        <xdr:cNvSpPr txBox="1"/>
      </xdr:nvSpPr>
      <xdr:spPr>
        <a:xfrm>
          <a:off x="15266043"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99" name="直線コネクタ 398"/>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400"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401" name="直線コネクタ 40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402"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403" name="直線コネクタ 402"/>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404"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405" name="フローチャート : 判断 404"/>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406" name="フローチャート : 判断 405"/>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41402</xdr:rowOff>
    </xdr:from>
    <xdr:to>
      <xdr:col>31</xdr:col>
      <xdr:colOff>85725</xdr:colOff>
      <xdr:row>41</xdr:row>
      <xdr:rowOff>143002</xdr:rowOff>
    </xdr:to>
    <xdr:sp macro="" textlink="">
      <xdr:nvSpPr>
        <xdr:cNvPr id="412" name="円/楕円 411"/>
        <xdr:cNvSpPr/>
      </xdr:nvSpPr>
      <xdr:spPr>
        <a:xfrm>
          <a:off x="21272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42943</xdr:rowOff>
    </xdr:from>
    <xdr:ext cx="469744" cy="259045"/>
    <xdr:sp macro="" textlink="">
      <xdr:nvSpPr>
        <xdr:cNvPr id="413"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134129</xdr:rowOff>
    </xdr:from>
    <xdr:ext cx="469744" cy="259045"/>
    <xdr:sp macro="" textlink="">
      <xdr:nvSpPr>
        <xdr:cNvPr id="414" name="n_1mainValue【認定こども園・幼稚園・保育所】&#10;一人当たり面積"/>
        <xdr:cNvSpPr txBox="1"/>
      </xdr:nvSpPr>
      <xdr:spPr>
        <a:xfrm>
          <a:off x="210757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5" name="テキスト ボックス 42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6" name="直線コネクタ 4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7" name="テキスト ボックス 42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8" name="直線コネクタ 4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9" name="テキスト ボックス 4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0" name="直線コネクタ 4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1" name="テキスト ボックス 4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2" name="直線コネクタ 4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3" name="テキスト ボックス 4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4" name="直線コネクタ 4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5" name="テキスト ボックス 4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7" name="テキスト ボックス 4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39" name="直線コネクタ 438"/>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40"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41" name="直線コネクタ 440"/>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42"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43" name="直線コネクタ 442"/>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444"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45" name="フローチャート : 判断 444"/>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446" name="フローチャート : 判断 445"/>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90170</xdr:rowOff>
    </xdr:from>
    <xdr:to>
      <xdr:col>22</xdr:col>
      <xdr:colOff>415925</xdr:colOff>
      <xdr:row>60</xdr:row>
      <xdr:rowOff>20320</xdr:rowOff>
    </xdr:to>
    <xdr:sp macro="" textlink="">
      <xdr:nvSpPr>
        <xdr:cNvPr id="452" name="円/楕円 451"/>
        <xdr:cNvSpPr/>
      </xdr:nvSpPr>
      <xdr:spPr>
        <a:xfrm>
          <a:off x="15430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139717</xdr:rowOff>
    </xdr:from>
    <xdr:ext cx="405111" cy="259045"/>
    <xdr:sp macro="" textlink="">
      <xdr:nvSpPr>
        <xdr:cNvPr id="453"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11447</xdr:rowOff>
    </xdr:from>
    <xdr:ext cx="405111" cy="259045"/>
    <xdr:sp macro="" textlink="">
      <xdr:nvSpPr>
        <xdr:cNvPr id="454" name="n_1mainValue【学校施設】&#10;有形固定資産減価償却率"/>
        <xdr:cNvSpPr txBox="1"/>
      </xdr:nvSpPr>
      <xdr:spPr>
        <a:xfrm>
          <a:off x="15266043"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5" name="テキスト ボックス 4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66" name="直線コネクタ 4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7" name="テキスト ボックス 4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8" name="直線コネクタ 4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9" name="テキスト ボックス 4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0" name="直線コネクタ 4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1" name="テキスト ボックス 4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2" name="直線コネクタ 4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3" name="テキスト ボックス 4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77" name="直線コネクタ 476"/>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78"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79" name="直線コネクタ 478"/>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80"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81" name="直線コネクタ 480"/>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82"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83" name="フローチャート : 判断 482"/>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84" name="フローチャート : 判断 483"/>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147168</xdr:rowOff>
    </xdr:from>
    <xdr:to>
      <xdr:col>31</xdr:col>
      <xdr:colOff>85725</xdr:colOff>
      <xdr:row>63</xdr:row>
      <xdr:rowOff>77318</xdr:rowOff>
    </xdr:to>
    <xdr:sp macro="" textlink="">
      <xdr:nvSpPr>
        <xdr:cNvPr id="490" name="円/楕円 489"/>
        <xdr:cNvSpPr/>
      </xdr:nvSpPr>
      <xdr:spPr>
        <a:xfrm>
          <a:off x="21272500" y="1077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139564</xdr:rowOff>
    </xdr:from>
    <xdr:ext cx="469744" cy="259045"/>
    <xdr:sp macro="" textlink="">
      <xdr:nvSpPr>
        <xdr:cNvPr id="491"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68445</xdr:rowOff>
    </xdr:from>
    <xdr:ext cx="469744" cy="259045"/>
    <xdr:sp macro="" textlink="">
      <xdr:nvSpPr>
        <xdr:cNvPr id="492" name="n_1mainValue【学校施設】&#10;一人当たり面積"/>
        <xdr:cNvSpPr txBox="1"/>
      </xdr:nvSpPr>
      <xdr:spPr>
        <a:xfrm>
          <a:off x="21075727" y="1086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3" name="テキスト ボックス 5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4" name="直線コネクタ 5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5" name="テキスト ボックス 50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6" name="直線コネクタ 5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7" name="テキスト ボックス 5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8" name="直線コネクタ 5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9" name="テキスト ボックス 5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0" name="直線コネクタ 5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1" name="テキスト ボックス 5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2" name="直線コネクタ 5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3" name="テキスト ボックス 51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5" name="テキスト ボックス 5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517" name="直線コネクタ 516"/>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518"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519" name="直線コネクタ 518"/>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2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1" name="直線コネクタ 52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522" name="【児童館】&#10;有形固定資産減価償却率平均値テキスト"/>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523" name="フローチャート : 判断 522"/>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524" name="フローチャート : 判断 523"/>
        <xdr:cNvSpPr/>
      </xdr:nvSpPr>
      <xdr:spPr>
        <a:xfrm>
          <a:off x="15430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158750</xdr:rowOff>
    </xdr:from>
    <xdr:to>
      <xdr:col>22</xdr:col>
      <xdr:colOff>415925</xdr:colOff>
      <xdr:row>82</xdr:row>
      <xdr:rowOff>88900</xdr:rowOff>
    </xdr:to>
    <xdr:sp macro="" textlink="">
      <xdr:nvSpPr>
        <xdr:cNvPr id="530" name="円/楕円 529"/>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26688</xdr:rowOff>
    </xdr:from>
    <xdr:ext cx="405111" cy="259045"/>
    <xdr:sp macro="" textlink="">
      <xdr:nvSpPr>
        <xdr:cNvPr id="531" name="n_1aveValue【児童館】&#10;有形固定資産減価償却率"/>
        <xdr:cNvSpPr txBox="1"/>
      </xdr:nvSpPr>
      <xdr:spPr>
        <a:xfrm>
          <a:off x="15266043"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105427</xdr:rowOff>
    </xdr:from>
    <xdr:ext cx="405111" cy="259045"/>
    <xdr:sp macro="" textlink="">
      <xdr:nvSpPr>
        <xdr:cNvPr id="532" name="n_1mainValue【児童館】&#10;有形固定資産減価償却率"/>
        <xdr:cNvSpPr txBox="1"/>
      </xdr:nvSpPr>
      <xdr:spPr>
        <a:xfrm>
          <a:off x="15266043"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3" name="直線コネクタ 5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4" name="テキスト ボックス 5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5" name="直線コネクタ 5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6" name="テキスト ボックス 5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7" name="直線コネクタ 5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8" name="テキスト ボックス 5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9" name="直線コネクタ 5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50" name="テキスト ボックス 5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4" name="直線コネクタ 553"/>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5"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6" name="直線コネクタ 555"/>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7"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8" name="直線コネクタ 557"/>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59"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60" name="フローチャート : 判断 559"/>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61" name="フローチャート : 判断 560"/>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170180</xdr:rowOff>
    </xdr:from>
    <xdr:to>
      <xdr:col>31</xdr:col>
      <xdr:colOff>85725</xdr:colOff>
      <xdr:row>85</xdr:row>
      <xdr:rowOff>100330</xdr:rowOff>
    </xdr:to>
    <xdr:sp macro="" textlink="">
      <xdr:nvSpPr>
        <xdr:cNvPr id="567" name="円/楕円 566"/>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71138</xdr:rowOff>
    </xdr:from>
    <xdr:ext cx="469744" cy="259045"/>
    <xdr:sp macro="" textlink="">
      <xdr:nvSpPr>
        <xdr:cNvPr id="568"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91457</xdr:rowOff>
    </xdr:from>
    <xdr:ext cx="469744" cy="259045"/>
    <xdr:sp macro="" textlink="">
      <xdr:nvSpPr>
        <xdr:cNvPr id="569" name="n_1main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0" name="正方形/長方形 5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1" name="正方形/長方形 5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2" name="正方形/長方形 5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3" name="正方形/長方形 5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4" name="正方形/長方形 5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5" name="正方形/長方形 5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6" name="正方形/長方形 5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7" name="正方形/長方形 5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8" name="テキスト ボックス 5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9" name="直線コネクタ 5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0" name="テキスト ボックス 57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81" name="直線コネクタ 58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82" name="テキスト ボックス 58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83" name="直線コネクタ 58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84" name="テキスト ボックス 58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85" name="直線コネクタ 58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6" name="テキスト ボックス 58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7" name="直線コネクタ 58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88" name="テキスト ボックス 58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9" name="直線コネクタ 5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0" name="テキスト ボックス 5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92" name="直線コネクタ 591"/>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93"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94" name="直線コネクタ 593"/>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95"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96" name="直線コネクタ 595"/>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597" name="【公民館】&#10;有形固定資産減価償却率平均値テキスト"/>
        <xdr:cNvSpPr txBox="1"/>
      </xdr:nvSpPr>
      <xdr:spPr>
        <a:xfrm>
          <a:off x="16408400" y="1801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98" name="フローチャート : 判断 597"/>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599" name="フローチャート : 判断 598"/>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0" name="テキスト ボックス 5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1" name="テキスト ボックス 6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2" name="テキスト ボックス 6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3" name="テキスト ボックス 6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4" name="テキスト ボックス 6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125985</xdr:rowOff>
    </xdr:from>
    <xdr:to>
      <xdr:col>22</xdr:col>
      <xdr:colOff>415925</xdr:colOff>
      <xdr:row>102</xdr:row>
      <xdr:rowOff>56135</xdr:rowOff>
    </xdr:to>
    <xdr:sp macro="" textlink="">
      <xdr:nvSpPr>
        <xdr:cNvPr id="605" name="円/楕円 604"/>
        <xdr:cNvSpPr/>
      </xdr:nvSpPr>
      <xdr:spPr>
        <a:xfrm>
          <a:off x="15430500" y="17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12971</xdr:rowOff>
    </xdr:from>
    <xdr:ext cx="405111" cy="259045"/>
    <xdr:sp macro="" textlink="">
      <xdr:nvSpPr>
        <xdr:cNvPr id="606" name="n_1aveValue【公民館】&#10;有形固定資産減価償却率"/>
        <xdr:cNvSpPr txBox="1"/>
      </xdr:nvSpPr>
      <xdr:spPr>
        <a:xfrm>
          <a:off x="15266043"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72662</xdr:rowOff>
    </xdr:from>
    <xdr:ext cx="405111" cy="259045"/>
    <xdr:sp macro="" textlink="">
      <xdr:nvSpPr>
        <xdr:cNvPr id="607" name="n_1mainValue【公民館】&#10;有形固定資産減価償却率"/>
        <xdr:cNvSpPr txBox="1"/>
      </xdr:nvSpPr>
      <xdr:spPr>
        <a:xfrm>
          <a:off x="15266043" y="1721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8" name="正方形/長方形 6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9" name="正方形/長方形 6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0" name="正方形/長方形 6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1" name="正方形/長方形 6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2" name="正方形/長方形 6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3" name="正方形/長方形 6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4" name="正方形/長方形 6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5" name="正方形/長方形 6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6" name="テキスト ボックス 6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7" name="直線コネクタ 6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8" name="直線コネクタ 6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9" name="テキスト ボックス 6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0" name="直線コネクタ 6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1" name="テキスト ボックス 6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2" name="直線コネクタ 6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3" name="テキスト ボックス 6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4" name="直線コネクタ 6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5" name="テキスト ボックス 6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6" name="直線コネクタ 6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7" name="テキスト ボックス 6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631" name="直線コネクタ 630"/>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632"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633" name="直線コネクタ 63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634"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635" name="直線コネクタ 634"/>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636" name="【公民館】&#10;一人当たり面積平均値テキスト"/>
        <xdr:cNvSpPr txBox="1"/>
      </xdr:nvSpPr>
      <xdr:spPr>
        <a:xfrm>
          <a:off x="222504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637" name="フローチャート : 判断 636"/>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638" name="フローチャート : 判断 637"/>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6350</xdr:rowOff>
    </xdr:from>
    <xdr:to>
      <xdr:col>31</xdr:col>
      <xdr:colOff>85725</xdr:colOff>
      <xdr:row>108</xdr:row>
      <xdr:rowOff>107950</xdr:rowOff>
    </xdr:to>
    <xdr:sp macro="" textlink="">
      <xdr:nvSpPr>
        <xdr:cNvPr id="644" name="円/楕円 643"/>
        <xdr:cNvSpPr/>
      </xdr:nvSpPr>
      <xdr:spPr>
        <a:xfrm>
          <a:off x="21272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63516</xdr:rowOff>
    </xdr:from>
    <xdr:ext cx="469744" cy="259045"/>
    <xdr:sp macro="" textlink="">
      <xdr:nvSpPr>
        <xdr:cNvPr id="645" name="n_1aveValue【公民館】&#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99077</xdr:rowOff>
    </xdr:from>
    <xdr:ext cx="469744" cy="259045"/>
    <xdr:sp macro="" textlink="">
      <xdr:nvSpPr>
        <xdr:cNvPr id="646" name="n_1mainValue【公民館】&#10;一人当たり面積"/>
        <xdr:cNvSpPr txBox="1"/>
      </xdr:nvSpPr>
      <xdr:spPr>
        <a:xfrm>
          <a:off x="2107572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7" name="正方形/長方形 6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8" name="正方形/長方形 6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9" name="テキスト ボックス 6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道路、橋りょう・トンネル等のインフラについては類似団体平均値と同じ、もしくは低い水準にあるが、その他の建物については概ね平均値より高い水準にある。</a:t>
          </a:r>
          <a:endParaRPr kumimoji="1" lang="en-US" altLang="ja-JP" sz="1300">
            <a:latin typeface="ＭＳ Ｐゴシック"/>
          </a:endParaRPr>
        </a:p>
        <a:p>
          <a:r>
            <a:rPr kumimoji="1" lang="ja-JP" altLang="en-US" sz="1300">
              <a:latin typeface="ＭＳ Ｐゴシック"/>
            </a:rPr>
            <a:t>平均値より高い水準にある保育所、児童センター（児童館）について、保育所については清里保育園が１園あり、今後数年間を目途に民営化又は廃止を検討することとしている。児童センターも市内に１箇所あり、定期的な点検や維持補修を行いながら、長寿命化を図る。</a:t>
          </a:r>
          <a:endParaRPr kumimoji="1" lang="en-US" altLang="ja-JP" sz="1300">
            <a:latin typeface="ＭＳ Ｐゴシック"/>
          </a:endParaRPr>
        </a:p>
        <a:p>
          <a:r>
            <a:rPr kumimoji="1" lang="ja-JP" altLang="en-US" sz="1300">
              <a:latin typeface="ＭＳ Ｐゴシック"/>
            </a:rPr>
            <a:t>公民館についても、平均値より水準が高い。Ｓ</a:t>
          </a:r>
          <a:r>
            <a:rPr kumimoji="1" lang="en-US" altLang="ja-JP" sz="1300">
              <a:latin typeface="ＭＳ Ｐゴシック"/>
            </a:rPr>
            <a:t>48</a:t>
          </a:r>
          <a:r>
            <a:rPr kumimoji="1" lang="ja-JP" altLang="en-US" sz="1300">
              <a:latin typeface="ＭＳ Ｐゴシック"/>
            </a:rPr>
            <a:t>年に建設されており、老朽化していることから、更新に当たっては図書館を含めて他の施設との集約化や複合化を検討していく。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熊本県荒尾市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53,961
53,710
57.37
21,273,279
20,661,383
562,718
11,739,413
15,543,131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92528</xdr:rowOff>
    </xdr:from>
    <xdr:to>
      <xdr:col>6</xdr:col>
      <xdr:colOff>510540</xdr:colOff>
      <xdr:row>41</xdr:row>
      <xdr:rowOff>117022</xdr:rowOff>
    </xdr:to>
    <xdr:cxnSp macro="">
      <xdr:nvCxnSpPr>
        <xdr:cNvPr id="58" name="直線コネクタ 57"/>
        <xdr:cNvCxnSpPr/>
      </xdr:nvCxnSpPr>
      <xdr:spPr>
        <a:xfrm flipV="1">
          <a:off x="4634865" y="5921828"/>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120849</xdr:rowOff>
    </xdr:from>
    <xdr:ext cx="340478" cy="259045"/>
    <xdr:sp macro="" textlink="">
      <xdr:nvSpPr>
        <xdr:cNvPr id="59" name="【図書館】&#10;有形固定資産減価償却率最小値テキスト"/>
        <xdr:cNvSpPr txBox="1"/>
      </xdr:nvSpPr>
      <xdr:spPr>
        <a:xfrm>
          <a:off x="4724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117022</xdr:rowOff>
    </xdr:from>
    <xdr:to>
      <xdr:col>6</xdr:col>
      <xdr:colOff>600075</xdr:colOff>
      <xdr:row>41</xdr:row>
      <xdr:rowOff>117022</xdr:rowOff>
    </xdr:to>
    <xdr:cxnSp macro="">
      <xdr:nvCxnSpPr>
        <xdr:cNvPr id="60" name="直線コネクタ 59"/>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39205</xdr:rowOff>
    </xdr:from>
    <xdr:ext cx="405111" cy="259045"/>
    <xdr:sp macro="" textlink="">
      <xdr:nvSpPr>
        <xdr:cNvPr id="61" name="【図書館】&#10;有形固定資産減価償却率最大値テキスト"/>
        <xdr:cNvSpPr txBox="1"/>
      </xdr:nvSpPr>
      <xdr:spPr>
        <a:xfrm>
          <a:off x="4724400" y="5697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34</xdr:row>
      <xdr:rowOff>92528</xdr:rowOff>
    </xdr:from>
    <xdr:to>
      <xdr:col>6</xdr:col>
      <xdr:colOff>600075</xdr:colOff>
      <xdr:row>34</xdr:row>
      <xdr:rowOff>92528</xdr:rowOff>
    </xdr:to>
    <xdr:cxnSp macro="">
      <xdr:nvCxnSpPr>
        <xdr:cNvPr id="62" name="直線コネクタ 61"/>
        <xdr:cNvCxnSpPr/>
      </xdr:nvCxnSpPr>
      <xdr:spPr>
        <a:xfrm>
          <a:off x="4546600" y="592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162214</xdr:rowOff>
    </xdr:from>
    <xdr:ext cx="405111" cy="259045"/>
    <xdr:sp macro="" textlink="">
      <xdr:nvSpPr>
        <xdr:cNvPr id="63" name="【図書館】&#10;有形固定資産減価償却率平均値テキスト"/>
        <xdr:cNvSpPr txBox="1"/>
      </xdr:nvSpPr>
      <xdr:spPr>
        <a:xfrm>
          <a:off x="4724400" y="650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12337</xdr:rowOff>
    </xdr:from>
    <xdr:to>
      <xdr:col>6</xdr:col>
      <xdr:colOff>561975</xdr:colOff>
      <xdr:row>38</xdr:row>
      <xdr:rowOff>113937</xdr:rowOff>
    </xdr:to>
    <xdr:sp macro="" textlink="">
      <xdr:nvSpPr>
        <xdr:cNvPr id="64" name="フローチャート : 判断 63"/>
        <xdr:cNvSpPr/>
      </xdr:nvSpPr>
      <xdr:spPr>
        <a:xfrm>
          <a:off x="4584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157661</xdr:rowOff>
    </xdr:from>
    <xdr:to>
      <xdr:col>5</xdr:col>
      <xdr:colOff>409575</xdr:colOff>
      <xdr:row>38</xdr:row>
      <xdr:rowOff>87812</xdr:rowOff>
    </xdr:to>
    <xdr:sp macro="" textlink="">
      <xdr:nvSpPr>
        <xdr:cNvPr id="65" name="フローチャート : 判断 64"/>
        <xdr:cNvSpPr/>
      </xdr:nvSpPr>
      <xdr:spPr>
        <a:xfrm>
          <a:off x="3746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78939</xdr:rowOff>
    </xdr:from>
    <xdr:ext cx="405111" cy="259045"/>
    <xdr:sp macro="" textlink="">
      <xdr:nvSpPr>
        <xdr:cNvPr id="66" name="n_1aveValue【図書館】&#10;有形固定資産減価償却率"/>
        <xdr:cNvSpPr txBox="1"/>
      </xdr:nvSpPr>
      <xdr:spPr>
        <a:xfrm>
          <a:off x="3582043"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4173</xdr:rowOff>
    </xdr:from>
    <xdr:to>
      <xdr:col>5</xdr:col>
      <xdr:colOff>409575</xdr:colOff>
      <xdr:row>34</xdr:row>
      <xdr:rowOff>105773</xdr:rowOff>
    </xdr:to>
    <xdr:sp macro="" textlink="">
      <xdr:nvSpPr>
        <xdr:cNvPr id="72" name="円/楕円 71"/>
        <xdr:cNvSpPr/>
      </xdr:nvSpPr>
      <xdr:spPr>
        <a:xfrm>
          <a:off x="3746500" y="58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122300</xdr:rowOff>
    </xdr:from>
    <xdr:ext cx="405111" cy="259045"/>
    <xdr:sp macro="" textlink="">
      <xdr:nvSpPr>
        <xdr:cNvPr id="73" name="n_1mainValue【図書館】&#10;有形固定資産減価償却率"/>
        <xdr:cNvSpPr txBox="1"/>
      </xdr:nvSpPr>
      <xdr:spPr>
        <a:xfrm>
          <a:off x="3582043" y="56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7" name="直線コネクタ 96"/>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8"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9" name="直線コネクタ 98"/>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100"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101" name="直線コネクタ 100"/>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2"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3" name="フローチャート : 判断 102"/>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4" name="フローチャート : 判断 103"/>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5"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63500</xdr:rowOff>
    </xdr:from>
    <xdr:to>
      <xdr:col>14</xdr:col>
      <xdr:colOff>79375</xdr:colOff>
      <xdr:row>40</xdr:row>
      <xdr:rowOff>165100</xdr:rowOff>
    </xdr:to>
    <xdr:sp macro="" textlink="">
      <xdr:nvSpPr>
        <xdr:cNvPr id="111" name="円/楕円 110"/>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156227</xdr:rowOff>
    </xdr:from>
    <xdr:ext cx="469744" cy="259045"/>
    <xdr:sp macro="" textlink="">
      <xdr:nvSpPr>
        <xdr:cNvPr id="112" name="n_1mainValue【図書館】&#10;一人当たり面積"/>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4" name="テキスト ボックス 12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4" name="テキスト ボックス 13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106135</xdr:rowOff>
    </xdr:from>
    <xdr:to>
      <xdr:col>6</xdr:col>
      <xdr:colOff>510540</xdr:colOff>
      <xdr:row>63</xdr:row>
      <xdr:rowOff>119199</xdr:rowOff>
    </xdr:to>
    <xdr:cxnSp macro="">
      <xdr:nvCxnSpPr>
        <xdr:cNvPr id="138" name="直線コネクタ 137"/>
        <xdr:cNvCxnSpPr/>
      </xdr:nvCxnSpPr>
      <xdr:spPr>
        <a:xfrm flipV="1">
          <a:off x="4634865" y="9707335"/>
          <a:ext cx="0" cy="1213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123026</xdr:rowOff>
    </xdr:from>
    <xdr:ext cx="405111" cy="259045"/>
    <xdr:sp macro="" textlink="">
      <xdr:nvSpPr>
        <xdr:cNvPr id="139" name="【体育館・プール】&#10;有形固定資産減価償却率最小値テキスト"/>
        <xdr:cNvSpPr txBox="1"/>
      </xdr:nvSpPr>
      <xdr:spPr>
        <a:xfrm>
          <a:off x="47244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119199</xdr:rowOff>
    </xdr:from>
    <xdr:to>
      <xdr:col>6</xdr:col>
      <xdr:colOff>600075</xdr:colOff>
      <xdr:row>63</xdr:row>
      <xdr:rowOff>119199</xdr:rowOff>
    </xdr:to>
    <xdr:cxnSp macro="">
      <xdr:nvCxnSpPr>
        <xdr:cNvPr id="140" name="直線コネクタ 139"/>
        <xdr:cNvCxnSpPr/>
      </xdr:nvCxnSpPr>
      <xdr:spPr>
        <a:xfrm>
          <a:off x="4546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52812</xdr:rowOff>
    </xdr:from>
    <xdr:ext cx="405111" cy="259045"/>
    <xdr:sp macro="" textlink="">
      <xdr:nvSpPr>
        <xdr:cNvPr id="141" name="【体育館・プール】&#10;有形固定資産減価償却率最大値テキスト"/>
        <xdr:cNvSpPr txBox="1"/>
      </xdr:nvSpPr>
      <xdr:spPr>
        <a:xfrm>
          <a:off x="4724400" y="948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56</xdr:row>
      <xdr:rowOff>106135</xdr:rowOff>
    </xdr:from>
    <xdr:to>
      <xdr:col>6</xdr:col>
      <xdr:colOff>600075</xdr:colOff>
      <xdr:row>56</xdr:row>
      <xdr:rowOff>106135</xdr:rowOff>
    </xdr:to>
    <xdr:cxnSp macro="">
      <xdr:nvCxnSpPr>
        <xdr:cNvPr id="142" name="直線コネクタ 141"/>
        <xdr:cNvCxnSpPr/>
      </xdr:nvCxnSpPr>
      <xdr:spPr>
        <a:xfrm>
          <a:off x="4546600" y="970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15801</xdr:rowOff>
    </xdr:from>
    <xdr:ext cx="405111" cy="259045"/>
    <xdr:sp macro="" textlink="">
      <xdr:nvSpPr>
        <xdr:cNvPr id="143" name="【体育館・プール】&#10;有形固定資産減価償却率平均値テキスト"/>
        <xdr:cNvSpPr txBox="1"/>
      </xdr:nvSpPr>
      <xdr:spPr>
        <a:xfrm>
          <a:off x="47244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37374</xdr:rowOff>
    </xdr:from>
    <xdr:to>
      <xdr:col>6</xdr:col>
      <xdr:colOff>561975</xdr:colOff>
      <xdr:row>59</xdr:row>
      <xdr:rowOff>138974</xdr:rowOff>
    </xdr:to>
    <xdr:sp macro="" textlink="">
      <xdr:nvSpPr>
        <xdr:cNvPr id="144" name="フローチャート : 判断 143"/>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16147</xdr:rowOff>
    </xdr:from>
    <xdr:to>
      <xdr:col>5</xdr:col>
      <xdr:colOff>409575</xdr:colOff>
      <xdr:row>59</xdr:row>
      <xdr:rowOff>117747</xdr:rowOff>
    </xdr:to>
    <xdr:sp macro="" textlink="">
      <xdr:nvSpPr>
        <xdr:cNvPr id="145" name="フローチャート : 判断 144"/>
        <xdr:cNvSpPr/>
      </xdr:nvSpPr>
      <xdr:spPr>
        <a:xfrm>
          <a:off x="3746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108874</xdr:rowOff>
    </xdr:from>
    <xdr:ext cx="405111" cy="259045"/>
    <xdr:sp macro="" textlink="">
      <xdr:nvSpPr>
        <xdr:cNvPr id="146" name="n_1aveValue【体育館・プール】&#10;有形固定資産減価償却率"/>
        <xdr:cNvSpPr txBox="1"/>
      </xdr:nvSpPr>
      <xdr:spPr>
        <a:xfrm>
          <a:off x="3582043"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91259</xdr:rowOff>
    </xdr:from>
    <xdr:to>
      <xdr:col>5</xdr:col>
      <xdr:colOff>409575</xdr:colOff>
      <xdr:row>56</xdr:row>
      <xdr:rowOff>21409</xdr:rowOff>
    </xdr:to>
    <xdr:sp macro="" textlink="">
      <xdr:nvSpPr>
        <xdr:cNvPr id="152" name="円/楕円 151"/>
        <xdr:cNvSpPr/>
      </xdr:nvSpPr>
      <xdr:spPr>
        <a:xfrm>
          <a:off x="3746500" y="9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37936</xdr:rowOff>
    </xdr:from>
    <xdr:ext cx="405111" cy="259045"/>
    <xdr:sp macro="" textlink="">
      <xdr:nvSpPr>
        <xdr:cNvPr id="153" name="n_1mainValue【体育館・プール】&#10;有形固定資産減価償却率"/>
        <xdr:cNvSpPr txBox="1"/>
      </xdr:nvSpPr>
      <xdr:spPr>
        <a:xfrm>
          <a:off x="3582043" y="9296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7" name="直線コネクタ 176"/>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8"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9" name="直線コネクタ 178"/>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80"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81" name="直線コネクタ 180"/>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82"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83" name="フローチャート : 判断 18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4" name="フローチャート : 判断 183"/>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110507</xdr:rowOff>
    </xdr:from>
    <xdr:ext cx="469744" cy="259045"/>
    <xdr:sp macro="" textlink="">
      <xdr:nvSpPr>
        <xdr:cNvPr id="185" name="n_1aveValue【体育館・プール】&#10;一人当たり面積"/>
        <xdr:cNvSpPr txBox="1"/>
      </xdr:nvSpPr>
      <xdr:spPr>
        <a:xfrm>
          <a:off x="9391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97790</xdr:rowOff>
    </xdr:from>
    <xdr:to>
      <xdr:col>14</xdr:col>
      <xdr:colOff>79375</xdr:colOff>
      <xdr:row>61</xdr:row>
      <xdr:rowOff>27940</xdr:rowOff>
    </xdr:to>
    <xdr:sp macro="" textlink="">
      <xdr:nvSpPr>
        <xdr:cNvPr id="191" name="円/楕円 190"/>
        <xdr:cNvSpPr/>
      </xdr:nvSpPr>
      <xdr:spPr>
        <a:xfrm>
          <a:off x="958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44467</xdr:rowOff>
    </xdr:from>
    <xdr:ext cx="469744" cy="259045"/>
    <xdr:sp macro="" textlink="">
      <xdr:nvSpPr>
        <xdr:cNvPr id="192" name="n_1mainValue【体育館・プール】&#10;一人当たり面積"/>
        <xdr:cNvSpPr txBox="1"/>
      </xdr:nvSpPr>
      <xdr:spPr>
        <a:xfrm>
          <a:off x="93917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3" name="テキスト ボックス 20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3" name="テキスト ボックス 21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7" name="直線コネクタ 216"/>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8"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9" name="直線コネクタ 218"/>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0"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1" name="直線コネクタ 22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22"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23" name="フローチャート : 判断 222"/>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4" name="フローチャート : 判断 223"/>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89552</xdr:rowOff>
    </xdr:from>
    <xdr:ext cx="405111" cy="259045"/>
    <xdr:sp macro="" textlink="">
      <xdr:nvSpPr>
        <xdr:cNvPr id="225"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154939</xdr:rowOff>
    </xdr:from>
    <xdr:to>
      <xdr:col>5</xdr:col>
      <xdr:colOff>409575</xdr:colOff>
      <xdr:row>83</xdr:row>
      <xdr:rowOff>85089</xdr:rowOff>
    </xdr:to>
    <xdr:sp macro="" textlink="">
      <xdr:nvSpPr>
        <xdr:cNvPr id="231" name="円/楕円 230"/>
        <xdr:cNvSpPr/>
      </xdr:nvSpPr>
      <xdr:spPr>
        <a:xfrm>
          <a:off x="3746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101616</xdr:rowOff>
    </xdr:from>
    <xdr:ext cx="405111" cy="259045"/>
    <xdr:sp macro="" textlink="">
      <xdr:nvSpPr>
        <xdr:cNvPr id="232" name="n_1mainValue【福祉施設】&#10;有形固定資産減価償却率"/>
        <xdr:cNvSpPr txBox="1"/>
      </xdr:nvSpPr>
      <xdr:spPr>
        <a:xfrm>
          <a:off x="3582043"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4" name="直線コネクタ 253"/>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5"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6" name="直線コネクタ 255"/>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7"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8" name="直線コネクタ 257"/>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59"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60" name="フローチャート : 判断 259"/>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61" name="フローチャート : 判断 260"/>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82566</xdr:rowOff>
    </xdr:from>
    <xdr:ext cx="469744" cy="259045"/>
    <xdr:sp macro="" textlink="">
      <xdr:nvSpPr>
        <xdr:cNvPr id="262"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74168</xdr:rowOff>
    </xdr:from>
    <xdr:to>
      <xdr:col>14</xdr:col>
      <xdr:colOff>79375</xdr:colOff>
      <xdr:row>86</xdr:row>
      <xdr:rowOff>4318</xdr:rowOff>
    </xdr:to>
    <xdr:sp macro="" textlink="">
      <xdr:nvSpPr>
        <xdr:cNvPr id="268" name="円/楕円 267"/>
        <xdr:cNvSpPr/>
      </xdr:nvSpPr>
      <xdr:spPr>
        <a:xfrm>
          <a:off x="958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166895</xdr:rowOff>
    </xdr:from>
    <xdr:ext cx="469744" cy="259045"/>
    <xdr:sp macro="" textlink="">
      <xdr:nvSpPr>
        <xdr:cNvPr id="269" name="n_1mainValue【福祉施設】&#10;一人当たり面積"/>
        <xdr:cNvSpPr txBox="1"/>
      </xdr:nvSpPr>
      <xdr:spPr>
        <a:xfrm>
          <a:off x="9391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1" name="直線コネクタ 28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2" name="テキスト ボックス 28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3" name="直線コネクタ 28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4" name="テキスト ボックス 28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5" name="直線コネクタ 28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6" name="テキスト ボックス 28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7" name="直線コネクタ 28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8" name="テキスト ボックス 28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9" name="直線コネクタ 28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0" name="テキスト ボックス 28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2" name="テキスト ボックス 29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294" name="直線コネクタ 293"/>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295"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296" name="直線コネクタ 295"/>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7"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298" name="直線コネクタ 297"/>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148607</xdr:rowOff>
    </xdr:from>
    <xdr:ext cx="405111" cy="259045"/>
    <xdr:sp macro="" textlink="">
      <xdr:nvSpPr>
        <xdr:cNvPr id="299" name="【市民会館】&#10;有形固定資産減価償却率平均値テキスト"/>
        <xdr:cNvSpPr txBox="1"/>
      </xdr:nvSpPr>
      <xdr:spPr>
        <a:xfrm>
          <a:off x="47244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300" name="フローチャート : 判断 299"/>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44450</xdr:rowOff>
    </xdr:from>
    <xdr:to>
      <xdr:col>5</xdr:col>
      <xdr:colOff>409575</xdr:colOff>
      <xdr:row>106</xdr:row>
      <xdr:rowOff>146050</xdr:rowOff>
    </xdr:to>
    <xdr:sp macro="" textlink="">
      <xdr:nvSpPr>
        <xdr:cNvPr id="301" name="フローチャート : 判断 300"/>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137177</xdr:rowOff>
    </xdr:from>
    <xdr:ext cx="405111" cy="259045"/>
    <xdr:sp macro="" textlink="">
      <xdr:nvSpPr>
        <xdr:cNvPr id="302" name="n_1aveValue【市民会館】&#10;有形固定資産減価償却率"/>
        <xdr:cNvSpPr txBox="1"/>
      </xdr:nvSpPr>
      <xdr:spPr>
        <a:xfrm>
          <a:off x="3582043"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128270</xdr:rowOff>
    </xdr:from>
    <xdr:to>
      <xdr:col>5</xdr:col>
      <xdr:colOff>409575</xdr:colOff>
      <xdr:row>104</xdr:row>
      <xdr:rowOff>58420</xdr:rowOff>
    </xdr:to>
    <xdr:sp macro="" textlink="">
      <xdr:nvSpPr>
        <xdr:cNvPr id="308" name="円/楕円 307"/>
        <xdr:cNvSpPr/>
      </xdr:nvSpPr>
      <xdr:spPr>
        <a:xfrm>
          <a:off x="3746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74947</xdr:rowOff>
    </xdr:from>
    <xdr:ext cx="405111" cy="259045"/>
    <xdr:sp macro="" textlink="">
      <xdr:nvSpPr>
        <xdr:cNvPr id="309" name="n_1mainValue【市民会館】&#10;有形固定資産減価償却率"/>
        <xdr:cNvSpPr txBox="1"/>
      </xdr:nvSpPr>
      <xdr:spPr>
        <a:xfrm>
          <a:off x="3582043"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0" name="直線コネクタ 31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1" name="テキスト ボックス 32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2" name="直線コネクタ 32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3" name="テキスト ボックス 32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4" name="直線コネクタ 32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5" name="テキスト ボックス 32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6" name="直線コネクタ 32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7" name="テキスト ボックス 32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8" name="直線コネクタ 32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9" name="テキスト ボックス 32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1" name="テキスト ボックス 3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33" name="直線コネクタ 332"/>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4"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5" name="直線コネクタ 334"/>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6"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7" name="直線コネクタ 336"/>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38"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9" name="フローチャート : 判断 338"/>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40" name="フローチャート : 判断 339"/>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83838</xdr:rowOff>
    </xdr:from>
    <xdr:ext cx="469744" cy="259045"/>
    <xdr:sp macro="" textlink="">
      <xdr:nvSpPr>
        <xdr:cNvPr id="341" name="n_1aveValue【市民会館】&#10;一人当たり面積"/>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2" name="テキスト ボックス 3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3" name="テキスト ボックス 3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4" name="テキスト ボックス 3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5" name="テキスト ボックス 3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6" name="テキスト ボックス 3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21589</xdr:rowOff>
    </xdr:from>
    <xdr:to>
      <xdr:col>14</xdr:col>
      <xdr:colOff>79375</xdr:colOff>
      <xdr:row>105</xdr:row>
      <xdr:rowOff>123189</xdr:rowOff>
    </xdr:to>
    <xdr:sp macro="" textlink="">
      <xdr:nvSpPr>
        <xdr:cNvPr id="347" name="円/楕円 346"/>
        <xdr:cNvSpPr/>
      </xdr:nvSpPr>
      <xdr:spPr>
        <a:xfrm>
          <a:off x="958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139716</xdr:rowOff>
    </xdr:from>
    <xdr:ext cx="469744" cy="259045"/>
    <xdr:sp macro="" textlink="">
      <xdr:nvSpPr>
        <xdr:cNvPr id="348" name="n_1mainValue【市民会館】&#10;一人当たり面積"/>
        <xdr:cNvSpPr txBox="1"/>
      </xdr:nvSpPr>
      <xdr:spPr>
        <a:xfrm>
          <a:off x="9391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9" name="テキスト ボックス 35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0" name="直線コネクタ 35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1" name="テキスト ボックス 36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2" name="直線コネクタ 36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3" name="テキスト ボックス 36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4" name="直線コネクタ 36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5" name="テキスト ボックス 36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6" name="直線コネクタ 36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67" name="テキスト ボックス 366"/>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71" name="直線コネクタ 370"/>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72"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73" name="直線コネクタ 372"/>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74"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75" name="直線コネクタ 374"/>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6"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7" name="フローチャート : 判断 376"/>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78" name="フローチャート : 判断 377"/>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10939</xdr:rowOff>
    </xdr:from>
    <xdr:ext cx="405111" cy="259045"/>
    <xdr:sp macro="" textlink="">
      <xdr:nvSpPr>
        <xdr:cNvPr id="379" name="n_1aveValue【一般廃棄物処理施設】&#10;有形固定資産減価償却率"/>
        <xdr:cNvSpPr txBox="1"/>
      </xdr:nvSpPr>
      <xdr:spPr>
        <a:xfrm>
          <a:off x="15266043"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123698</xdr:rowOff>
    </xdr:from>
    <xdr:to>
      <xdr:col>22</xdr:col>
      <xdr:colOff>415925</xdr:colOff>
      <xdr:row>39</xdr:row>
      <xdr:rowOff>53848</xdr:rowOff>
    </xdr:to>
    <xdr:sp macro="" textlink="">
      <xdr:nvSpPr>
        <xdr:cNvPr id="385" name="円/楕円 384"/>
        <xdr:cNvSpPr/>
      </xdr:nvSpPr>
      <xdr:spPr>
        <a:xfrm>
          <a:off x="15430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44975</xdr:rowOff>
    </xdr:from>
    <xdr:ext cx="405111" cy="259045"/>
    <xdr:sp macro="" textlink="">
      <xdr:nvSpPr>
        <xdr:cNvPr id="386" name="n_1mainValue【一般廃棄物処理施設】&#10;有形固定資産減価償却率"/>
        <xdr:cNvSpPr txBox="1"/>
      </xdr:nvSpPr>
      <xdr:spPr>
        <a:xfrm>
          <a:off x="15266043" y="673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5" name="テキスト ボックス 3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6" name="直線コネクタ 3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7" name="直線コネクタ 3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8" name="テキスト ボックス 39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9" name="直線コネクタ 3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0" name="テキスト ボックス 39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1" name="直線コネクタ 4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2" name="テキスト ボックス 40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3" name="直線コネクタ 4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4" name="テキスト ボックス 40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5" name="直線コネクタ 4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6" name="テキスト ボックス 40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8" name="テキスト ボックス 40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10" name="直線コネクタ 409"/>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11"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12" name="直線コネクタ 411"/>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13"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14" name="直線コネクタ 413"/>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415" name="【一般廃棄物処理施設】&#10;一人当たり有形固定資産（償却資産）額平均値テキスト"/>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16" name="フローチャート : 判断 415"/>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17" name="フローチャート : 判断 416"/>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165983</xdr:rowOff>
    </xdr:from>
    <xdr:ext cx="534377" cy="259045"/>
    <xdr:sp macro="" textlink="">
      <xdr:nvSpPr>
        <xdr:cNvPr id="418" name="n_1aveValue【一般廃棄物処理施設】&#10;一人当たり有形固定資産（償却資産）額"/>
        <xdr:cNvSpPr txBox="1"/>
      </xdr:nvSpPr>
      <xdr:spPr>
        <a:xfrm>
          <a:off x="210434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9" name="テキスト ボックス 4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0" name="テキスト ボックス 4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1" name="テキスト ボックス 4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2" name="テキスト ボックス 4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3" name="テキスト ボックス 4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76409</xdr:rowOff>
    </xdr:from>
    <xdr:to>
      <xdr:col>31</xdr:col>
      <xdr:colOff>85725</xdr:colOff>
      <xdr:row>40</xdr:row>
      <xdr:rowOff>6559</xdr:rowOff>
    </xdr:to>
    <xdr:sp macro="" textlink="">
      <xdr:nvSpPr>
        <xdr:cNvPr id="424" name="円/楕円 423"/>
        <xdr:cNvSpPr/>
      </xdr:nvSpPr>
      <xdr:spPr>
        <a:xfrm>
          <a:off x="21272500" y="67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169136</xdr:rowOff>
    </xdr:from>
    <xdr:ext cx="534377" cy="259045"/>
    <xdr:sp macro="" textlink="">
      <xdr:nvSpPr>
        <xdr:cNvPr id="425" name="n_1mainValue【一般廃棄物処理施設】&#10;一人当たり有形固定資産（償却資産）額"/>
        <xdr:cNvSpPr txBox="1"/>
      </xdr:nvSpPr>
      <xdr:spPr>
        <a:xfrm>
          <a:off x="21043411" y="685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6" name="直線コネクタ 43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7" name="テキスト ボックス 43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8" name="直線コネクタ 43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9" name="テキスト ボックス 43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0" name="直線コネクタ 43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1" name="テキスト ボックス 44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2" name="直線コネクタ 44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3" name="テキスト ボックス 44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4" name="直線コネクタ 44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5" name="テキスト ボックス 44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6" name="直線コネクタ 44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7" name="テキスト ボックス 44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132262</xdr:rowOff>
    </xdr:from>
    <xdr:to>
      <xdr:col>23</xdr:col>
      <xdr:colOff>516889</xdr:colOff>
      <xdr:row>63</xdr:row>
      <xdr:rowOff>163285</xdr:rowOff>
    </xdr:to>
    <xdr:cxnSp macro="">
      <xdr:nvCxnSpPr>
        <xdr:cNvPr id="451" name="直線コネクタ 450"/>
        <xdr:cNvCxnSpPr/>
      </xdr:nvCxnSpPr>
      <xdr:spPr>
        <a:xfrm flipV="1">
          <a:off x="16318864" y="9733462"/>
          <a:ext cx="0" cy="1231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167112</xdr:rowOff>
    </xdr:from>
    <xdr:ext cx="340478" cy="259045"/>
    <xdr:sp macro="" textlink="">
      <xdr:nvSpPr>
        <xdr:cNvPr id="452" name="【保健センター・保健所】&#10;有形固定資産減価償却率最小値テキスト"/>
        <xdr:cNvSpPr txBox="1"/>
      </xdr:nvSpPr>
      <xdr:spPr>
        <a:xfrm>
          <a:off x="16408400" y="1096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163285</xdr:rowOff>
    </xdr:from>
    <xdr:to>
      <xdr:col>23</xdr:col>
      <xdr:colOff>606425</xdr:colOff>
      <xdr:row>63</xdr:row>
      <xdr:rowOff>163285</xdr:rowOff>
    </xdr:to>
    <xdr:cxnSp macro="">
      <xdr:nvCxnSpPr>
        <xdr:cNvPr id="453" name="直線コネクタ 452"/>
        <xdr:cNvCxnSpPr/>
      </xdr:nvCxnSpPr>
      <xdr:spPr>
        <a:xfrm>
          <a:off x="16230600" y="1096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78939</xdr:rowOff>
    </xdr:from>
    <xdr:ext cx="405111" cy="259045"/>
    <xdr:sp macro="" textlink="">
      <xdr:nvSpPr>
        <xdr:cNvPr id="454" name="【保健センター・保健所】&#10;有形固定資産減価償却率最大値テキスト"/>
        <xdr:cNvSpPr txBox="1"/>
      </xdr:nvSpPr>
      <xdr:spPr>
        <a:xfrm>
          <a:off x="16408400" y="950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56</xdr:row>
      <xdr:rowOff>132262</xdr:rowOff>
    </xdr:from>
    <xdr:to>
      <xdr:col>23</xdr:col>
      <xdr:colOff>606425</xdr:colOff>
      <xdr:row>56</xdr:row>
      <xdr:rowOff>132262</xdr:rowOff>
    </xdr:to>
    <xdr:cxnSp macro="">
      <xdr:nvCxnSpPr>
        <xdr:cNvPr id="455" name="直線コネクタ 454"/>
        <xdr:cNvCxnSpPr/>
      </xdr:nvCxnSpPr>
      <xdr:spPr>
        <a:xfrm>
          <a:off x="16230600" y="973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32130</xdr:rowOff>
    </xdr:from>
    <xdr:ext cx="405111" cy="259045"/>
    <xdr:sp macro="" textlink="">
      <xdr:nvSpPr>
        <xdr:cNvPr id="456" name="【保健センター・保健所】&#10;有形固定資産減価償却率平均値テキスト"/>
        <xdr:cNvSpPr txBox="1"/>
      </xdr:nvSpPr>
      <xdr:spPr>
        <a:xfrm>
          <a:off x="164084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53703</xdr:rowOff>
    </xdr:from>
    <xdr:to>
      <xdr:col>23</xdr:col>
      <xdr:colOff>568325</xdr:colOff>
      <xdr:row>59</xdr:row>
      <xdr:rowOff>155303</xdr:rowOff>
    </xdr:to>
    <xdr:sp macro="" textlink="">
      <xdr:nvSpPr>
        <xdr:cNvPr id="457" name="フローチャート : 判断 456"/>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58" name="フローチャート : 判断 457"/>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156227</xdr:rowOff>
    </xdr:from>
    <xdr:ext cx="405111" cy="259045"/>
    <xdr:sp macro="" textlink="">
      <xdr:nvSpPr>
        <xdr:cNvPr id="459" name="n_1aveValue【保健センター・保健所】&#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161472</xdr:rowOff>
    </xdr:from>
    <xdr:to>
      <xdr:col>22</xdr:col>
      <xdr:colOff>415925</xdr:colOff>
      <xdr:row>55</xdr:row>
      <xdr:rowOff>91622</xdr:rowOff>
    </xdr:to>
    <xdr:sp macro="" textlink="">
      <xdr:nvSpPr>
        <xdr:cNvPr id="465" name="円/楕円 464"/>
        <xdr:cNvSpPr/>
      </xdr:nvSpPr>
      <xdr:spPr>
        <a:xfrm>
          <a:off x="15430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53</xdr:row>
      <xdr:rowOff>108149</xdr:rowOff>
    </xdr:from>
    <xdr:ext cx="469744" cy="259045"/>
    <xdr:sp macro="" textlink="">
      <xdr:nvSpPr>
        <xdr:cNvPr id="466" name="n_1mainValue【保健センター・保健所】&#10;有形固定資産減価償却率"/>
        <xdr:cNvSpPr txBox="1"/>
      </xdr:nvSpPr>
      <xdr:spPr>
        <a:xfrm>
          <a:off x="15233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7" name="直線コネクタ 4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8" name="テキスト ボックス 4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9" name="直線コネクタ 4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0" name="テキスト ボックス 4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1" name="直線コネクタ 4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2" name="テキスト ボックス 4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3" name="直線コネクタ 4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4" name="テキスト ボックス 4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88" name="直線コネクタ 487"/>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89"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90" name="直線コネクタ 489"/>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91"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92" name="直線コネクタ 491"/>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93"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94" name="フローチャート : 判断 493"/>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495" name="フローチャート : 判断 494"/>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147337</xdr:rowOff>
    </xdr:from>
    <xdr:ext cx="469744" cy="259045"/>
    <xdr:sp macro="" textlink="">
      <xdr:nvSpPr>
        <xdr:cNvPr id="496"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97790</xdr:rowOff>
    </xdr:from>
    <xdr:to>
      <xdr:col>31</xdr:col>
      <xdr:colOff>85725</xdr:colOff>
      <xdr:row>62</xdr:row>
      <xdr:rowOff>27940</xdr:rowOff>
    </xdr:to>
    <xdr:sp macro="" textlink="">
      <xdr:nvSpPr>
        <xdr:cNvPr id="502" name="円/楕円 501"/>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19067</xdr:rowOff>
    </xdr:from>
    <xdr:ext cx="469744" cy="259045"/>
    <xdr:sp macro="" textlink="">
      <xdr:nvSpPr>
        <xdr:cNvPr id="503" name="n_1main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1" name="正方形/長方形 5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2" name="テキスト ボックス 5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3" name="直線コネクタ 5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14" name="直線コネクタ 51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5" name="テキスト ボックス 51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6" name="直線コネクタ 51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7" name="テキスト ボックス 51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8" name="直線コネクタ 51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9" name="テキスト ボックス 51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0" name="直線コネクタ 51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21" name="テキスト ボックス 52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22" name="直線コネクタ 52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3" name="テキスト ボックス 52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4" name="直線コネクタ 52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5" name="テキスト ボックス 52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6" name="直線コネクタ 5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7" name="テキスト ボックス 5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529" name="直線コネクタ 528"/>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530"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531" name="直線コネクタ 530"/>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532"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533" name="直線コネクタ 532"/>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534"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535" name="フローチャート : 判断 534"/>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536" name="フローチャート : 判断 535"/>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4915</xdr:rowOff>
    </xdr:from>
    <xdr:ext cx="405111" cy="259045"/>
    <xdr:sp macro="" textlink="">
      <xdr:nvSpPr>
        <xdr:cNvPr id="537" name="n_1aveValue【消防施設】&#10;有形固定資産減価償却率"/>
        <xdr:cNvSpPr txBox="1"/>
      </xdr:nvSpPr>
      <xdr:spPr>
        <a:xfrm>
          <a:off x="15266043"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8" name="テキスト ボックス 5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9" name="テキスト ボックス 5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0" name="テキスト ボックス 5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1" name="テキスト ボックス 5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2" name="テキスト ボックス 5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49349</xdr:rowOff>
    </xdr:from>
    <xdr:to>
      <xdr:col>22</xdr:col>
      <xdr:colOff>415925</xdr:colOff>
      <xdr:row>78</xdr:row>
      <xdr:rowOff>150949</xdr:rowOff>
    </xdr:to>
    <xdr:sp macro="" textlink="">
      <xdr:nvSpPr>
        <xdr:cNvPr id="543" name="円/楕円 542"/>
        <xdr:cNvSpPr/>
      </xdr:nvSpPr>
      <xdr:spPr>
        <a:xfrm>
          <a:off x="15430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167476</xdr:rowOff>
    </xdr:from>
    <xdr:ext cx="405111" cy="259045"/>
    <xdr:sp macro="" textlink="">
      <xdr:nvSpPr>
        <xdr:cNvPr id="544" name="n_1mainValue【消防施設】&#10;有形固定資産減価償却率"/>
        <xdr:cNvSpPr txBox="1"/>
      </xdr:nvSpPr>
      <xdr:spPr>
        <a:xfrm>
          <a:off x="15266043" y="1319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5" name="正方形/長方形 5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6" name="正方形/長方形 5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7" name="正方形/長方形 5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8" name="正方形/長方形 5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9" name="正方形/長方形 5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0" name="正方形/長方形 5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1" name="正方形/長方形 5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2" name="正方形/長方形 5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3" name="テキスト ボックス 5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4" name="直線コネクタ 5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5" name="直線コネクタ 5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6" name="テキスト ボックス 5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7" name="直線コネクタ 5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8" name="テキスト ボックス 5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9" name="直線コネクタ 5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0" name="テキスト ボックス 5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1" name="直線コネクタ 5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2" name="テキスト ボックス 5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3" name="直線コネクタ 5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4" name="テキスト ボックス 5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5" name="直線コネクタ 5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6" name="テキスト ボックス 5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68" name="直線コネクタ 567"/>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69"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70" name="直線コネクタ 569"/>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71"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72" name="直線コネクタ 571"/>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73"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74" name="フローチャート : 判断 573"/>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75" name="フローチャート : 判断 574"/>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137177</xdr:rowOff>
    </xdr:from>
    <xdr:ext cx="469744" cy="259045"/>
    <xdr:sp macro="" textlink="">
      <xdr:nvSpPr>
        <xdr:cNvPr id="576" name="n_1aveValue【消防施設】&#10;一人当たり面積"/>
        <xdr:cNvSpPr txBox="1"/>
      </xdr:nvSpPr>
      <xdr:spPr>
        <a:xfrm>
          <a:off x="21075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7" name="テキスト ボックス 5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8" name="テキスト ボックス 5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9" name="テキスト ボックス 5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0" name="テキスト ボックス 5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1" name="テキスト ボックス 5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127000</xdr:rowOff>
    </xdr:from>
    <xdr:to>
      <xdr:col>31</xdr:col>
      <xdr:colOff>85725</xdr:colOff>
      <xdr:row>85</xdr:row>
      <xdr:rowOff>57150</xdr:rowOff>
    </xdr:to>
    <xdr:sp macro="" textlink="">
      <xdr:nvSpPr>
        <xdr:cNvPr id="582" name="円/楕円 581"/>
        <xdr:cNvSpPr/>
      </xdr:nvSpPr>
      <xdr:spPr>
        <a:xfrm>
          <a:off x="21272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48277</xdr:rowOff>
    </xdr:from>
    <xdr:ext cx="469744" cy="259045"/>
    <xdr:sp macro="" textlink="">
      <xdr:nvSpPr>
        <xdr:cNvPr id="583" name="n_1mainValue【消防施設】&#10;一人当たり面積"/>
        <xdr:cNvSpPr txBox="1"/>
      </xdr:nvSpPr>
      <xdr:spPr>
        <a:xfrm>
          <a:off x="210757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94" name="直線コネクタ 5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5" name="テキスト ボックス 5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6" name="直線コネクタ 5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7" name="テキスト ボックス 5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8" name="直線コネクタ 5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9" name="テキスト ボックス 5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0" name="直線コネクタ 5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1" name="テキスト ボックス 6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2" name="直線コネクタ 6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3" name="テキスト ボックス 6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4" name="直線コネクタ 6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5" name="テキスト ボックス 6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609" name="直線コネクタ 608"/>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610"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611" name="直線コネクタ 61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612"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613" name="直線コネクタ 612"/>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614"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615" name="フローチャート : 判断 614"/>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616" name="フローチャート : 判断 615"/>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136996</xdr:rowOff>
    </xdr:from>
    <xdr:ext cx="405111" cy="259045"/>
    <xdr:sp macro="" textlink="">
      <xdr:nvSpPr>
        <xdr:cNvPr id="617" name="n_1aveValue【庁舎】&#10;有形固定資産減価償却率"/>
        <xdr:cNvSpPr txBox="1"/>
      </xdr:nvSpPr>
      <xdr:spPr>
        <a:xfrm>
          <a:off x="15266043"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126637</xdr:rowOff>
    </xdr:from>
    <xdr:to>
      <xdr:col>22</xdr:col>
      <xdr:colOff>415925</xdr:colOff>
      <xdr:row>106</xdr:row>
      <xdr:rowOff>56787</xdr:rowOff>
    </xdr:to>
    <xdr:sp macro="" textlink="">
      <xdr:nvSpPr>
        <xdr:cNvPr id="623" name="円/楕円 622"/>
        <xdr:cNvSpPr/>
      </xdr:nvSpPr>
      <xdr:spPr>
        <a:xfrm>
          <a:off x="15430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47914</xdr:rowOff>
    </xdr:from>
    <xdr:ext cx="405111" cy="259045"/>
    <xdr:sp macro="" textlink="">
      <xdr:nvSpPr>
        <xdr:cNvPr id="624" name="n_1mainValue【庁舎】&#10;有形固定資産減価償却率"/>
        <xdr:cNvSpPr txBox="1"/>
      </xdr:nvSpPr>
      <xdr:spPr>
        <a:xfrm>
          <a:off x="15266043"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35" name="直線コネクタ 63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6" name="テキスト ボックス 63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7" name="直線コネクタ 63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8" name="テキスト ボックス 63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9" name="直線コネクタ 6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0" name="テキスト ボックス 63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1" name="直線コネクタ 64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2" name="テキスト ボックス 64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3" name="直線コネクタ 64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4" name="テキスト ボックス 64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48" name="直線コネクタ 647"/>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49"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50" name="直線コネクタ 649"/>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51"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52" name="直線コネクタ 651"/>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653"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54" name="フローチャート : 判断 653"/>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655" name="フローチャート : 判断 654"/>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101616</xdr:rowOff>
    </xdr:from>
    <xdr:ext cx="469744" cy="259045"/>
    <xdr:sp macro="" textlink="">
      <xdr:nvSpPr>
        <xdr:cNvPr id="656"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6350</xdr:rowOff>
    </xdr:from>
    <xdr:to>
      <xdr:col>31</xdr:col>
      <xdr:colOff>85725</xdr:colOff>
      <xdr:row>105</xdr:row>
      <xdr:rowOff>107950</xdr:rowOff>
    </xdr:to>
    <xdr:sp macro="" textlink="">
      <xdr:nvSpPr>
        <xdr:cNvPr id="662" name="円/楕円 661"/>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99077</xdr:rowOff>
    </xdr:from>
    <xdr:ext cx="469744" cy="259045"/>
    <xdr:sp macro="" textlink="">
      <xdr:nvSpPr>
        <xdr:cNvPr id="663" name="n_1mainValue【庁舎】&#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図書館については、中央公民館と一体となった施設であり、Ｓ</a:t>
          </a:r>
          <a:r>
            <a:rPr kumimoji="1" lang="en-US" altLang="ja-JP" sz="1300">
              <a:latin typeface="ＭＳ Ｐゴシック"/>
            </a:rPr>
            <a:t>48</a:t>
          </a:r>
          <a:r>
            <a:rPr kumimoji="1" lang="ja-JP" altLang="en-US" sz="1300">
              <a:latin typeface="ＭＳ Ｐゴシック"/>
            </a:rPr>
            <a:t>年に建設されている。老朽化していることから、更新に当たっては中央公民館を含め他の施設との集約化や複合化を検討する。</a:t>
          </a:r>
          <a:endParaRPr kumimoji="1" lang="en-US" altLang="ja-JP" sz="1300">
            <a:latin typeface="ＭＳ Ｐゴシック"/>
          </a:endParaRPr>
        </a:p>
        <a:p>
          <a:r>
            <a:rPr kumimoji="1" lang="ja-JP" altLang="en-US" sz="1300">
              <a:latin typeface="ＭＳ Ｐゴシック"/>
            </a:rPr>
            <a:t>体育館・プールにおいては、運動公園内の施設の老朽化が進んでおり耐震性が無い施設も複数あるため、他の施設との集約化や複合化を含めた更新を検討する。また、地域体育館は施設の利用状況や老朽化の程度を個別に考慮し、市民体育館の建て替えと合わせて、市民体育館への集約化を検討する。</a:t>
          </a:r>
          <a:endParaRPr kumimoji="1" lang="en-US" altLang="ja-JP" sz="1300">
            <a:latin typeface="ＭＳ Ｐゴシック"/>
          </a:endParaRPr>
        </a:p>
        <a:p>
          <a:r>
            <a:rPr kumimoji="1" lang="ja-JP" altLang="en-US" sz="1300">
              <a:latin typeface="ＭＳ Ｐゴシック"/>
            </a:rPr>
            <a:t>その他、類似団体内平均値と比べて高い水準にある保健センターや消防施設（消防分団の倉庫）等においても、類似する施設との集約化の検討や、計画的な改修を行い、長寿命化を図っていく。</a:t>
          </a:r>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21273279</v>
      </c>
      <c r="BO4" s="381"/>
      <c r="BP4" s="381"/>
      <c r="BQ4" s="381"/>
      <c r="BR4" s="381"/>
      <c r="BS4" s="381"/>
      <c r="BT4" s="381"/>
      <c r="BU4" s="382"/>
      <c r="BV4" s="380">
        <v>21630627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4.8</v>
      </c>
      <c r="CU4" s="387"/>
      <c r="CV4" s="387"/>
      <c r="CW4" s="387"/>
      <c r="CX4" s="387"/>
      <c r="CY4" s="387"/>
      <c r="CZ4" s="387"/>
      <c r="DA4" s="388"/>
      <c r="DB4" s="386">
        <v>6.8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20661383</v>
      </c>
      <c r="BO5" s="418"/>
      <c r="BP5" s="418"/>
      <c r="BQ5" s="418"/>
      <c r="BR5" s="418"/>
      <c r="BS5" s="418"/>
      <c r="BT5" s="418"/>
      <c r="BU5" s="419"/>
      <c r="BV5" s="417">
        <v>20718881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v>
      </c>
      <c r="CU5" s="415"/>
      <c r="CV5" s="415"/>
      <c r="CW5" s="415"/>
      <c r="CX5" s="415"/>
      <c r="CY5" s="415"/>
      <c r="CZ5" s="415"/>
      <c r="DA5" s="416"/>
      <c r="DB5" s="414">
        <v>87.2</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611896</v>
      </c>
      <c r="BO6" s="418"/>
      <c r="BP6" s="418"/>
      <c r="BQ6" s="418"/>
      <c r="BR6" s="418"/>
      <c r="BS6" s="418"/>
      <c r="BT6" s="418"/>
      <c r="BU6" s="419"/>
      <c r="BV6" s="417">
        <v>911746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94.9</v>
      </c>
      <c r="CU6" s="455"/>
      <c r="CV6" s="455"/>
      <c r="CW6" s="455"/>
      <c r="CX6" s="455"/>
      <c r="CY6" s="455"/>
      <c r="CZ6" s="455"/>
      <c r="DA6" s="456"/>
      <c r="DB6" s="454">
        <v>93.1</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49178</v>
      </c>
      <c r="BO7" s="418"/>
      <c r="BP7" s="418"/>
      <c r="BQ7" s="418"/>
      <c r="BR7" s="418"/>
      <c r="BS7" s="418"/>
      <c r="BT7" s="418"/>
      <c r="BU7" s="419"/>
      <c r="BV7" s="417">
        <v>107618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11739413</v>
      </c>
      <c r="CU7" s="418"/>
      <c r="CV7" s="418"/>
      <c r="CW7" s="418"/>
      <c r="CX7" s="418"/>
      <c r="CY7" s="418"/>
      <c r="CZ7" s="418"/>
      <c r="DA7" s="419"/>
      <c r="DB7" s="417">
        <v>11850300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562718</v>
      </c>
      <c r="BO8" s="418"/>
      <c r="BP8" s="418"/>
      <c r="BQ8" s="418"/>
      <c r="BR8" s="418"/>
      <c r="BS8" s="418"/>
      <c r="BT8" s="418"/>
      <c r="BU8" s="419"/>
      <c r="BV8" s="417">
        <v>804128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0.46</v>
      </c>
      <c r="CU8" s="458"/>
      <c r="CV8" s="458"/>
      <c r="CW8" s="458"/>
      <c r="CX8" s="458"/>
      <c r="CY8" s="458"/>
      <c r="CZ8" s="458"/>
      <c r="DA8" s="459"/>
      <c r="DB8" s="457">
        <v>0.46</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53407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-241410</v>
      </c>
      <c r="BO9" s="418"/>
      <c r="BP9" s="418"/>
      <c r="BQ9" s="418"/>
      <c r="BR9" s="418"/>
      <c r="BS9" s="418"/>
      <c r="BT9" s="418"/>
      <c r="BU9" s="419"/>
      <c r="BV9" s="417">
        <v>414262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v>
      </c>
      <c r="CU9" s="415"/>
      <c r="CV9" s="415"/>
      <c r="CW9" s="415"/>
      <c r="CX9" s="415"/>
      <c r="CY9" s="415"/>
      <c r="CZ9" s="415"/>
      <c r="DA9" s="416"/>
      <c r="DB9" s="414">
        <v>10</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55321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406931</v>
      </c>
      <c r="BO10" s="418"/>
      <c r="BP10" s="418"/>
      <c r="BQ10" s="418"/>
      <c r="BR10" s="418"/>
      <c r="BS10" s="418"/>
      <c r="BT10" s="418"/>
      <c r="BU10" s="419"/>
      <c r="BV10" s="417">
        <v>199615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53961</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53710</v>
      </c>
      <c r="S13" s="499"/>
      <c r="T13" s="499"/>
      <c r="U13" s="499"/>
      <c r="V13" s="500"/>
      <c r="W13" s="433" t="s">
        <v>123</v>
      </c>
      <c r="X13" s="434"/>
      <c r="Y13" s="434"/>
      <c r="Z13" s="434"/>
      <c r="AA13" s="434"/>
      <c r="AB13" s="424"/>
      <c r="AC13" s="468">
        <v>958</v>
      </c>
      <c r="AD13" s="469"/>
      <c r="AE13" s="469"/>
      <c r="AF13" s="469"/>
      <c r="AG13" s="508"/>
      <c r="AH13" s="468">
        <v>1008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165521</v>
      </c>
      <c r="BO13" s="418"/>
      <c r="BP13" s="418"/>
      <c r="BQ13" s="418"/>
      <c r="BR13" s="418"/>
      <c r="BS13" s="418"/>
      <c r="BT13" s="418"/>
      <c r="BU13" s="419"/>
      <c r="BV13" s="417">
        <v>613877</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10.199999999999999</v>
      </c>
      <c r="CU13" s="415"/>
      <c r="CV13" s="415"/>
      <c r="CW13" s="415"/>
      <c r="CX13" s="415"/>
      <c r="CY13" s="415"/>
      <c r="CZ13" s="415"/>
      <c r="DA13" s="416"/>
      <c r="DB13" s="414">
        <v>10.8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54464</v>
      </c>
      <c r="S14" s="499"/>
      <c r="T14" s="499"/>
      <c r="U14" s="499"/>
      <c r="V14" s="500"/>
      <c r="W14" s="407"/>
      <c r="X14" s="408"/>
      <c r="Y14" s="408"/>
      <c r="Z14" s="408"/>
      <c r="AA14" s="408"/>
      <c r="AB14" s="397"/>
      <c r="AC14" s="501">
        <v>4.3</v>
      </c>
      <c r="AD14" s="502"/>
      <c r="AE14" s="502"/>
      <c r="AF14" s="502"/>
      <c r="AG14" s="503"/>
      <c r="AH14" s="501">
        <v>4.5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4.5</v>
      </c>
      <c r="CU14" s="513"/>
      <c r="CV14" s="513"/>
      <c r="CW14" s="513"/>
      <c r="CX14" s="513"/>
      <c r="CY14" s="513"/>
      <c r="CZ14" s="513"/>
      <c r="DA14" s="514"/>
      <c r="DB14" s="512">
        <v>15.9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54227</v>
      </c>
      <c r="S15" s="499"/>
      <c r="T15" s="499"/>
      <c r="U15" s="499"/>
      <c r="V15" s="500"/>
      <c r="W15" s="433" t="s">
        <v>130</v>
      </c>
      <c r="X15" s="434"/>
      <c r="Y15" s="434"/>
      <c r="Z15" s="434"/>
      <c r="AA15" s="434"/>
      <c r="AB15" s="424"/>
      <c r="AC15" s="468">
        <v>6137</v>
      </c>
      <c r="AD15" s="469"/>
      <c r="AE15" s="469"/>
      <c r="AF15" s="469"/>
      <c r="AG15" s="508"/>
      <c r="AH15" s="468">
        <v>6305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4701539</v>
      </c>
      <c r="BO15" s="381"/>
      <c r="BP15" s="381"/>
      <c r="BQ15" s="381"/>
      <c r="BR15" s="381"/>
      <c r="BS15" s="381"/>
      <c r="BT15" s="381"/>
      <c r="BU15" s="382"/>
      <c r="BV15" s="380">
        <v>4552403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27.6</v>
      </c>
      <c r="AD16" s="502"/>
      <c r="AE16" s="502"/>
      <c r="AF16" s="502"/>
      <c r="AG16" s="503"/>
      <c r="AH16" s="501">
        <v>27.8</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9902091</v>
      </c>
      <c r="BO16" s="418"/>
      <c r="BP16" s="418"/>
      <c r="BQ16" s="418"/>
      <c r="BR16" s="418"/>
      <c r="BS16" s="418"/>
      <c r="BT16" s="418"/>
      <c r="BU16" s="419"/>
      <c r="BV16" s="417">
        <v>9872638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15137</v>
      </c>
      <c r="AD17" s="469"/>
      <c r="AE17" s="469"/>
      <c r="AF17" s="469"/>
      <c r="AG17" s="508"/>
      <c r="AH17" s="468">
        <v>15329</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5930401</v>
      </c>
      <c r="BO17" s="418"/>
      <c r="BP17" s="418"/>
      <c r="BQ17" s="418"/>
      <c r="BR17" s="418"/>
      <c r="BS17" s="418"/>
      <c r="BT17" s="418"/>
      <c r="BU17" s="419"/>
      <c r="BV17" s="417">
        <v>5742608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57.37</v>
      </c>
      <c r="M18" s="530"/>
      <c r="N18" s="530"/>
      <c r="O18" s="530"/>
      <c r="P18" s="530"/>
      <c r="Q18" s="530"/>
      <c r="R18" s="531"/>
      <c r="S18" s="531"/>
      <c r="T18" s="531"/>
      <c r="U18" s="531"/>
      <c r="V18" s="532"/>
      <c r="W18" s="435"/>
      <c r="X18" s="436"/>
      <c r="Y18" s="436"/>
      <c r="Z18" s="436"/>
      <c r="AA18" s="436"/>
      <c r="AB18" s="427"/>
      <c r="AC18" s="533">
        <v>68.099999999999994</v>
      </c>
      <c r="AD18" s="534"/>
      <c r="AE18" s="534"/>
      <c r="AF18" s="534"/>
      <c r="AG18" s="535"/>
      <c r="AH18" s="533">
        <v>67.7</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10818841</v>
      </c>
      <c r="BO18" s="418"/>
      <c r="BP18" s="418"/>
      <c r="BQ18" s="418"/>
      <c r="BR18" s="418"/>
      <c r="BS18" s="418"/>
      <c r="BT18" s="418"/>
      <c r="BU18" s="419"/>
      <c r="BV18" s="417">
        <v>10726790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931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13917014</v>
      </c>
      <c r="BO19" s="418"/>
      <c r="BP19" s="418"/>
      <c r="BQ19" s="418"/>
      <c r="BR19" s="418"/>
      <c r="BS19" s="418"/>
      <c r="BT19" s="418"/>
      <c r="BU19" s="419"/>
      <c r="BV19" s="417">
        <v>13757100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20910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15543131</v>
      </c>
      <c r="BO23" s="418"/>
      <c r="BP23" s="418"/>
      <c r="BQ23" s="418"/>
      <c r="BR23" s="418"/>
      <c r="BS23" s="418"/>
      <c r="BT23" s="418"/>
      <c r="BU23" s="419"/>
      <c r="BV23" s="417">
        <v>15917526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8860</v>
      </c>
      <c r="R24" s="469"/>
      <c r="S24" s="469"/>
      <c r="T24" s="469"/>
      <c r="U24" s="469"/>
      <c r="V24" s="508"/>
      <c r="W24" s="563"/>
      <c r="X24" s="551"/>
      <c r="Y24" s="552"/>
      <c r="Z24" s="467" t="s">
        <v>154</v>
      </c>
      <c r="AA24" s="447"/>
      <c r="AB24" s="447"/>
      <c r="AC24" s="447"/>
      <c r="AD24" s="447"/>
      <c r="AE24" s="447"/>
      <c r="AF24" s="447"/>
      <c r="AG24" s="448"/>
      <c r="AH24" s="468">
        <v>337</v>
      </c>
      <c r="AI24" s="469"/>
      <c r="AJ24" s="469"/>
      <c r="AK24" s="469"/>
      <c r="AL24" s="508"/>
      <c r="AM24" s="468">
        <v>975278</v>
      </c>
      <c r="AN24" s="469"/>
      <c r="AO24" s="469"/>
      <c r="AP24" s="469"/>
      <c r="AQ24" s="469"/>
      <c r="AR24" s="508"/>
      <c r="AS24" s="468">
        <v>2894</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13945882</v>
      </c>
      <c r="BO24" s="418"/>
      <c r="BP24" s="418"/>
      <c r="BQ24" s="418"/>
      <c r="BR24" s="418"/>
      <c r="BS24" s="418"/>
      <c r="BT24" s="418"/>
      <c r="BU24" s="419"/>
      <c r="BV24" s="417">
        <v>14115142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6780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2967047</v>
      </c>
      <c r="BO25" s="381"/>
      <c r="BP25" s="381"/>
      <c r="BQ25" s="381"/>
      <c r="BR25" s="381"/>
      <c r="BS25" s="381"/>
      <c r="BT25" s="381"/>
      <c r="BU25" s="382"/>
      <c r="BV25" s="380">
        <v>3288064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5900</v>
      </c>
      <c r="R26" s="469"/>
      <c r="S26" s="469"/>
      <c r="T26" s="469"/>
      <c r="U26" s="469"/>
      <c r="V26" s="508"/>
      <c r="W26" s="563"/>
      <c r="X26" s="551"/>
      <c r="Y26" s="552"/>
      <c r="Z26" s="467" t="s">
        <v>160</v>
      </c>
      <c r="AA26" s="573"/>
      <c r="AB26" s="573"/>
      <c r="AC26" s="573"/>
      <c r="AD26" s="573"/>
      <c r="AE26" s="573"/>
      <c r="AF26" s="573"/>
      <c r="AG26" s="574"/>
      <c r="AH26" s="468">
        <v>13</v>
      </c>
      <c r="AI26" s="469"/>
      <c r="AJ26" s="469"/>
      <c r="AK26" s="469"/>
      <c r="AL26" s="508"/>
      <c r="AM26" s="468">
        <v>45721</v>
      </c>
      <c r="AN26" s="469"/>
      <c r="AO26" s="469"/>
      <c r="AP26" s="469"/>
      <c r="AQ26" s="469"/>
      <c r="AR26" s="508"/>
      <c r="AS26" s="468">
        <v>3517</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4450</v>
      </c>
      <c r="R27" s="469"/>
      <c r="S27" s="469"/>
      <c r="T27" s="469"/>
      <c r="U27" s="469"/>
      <c r="V27" s="508"/>
      <c r="W27" s="563"/>
      <c r="X27" s="551"/>
      <c r="Y27" s="552"/>
      <c r="Z27" s="467" t="s">
        <v>163</v>
      </c>
      <c r="AA27" s="447"/>
      <c r="AB27" s="447"/>
      <c r="AC27" s="447"/>
      <c r="AD27" s="447"/>
      <c r="AE27" s="447"/>
      <c r="AF27" s="447"/>
      <c r="AG27" s="448"/>
      <c r="AH27" s="468">
        <v>3</v>
      </c>
      <c r="AI27" s="469"/>
      <c r="AJ27" s="469"/>
      <c r="AK27" s="469"/>
      <c r="AL27" s="508"/>
      <c r="AM27" s="468">
        <v>13410</v>
      </c>
      <c r="AN27" s="469"/>
      <c r="AO27" s="469"/>
      <c r="AP27" s="469"/>
      <c r="AQ27" s="469"/>
      <c r="AR27" s="508"/>
      <c r="AS27" s="468">
        <v>4470</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430550</v>
      </c>
      <c r="BO27" s="587"/>
      <c r="BP27" s="587"/>
      <c r="BQ27" s="587"/>
      <c r="BR27" s="587"/>
      <c r="BS27" s="587"/>
      <c r="BT27" s="587"/>
      <c r="BU27" s="588"/>
      <c r="BV27" s="586">
        <v>430420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4100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3499731</v>
      </c>
      <c r="BO28" s="381"/>
      <c r="BP28" s="381"/>
      <c r="BQ28" s="381"/>
      <c r="BR28" s="381"/>
      <c r="BS28" s="381"/>
      <c r="BT28" s="381"/>
      <c r="BU28" s="382"/>
      <c r="BV28" s="380">
        <v>3092800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16</v>
      </c>
      <c r="M29" s="469"/>
      <c r="N29" s="469"/>
      <c r="O29" s="469"/>
      <c r="P29" s="508"/>
      <c r="Q29" s="468">
        <v>3840</v>
      </c>
      <c r="R29" s="469"/>
      <c r="S29" s="469"/>
      <c r="T29" s="469"/>
      <c r="U29" s="469"/>
      <c r="V29" s="508"/>
      <c r="W29" s="564"/>
      <c r="X29" s="565"/>
      <c r="Y29" s="566"/>
      <c r="Z29" s="467" t="s">
        <v>170</v>
      </c>
      <c r="AA29" s="447"/>
      <c r="AB29" s="447"/>
      <c r="AC29" s="447"/>
      <c r="AD29" s="447"/>
      <c r="AE29" s="447"/>
      <c r="AF29" s="447"/>
      <c r="AG29" s="448"/>
      <c r="AH29" s="468">
        <v>340</v>
      </c>
      <c r="AI29" s="469"/>
      <c r="AJ29" s="469"/>
      <c r="AK29" s="469"/>
      <c r="AL29" s="508"/>
      <c r="AM29" s="468">
        <v>988688</v>
      </c>
      <c r="AN29" s="469"/>
      <c r="AO29" s="469"/>
      <c r="AP29" s="469"/>
      <c r="AQ29" s="469"/>
      <c r="AR29" s="508"/>
      <c r="AS29" s="468">
        <v>2908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1082611</v>
      </c>
      <c r="BO29" s="418"/>
      <c r="BP29" s="418"/>
      <c r="BQ29" s="418"/>
      <c r="BR29" s="418"/>
      <c r="BS29" s="418"/>
      <c r="BT29" s="418"/>
      <c r="BU29" s="419"/>
      <c r="BV29" s="417">
        <v>1082306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1753788</v>
      </c>
      <c r="BO30" s="587"/>
      <c r="BP30" s="587"/>
      <c r="BQ30" s="587"/>
      <c r="BR30" s="587"/>
      <c r="BS30" s="587"/>
      <c r="BT30" s="587"/>
      <c r="BU30" s="588"/>
      <c r="BV30" s="586">
        <v>1264380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荒尾市国民健康保険特別会計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荒尾市水道事業会計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有明広域行政事務組合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荒尾市土地開発公社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南新地土地区画整理事業特別会計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荒尾市介護保険特別会計（保険勘定）</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IF('各会計、関係団体の財政状況及び健全化判断比率'!B33="","",'各会計、関係団体の財政状況及び健全化判断比率'!B33)</f>
        <v>荒尾市下水道事業会計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大牟田・荒尾清掃施設組合</v>
      </c>
      <c r="BZ35" s="599"/>
      <c r="CA35" s="599"/>
      <c r="CB35" s="599"/>
      <c r="CC35" s="599"/>
      <c r="CD35" s="599"/>
      <c r="CE35" s="599"/>
      <c r="CF35" s="599"/>
      <c r="CG35" s="599"/>
      <c r="CH35" s="599"/>
      <c r="CI35" s="599"/>
      <c r="CJ35" s="599"/>
      <c r="CK35" s="599"/>
      <c r="CL35" s="599"/>
      <c r="CM35" s="599"/>
      <c r="CN35" s="167"/>
      <c r="CO35" s="598">
        <f t="shared" ref="CO35:CO43" si="3">IF(CQ35="","",CO34+1)</f>
        <v>15</v>
      </c>
      <c r="CP35" s="598"/>
      <c r="CQ35" s="599" t="str">
        <f>IF('各会計、関係団体の財政状況及び健全化判断比率'!BS8="","",'各会計、関係団体の財政状況及び健全化判断比率'!BS8)</f>
        <v>荒尾商業開発</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荒尾市後期高齢者医療特別会計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IF('各会計、関係団体の財政状況及び健全化判断比率'!B34="","",'各会計、関係団体の財政状況及び健全化判断比率'!B34)</f>
        <v>荒尾市病院事業会計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熊本県後期高齢者医療広域連合(一般会計)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荒尾市介護保険特別会計（介護サービス勘定）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熊本県後期高齢者医療広域連合(後期高齢者医療特別会計)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5101121</v>
      </c>
      <c r="S5" s="615"/>
      <c r="T5" s="615"/>
      <c r="U5" s="615"/>
      <c r="V5" s="615"/>
      <c r="W5" s="615"/>
      <c r="X5" s="615"/>
      <c r="Y5" s="616"/>
      <c r="Z5" s="617">
        <v>24</v>
      </c>
      <c r="AA5" s="617"/>
      <c r="AB5" s="617"/>
      <c r="AC5" s="617"/>
      <c r="AD5" s="618">
        <v>5101121</v>
      </c>
      <c r="AE5" s="618"/>
      <c r="AF5" s="618"/>
      <c r="AG5" s="618"/>
      <c r="AH5" s="618"/>
      <c r="AI5" s="618"/>
      <c r="AJ5" s="618"/>
      <c r="AK5" s="618"/>
      <c r="AL5" s="619">
        <v>44.8</v>
      </c>
      <c r="AM5" s="620"/>
      <c r="AN5" s="620"/>
      <c r="AO5" s="621"/>
      <c r="AP5" s="611" t="s">
        <v>209</v>
      </c>
      <c r="AQ5" s="612"/>
      <c r="AR5" s="612"/>
      <c r="AS5" s="612"/>
      <c r="AT5" s="612"/>
      <c r="AU5" s="612"/>
      <c r="AV5" s="612"/>
      <c r="AW5" s="612"/>
      <c r="AX5" s="612"/>
      <c r="AY5" s="612"/>
      <c r="AZ5" s="612"/>
      <c r="BA5" s="612"/>
      <c r="BB5" s="612"/>
      <c r="BC5" s="612"/>
      <c r="BD5" s="612"/>
      <c r="BE5" s="612"/>
      <c r="BF5" s="613"/>
      <c r="BG5" s="625">
        <v>5091919</v>
      </c>
      <c r="BH5" s="626"/>
      <c r="BI5" s="626"/>
      <c r="BJ5" s="626"/>
      <c r="BK5" s="626"/>
      <c r="BL5" s="626"/>
      <c r="BM5" s="626"/>
      <c r="BN5" s="627"/>
      <c r="BO5" s="628">
        <v>99.8</v>
      </c>
      <c r="BP5" s="628"/>
      <c r="BQ5" s="628"/>
      <c r="BR5" s="628"/>
      <c r="BS5" s="629">
        <v>211419</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134754</v>
      </c>
      <c r="S6" s="626"/>
      <c r="T6" s="626"/>
      <c r="U6" s="626"/>
      <c r="V6" s="626"/>
      <c r="W6" s="626"/>
      <c r="X6" s="626"/>
      <c r="Y6" s="627"/>
      <c r="Z6" s="628">
        <v>0.6</v>
      </c>
      <c r="AA6" s="628"/>
      <c r="AB6" s="628"/>
      <c r="AC6" s="628"/>
      <c r="AD6" s="629">
        <v>134754</v>
      </c>
      <c r="AE6" s="629"/>
      <c r="AF6" s="629"/>
      <c r="AG6" s="629"/>
      <c r="AH6" s="629"/>
      <c r="AI6" s="629"/>
      <c r="AJ6" s="629"/>
      <c r="AK6" s="629"/>
      <c r="AL6" s="630">
        <v>1.2</v>
      </c>
      <c r="AM6" s="631"/>
      <c r="AN6" s="631"/>
      <c r="AO6" s="632"/>
      <c r="AP6" s="622" t="s">
        <v>214</v>
      </c>
      <c r="AQ6" s="623"/>
      <c r="AR6" s="623"/>
      <c r="AS6" s="623"/>
      <c r="AT6" s="623"/>
      <c r="AU6" s="623"/>
      <c r="AV6" s="623"/>
      <c r="AW6" s="623"/>
      <c r="AX6" s="623"/>
      <c r="AY6" s="623"/>
      <c r="AZ6" s="623"/>
      <c r="BA6" s="623"/>
      <c r="BB6" s="623"/>
      <c r="BC6" s="623"/>
      <c r="BD6" s="623"/>
      <c r="BE6" s="623"/>
      <c r="BF6" s="624"/>
      <c r="BG6" s="625">
        <v>5091919</v>
      </c>
      <c r="BH6" s="626"/>
      <c r="BI6" s="626"/>
      <c r="BJ6" s="626"/>
      <c r="BK6" s="626"/>
      <c r="BL6" s="626"/>
      <c r="BM6" s="626"/>
      <c r="BN6" s="627"/>
      <c r="BO6" s="628">
        <v>99.8</v>
      </c>
      <c r="BP6" s="628"/>
      <c r="BQ6" s="628"/>
      <c r="BR6" s="628"/>
      <c r="BS6" s="629">
        <v>211419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198806</v>
      </c>
      <c r="CS6" s="626"/>
      <c r="CT6" s="626"/>
      <c r="CU6" s="626"/>
      <c r="CV6" s="626"/>
      <c r="CW6" s="626"/>
      <c r="CX6" s="626"/>
      <c r="CY6" s="627"/>
      <c r="CZ6" s="628">
        <v>1</v>
      </c>
      <c r="DA6" s="628"/>
      <c r="DB6" s="628"/>
      <c r="DC6" s="628"/>
      <c r="DD6" s="634">
        <v>5061</v>
      </c>
      <c r="DE6" s="626"/>
      <c r="DF6" s="626"/>
      <c r="DG6" s="626"/>
      <c r="DH6" s="626"/>
      <c r="DI6" s="626"/>
      <c r="DJ6" s="626"/>
      <c r="DK6" s="626"/>
      <c r="DL6" s="626"/>
      <c r="DM6" s="626"/>
      <c r="DN6" s="626"/>
      <c r="DO6" s="626"/>
      <c r="DP6" s="627"/>
      <c r="DQ6" s="634">
        <v>195249</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4512</v>
      </c>
      <c r="S7" s="626"/>
      <c r="T7" s="626"/>
      <c r="U7" s="626"/>
      <c r="V7" s="626"/>
      <c r="W7" s="626"/>
      <c r="X7" s="626"/>
      <c r="Y7" s="627"/>
      <c r="Z7" s="628">
        <v>0</v>
      </c>
      <c r="AA7" s="628"/>
      <c r="AB7" s="628"/>
      <c r="AC7" s="628"/>
      <c r="AD7" s="629">
        <v>4512</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2070927</v>
      </c>
      <c r="BH7" s="626"/>
      <c r="BI7" s="626"/>
      <c r="BJ7" s="626"/>
      <c r="BK7" s="626"/>
      <c r="BL7" s="626"/>
      <c r="BM7" s="626"/>
      <c r="BN7" s="627"/>
      <c r="BO7" s="628">
        <v>40.6</v>
      </c>
      <c r="BP7" s="628"/>
      <c r="BQ7" s="628"/>
      <c r="BR7" s="628"/>
      <c r="BS7" s="629">
        <v>51704</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2677052</v>
      </c>
      <c r="CS7" s="626"/>
      <c r="CT7" s="626"/>
      <c r="CU7" s="626"/>
      <c r="CV7" s="626"/>
      <c r="CW7" s="626"/>
      <c r="CX7" s="626"/>
      <c r="CY7" s="627"/>
      <c r="CZ7" s="628">
        <v>13</v>
      </c>
      <c r="DA7" s="628"/>
      <c r="DB7" s="628"/>
      <c r="DC7" s="628"/>
      <c r="DD7" s="634">
        <v>199283</v>
      </c>
      <c r="DE7" s="626"/>
      <c r="DF7" s="626"/>
      <c r="DG7" s="626"/>
      <c r="DH7" s="626"/>
      <c r="DI7" s="626"/>
      <c r="DJ7" s="626"/>
      <c r="DK7" s="626"/>
      <c r="DL7" s="626"/>
      <c r="DM7" s="626"/>
      <c r="DN7" s="626"/>
      <c r="DO7" s="626"/>
      <c r="DP7" s="627"/>
      <c r="DQ7" s="634">
        <v>2407796</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10408</v>
      </c>
      <c r="S8" s="626"/>
      <c r="T8" s="626"/>
      <c r="U8" s="626"/>
      <c r="V8" s="626"/>
      <c r="W8" s="626"/>
      <c r="X8" s="626"/>
      <c r="Y8" s="627"/>
      <c r="Z8" s="628">
        <v>0</v>
      </c>
      <c r="AA8" s="628"/>
      <c r="AB8" s="628"/>
      <c r="AC8" s="628"/>
      <c r="AD8" s="629">
        <v>10408</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79228</v>
      </c>
      <c r="BH8" s="626"/>
      <c r="BI8" s="626"/>
      <c r="BJ8" s="626"/>
      <c r="BK8" s="626"/>
      <c r="BL8" s="626"/>
      <c r="BM8" s="626"/>
      <c r="BN8" s="627"/>
      <c r="BO8" s="628">
        <v>1.6</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9703904</v>
      </c>
      <c r="CS8" s="626"/>
      <c r="CT8" s="626"/>
      <c r="CU8" s="626"/>
      <c r="CV8" s="626"/>
      <c r="CW8" s="626"/>
      <c r="CX8" s="626"/>
      <c r="CY8" s="627"/>
      <c r="CZ8" s="628">
        <v>47</v>
      </c>
      <c r="DA8" s="628"/>
      <c r="DB8" s="628"/>
      <c r="DC8" s="628"/>
      <c r="DD8" s="634">
        <v>45880</v>
      </c>
      <c r="DE8" s="626"/>
      <c r="DF8" s="626"/>
      <c r="DG8" s="626"/>
      <c r="DH8" s="626"/>
      <c r="DI8" s="626"/>
      <c r="DJ8" s="626"/>
      <c r="DK8" s="626"/>
      <c r="DL8" s="626"/>
      <c r="DM8" s="626"/>
      <c r="DN8" s="626"/>
      <c r="DO8" s="626"/>
      <c r="DP8" s="627"/>
      <c r="DQ8" s="634">
        <v>4491270</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7570</v>
      </c>
      <c r="S9" s="626"/>
      <c r="T9" s="626"/>
      <c r="U9" s="626"/>
      <c r="V9" s="626"/>
      <c r="W9" s="626"/>
      <c r="X9" s="626"/>
      <c r="Y9" s="627"/>
      <c r="Z9" s="628">
        <v>0</v>
      </c>
      <c r="AA9" s="628"/>
      <c r="AB9" s="628"/>
      <c r="AC9" s="628"/>
      <c r="AD9" s="629">
        <v>7570</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1711949</v>
      </c>
      <c r="BH9" s="626"/>
      <c r="BI9" s="626"/>
      <c r="BJ9" s="626"/>
      <c r="BK9" s="626"/>
      <c r="BL9" s="626"/>
      <c r="BM9" s="626"/>
      <c r="BN9" s="627"/>
      <c r="BO9" s="628">
        <v>33.6</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2322229</v>
      </c>
      <c r="CS9" s="626"/>
      <c r="CT9" s="626"/>
      <c r="CU9" s="626"/>
      <c r="CV9" s="626"/>
      <c r="CW9" s="626"/>
      <c r="CX9" s="626"/>
      <c r="CY9" s="627"/>
      <c r="CZ9" s="628">
        <v>11.2</v>
      </c>
      <c r="DA9" s="628"/>
      <c r="DB9" s="628"/>
      <c r="DC9" s="628"/>
      <c r="DD9" s="634">
        <v>64870</v>
      </c>
      <c r="DE9" s="626"/>
      <c r="DF9" s="626"/>
      <c r="DG9" s="626"/>
      <c r="DH9" s="626"/>
      <c r="DI9" s="626"/>
      <c r="DJ9" s="626"/>
      <c r="DK9" s="626"/>
      <c r="DL9" s="626"/>
      <c r="DM9" s="626"/>
      <c r="DN9" s="626"/>
      <c r="DO9" s="626"/>
      <c r="DP9" s="627"/>
      <c r="DQ9" s="634">
        <v>1980871</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860496</v>
      </c>
      <c r="S10" s="626"/>
      <c r="T10" s="626"/>
      <c r="U10" s="626"/>
      <c r="V10" s="626"/>
      <c r="W10" s="626"/>
      <c r="X10" s="626"/>
      <c r="Y10" s="627"/>
      <c r="Z10" s="628">
        <v>4</v>
      </c>
      <c r="AA10" s="628"/>
      <c r="AB10" s="628"/>
      <c r="AC10" s="628"/>
      <c r="AD10" s="629">
        <v>860496</v>
      </c>
      <c r="AE10" s="629"/>
      <c r="AF10" s="629"/>
      <c r="AG10" s="629"/>
      <c r="AH10" s="629"/>
      <c r="AI10" s="629"/>
      <c r="AJ10" s="629"/>
      <c r="AK10" s="629"/>
      <c r="AL10" s="630">
        <v>7.5</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113100</v>
      </c>
      <c r="BH10" s="626"/>
      <c r="BI10" s="626"/>
      <c r="BJ10" s="626"/>
      <c r="BK10" s="626"/>
      <c r="BL10" s="626"/>
      <c r="BM10" s="626"/>
      <c r="BN10" s="627"/>
      <c r="BO10" s="628">
        <v>2.2000000000000002</v>
      </c>
      <c r="BP10" s="628"/>
      <c r="BQ10" s="628"/>
      <c r="BR10" s="628"/>
      <c r="BS10" s="634">
        <v>18681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14521</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14521</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27044</v>
      </c>
      <c r="S11" s="626"/>
      <c r="T11" s="626"/>
      <c r="U11" s="626"/>
      <c r="V11" s="626"/>
      <c r="W11" s="626"/>
      <c r="X11" s="626"/>
      <c r="Y11" s="627"/>
      <c r="Z11" s="628">
        <v>0.1</v>
      </c>
      <c r="AA11" s="628"/>
      <c r="AB11" s="628"/>
      <c r="AC11" s="628"/>
      <c r="AD11" s="629">
        <v>27044</v>
      </c>
      <c r="AE11" s="629"/>
      <c r="AF11" s="629"/>
      <c r="AG11" s="629"/>
      <c r="AH11" s="629"/>
      <c r="AI11" s="629"/>
      <c r="AJ11" s="629"/>
      <c r="AK11" s="629"/>
      <c r="AL11" s="630">
        <v>0.2</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166650</v>
      </c>
      <c r="BH11" s="626"/>
      <c r="BI11" s="626"/>
      <c r="BJ11" s="626"/>
      <c r="BK11" s="626"/>
      <c r="BL11" s="626"/>
      <c r="BM11" s="626"/>
      <c r="BN11" s="627"/>
      <c r="BO11" s="628">
        <v>3.3</v>
      </c>
      <c r="BP11" s="628"/>
      <c r="BQ11" s="628"/>
      <c r="BR11" s="628"/>
      <c r="BS11" s="634">
        <v>33023</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473247</v>
      </c>
      <c r="CS11" s="626"/>
      <c r="CT11" s="626"/>
      <c r="CU11" s="626"/>
      <c r="CV11" s="626"/>
      <c r="CW11" s="626"/>
      <c r="CX11" s="626"/>
      <c r="CY11" s="627"/>
      <c r="CZ11" s="628">
        <v>2.2999999999999998</v>
      </c>
      <c r="DA11" s="628"/>
      <c r="DB11" s="628"/>
      <c r="DC11" s="628"/>
      <c r="DD11" s="634">
        <v>156330</v>
      </c>
      <c r="DE11" s="626"/>
      <c r="DF11" s="626"/>
      <c r="DG11" s="626"/>
      <c r="DH11" s="626"/>
      <c r="DI11" s="626"/>
      <c r="DJ11" s="626"/>
      <c r="DK11" s="626"/>
      <c r="DL11" s="626"/>
      <c r="DM11" s="626"/>
      <c r="DN11" s="626"/>
      <c r="DO11" s="626"/>
      <c r="DP11" s="627"/>
      <c r="DQ11" s="634">
        <v>237505</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2442299</v>
      </c>
      <c r="BH12" s="626"/>
      <c r="BI12" s="626"/>
      <c r="BJ12" s="626"/>
      <c r="BK12" s="626"/>
      <c r="BL12" s="626"/>
      <c r="BM12" s="626"/>
      <c r="BN12" s="627"/>
      <c r="BO12" s="628">
        <v>47.9</v>
      </c>
      <c r="BP12" s="628"/>
      <c r="BQ12" s="628"/>
      <c r="BR12" s="628"/>
      <c r="BS12" s="634">
        <v>159715</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294605</v>
      </c>
      <c r="CS12" s="626"/>
      <c r="CT12" s="626"/>
      <c r="CU12" s="626"/>
      <c r="CV12" s="626"/>
      <c r="CW12" s="626"/>
      <c r="CX12" s="626"/>
      <c r="CY12" s="627"/>
      <c r="CZ12" s="628">
        <v>1.4</v>
      </c>
      <c r="DA12" s="628"/>
      <c r="DB12" s="628"/>
      <c r="DC12" s="628"/>
      <c r="DD12" s="634">
        <v>23968</v>
      </c>
      <c r="DE12" s="626"/>
      <c r="DF12" s="626"/>
      <c r="DG12" s="626"/>
      <c r="DH12" s="626"/>
      <c r="DI12" s="626"/>
      <c r="DJ12" s="626"/>
      <c r="DK12" s="626"/>
      <c r="DL12" s="626"/>
      <c r="DM12" s="626"/>
      <c r="DN12" s="626"/>
      <c r="DO12" s="626"/>
      <c r="DP12" s="627"/>
      <c r="DQ12" s="634">
        <v>184796</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22798</v>
      </c>
      <c r="S13" s="626"/>
      <c r="T13" s="626"/>
      <c r="U13" s="626"/>
      <c r="V13" s="626"/>
      <c r="W13" s="626"/>
      <c r="X13" s="626"/>
      <c r="Y13" s="627"/>
      <c r="Z13" s="628">
        <v>0.1</v>
      </c>
      <c r="AA13" s="628"/>
      <c r="AB13" s="628"/>
      <c r="AC13" s="628"/>
      <c r="AD13" s="629">
        <v>22798</v>
      </c>
      <c r="AE13" s="629"/>
      <c r="AF13" s="629"/>
      <c r="AG13" s="629"/>
      <c r="AH13" s="629"/>
      <c r="AI13" s="629"/>
      <c r="AJ13" s="629"/>
      <c r="AK13" s="629"/>
      <c r="AL13" s="630">
        <v>0.2</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2435239</v>
      </c>
      <c r="BH13" s="626"/>
      <c r="BI13" s="626"/>
      <c r="BJ13" s="626"/>
      <c r="BK13" s="626"/>
      <c r="BL13" s="626"/>
      <c r="BM13" s="626"/>
      <c r="BN13" s="627"/>
      <c r="BO13" s="628">
        <v>47.7</v>
      </c>
      <c r="BP13" s="628"/>
      <c r="BQ13" s="628"/>
      <c r="BR13" s="628"/>
      <c r="BS13" s="634">
        <v>159715</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1506111</v>
      </c>
      <c r="CS13" s="626"/>
      <c r="CT13" s="626"/>
      <c r="CU13" s="626"/>
      <c r="CV13" s="626"/>
      <c r="CW13" s="626"/>
      <c r="CX13" s="626"/>
      <c r="CY13" s="627"/>
      <c r="CZ13" s="628">
        <v>7.3</v>
      </c>
      <c r="DA13" s="628"/>
      <c r="DB13" s="628"/>
      <c r="DC13" s="628"/>
      <c r="DD13" s="634">
        <v>669161</v>
      </c>
      <c r="DE13" s="626"/>
      <c r="DF13" s="626"/>
      <c r="DG13" s="626"/>
      <c r="DH13" s="626"/>
      <c r="DI13" s="626"/>
      <c r="DJ13" s="626"/>
      <c r="DK13" s="626"/>
      <c r="DL13" s="626"/>
      <c r="DM13" s="626"/>
      <c r="DN13" s="626"/>
      <c r="DO13" s="626"/>
      <c r="DP13" s="627"/>
      <c r="DQ13" s="634">
        <v>800958</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156762</v>
      </c>
      <c r="BH14" s="626"/>
      <c r="BI14" s="626"/>
      <c r="BJ14" s="626"/>
      <c r="BK14" s="626"/>
      <c r="BL14" s="626"/>
      <c r="BM14" s="626"/>
      <c r="BN14" s="627"/>
      <c r="BO14" s="628">
        <v>3.1</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636446</v>
      </c>
      <c r="CS14" s="626"/>
      <c r="CT14" s="626"/>
      <c r="CU14" s="626"/>
      <c r="CV14" s="626"/>
      <c r="CW14" s="626"/>
      <c r="CX14" s="626"/>
      <c r="CY14" s="627"/>
      <c r="CZ14" s="628">
        <v>3.1</v>
      </c>
      <c r="DA14" s="628"/>
      <c r="DB14" s="628"/>
      <c r="DC14" s="628"/>
      <c r="DD14" s="634">
        <v>29480</v>
      </c>
      <c r="DE14" s="626"/>
      <c r="DF14" s="626"/>
      <c r="DG14" s="626"/>
      <c r="DH14" s="626"/>
      <c r="DI14" s="626"/>
      <c r="DJ14" s="626"/>
      <c r="DK14" s="626"/>
      <c r="DL14" s="626"/>
      <c r="DM14" s="626"/>
      <c r="DN14" s="626"/>
      <c r="DO14" s="626"/>
      <c r="DP14" s="627"/>
      <c r="DQ14" s="634">
        <v>590860</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26231</v>
      </c>
      <c r="S15" s="626"/>
      <c r="T15" s="626"/>
      <c r="U15" s="626"/>
      <c r="V15" s="626"/>
      <c r="W15" s="626"/>
      <c r="X15" s="626"/>
      <c r="Y15" s="627"/>
      <c r="Z15" s="628">
        <v>0.1</v>
      </c>
      <c r="AA15" s="628"/>
      <c r="AB15" s="628"/>
      <c r="AC15" s="628"/>
      <c r="AD15" s="629">
        <v>26231</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421931</v>
      </c>
      <c r="BH15" s="626"/>
      <c r="BI15" s="626"/>
      <c r="BJ15" s="626"/>
      <c r="BK15" s="626"/>
      <c r="BL15" s="626"/>
      <c r="BM15" s="626"/>
      <c r="BN15" s="627"/>
      <c r="BO15" s="628">
        <v>8.3000000000000007</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1172755</v>
      </c>
      <c r="CS15" s="626"/>
      <c r="CT15" s="626"/>
      <c r="CU15" s="626"/>
      <c r="CV15" s="626"/>
      <c r="CW15" s="626"/>
      <c r="CX15" s="626"/>
      <c r="CY15" s="627"/>
      <c r="CZ15" s="628">
        <v>5.7</v>
      </c>
      <c r="DA15" s="628"/>
      <c r="DB15" s="628"/>
      <c r="DC15" s="628"/>
      <c r="DD15" s="634">
        <v>192679</v>
      </c>
      <c r="DE15" s="626"/>
      <c r="DF15" s="626"/>
      <c r="DG15" s="626"/>
      <c r="DH15" s="626"/>
      <c r="DI15" s="626"/>
      <c r="DJ15" s="626"/>
      <c r="DK15" s="626"/>
      <c r="DL15" s="626"/>
      <c r="DM15" s="626"/>
      <c r="DN15" s="626"/>
      <c r="DO15" s="626"/>
      <c r="DP15" s="627"/>
      <c r="DQ15" s="634">
        <v>853973</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6047651</v>
      </c>
      <c r="S16" s="626"/>
      <c r="T16" s="626"/>
      <c r="U16" s="626"/>
      <c r="V16" s="626"/>
      <c r="W16" s="626"/>
      <c r="X16" s="626"/>
      <c r="Y16" s="627"/>
      <c r="Z16" s="628">
        <v>28.4</v>
      </c>
      <c r="AA16" s="628"/>
      <c r="AB16" s="628"/>
      <c r="AC16" s="628"/>
      <c r="AD16" s="629">
        <v>5181500</v>
      </c>
      <c r="AE16" s="629"/>
      <c r="AF16" s="629"/>
      <c r="AG16" s="629"/>
      <c r="AH16" s="629"/>
      <c r="AI16" s="629"/>
      <c r="AJ16" s="629"/>
      <c r="AK16" s="629"/>
      <c r="AL16" s="630">
        <v>45.5</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40998</v>
      </c>
      <c r="CS16" s="626"/>
      <c r="CT16" s="626"/>
      <c r="CU16" s="626"/>
      <c r="CV16" s="626"/>
      <c r="CW16" s="626"/>
      <c r="CX16" s="626"/>
      <c r="CY16" s="627"/>
      <c r="CZ16" s="628">
        <v>0.2</v>
      </c>
      <c r="DA16" s="628"/>
      <c r="DB16" s="628"/>
      <c r="DC16" s="628"/>
      <c r="DD16" s="634" t="s">
        <v>111</v>
      </c>
      <c r="DE16" s="626"/>
      <c r="DF16" s="626"/>
      <c r="DG16" s="626"/>
      <c r="DH16" s="626"/>
      <c r="DI16" s="626"/>
      <c r="DJ16" s="626"/>
      <c r="DK16" s="626"/>
      <c r="DL16" s="626"/>
      <c r="DM16" s="626"/>
      <c r="DN16" s="626"/>
      <c r="DO16" s="626"/>
      <c r="DP16" s="627"/>
      <c r="DQ16" s="634">
        <v>22774</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5181500</v>
      </c>
      <c r="S17" s="626"/>
      <c r="T17" s="626"/>
      <c r="U17" s="626"/>
      <c r="V17" s="626"/>
      <c r="W17" s="626"/>
      <c r="X17" s="626"/>
      <c r="Y17" s="627"/>
      <c r="Z17" s="628">
        <v>24.4</v>
      </c>
      <c r="AA17" s="628"/>
      <c r="AB17" s="628"/>
      <c r="AC17" s="628"/>
      <c r="AD17" s="629">
        <v>5181500</v>
      </c>
      <c r="AE17" s="629"/>
      <c r="AF17" s="629"/>
      <c r="AG17" s="629"/>
      <c r="AH17" s="629"/>
      <c r="AI17" s="629"/>
      <c r="AJ17" s="629"/>
      <c r="AK17" s="629"/>
      <c r="AL17" s="630">
        <v>45.5</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1620709</v>
      </c>
      <c r="CS17" s="626"/>
      <c r="CT17" s="626"/>
      <c r="CU17" s="626"/>
      <c r="CV17" s="626"/>
      <c r="CW17" s="626"/>
      <c r="CX17" s="626"/>
      <c r="CY17" s="627"/>
      <c r="CZ17" s="628">
        <v>7.8</v>
      </c>
      <c r="DA17" s="628"/>
      <c r="DB17" s="628"/>
      <c r="DC17" s="628"/>
      <c r="DD17" s="634" t="s">
        <v>111</v>
      </c>
      <c r="DE17" s="626"/>
      <c r="DF17" s="626"/>
      <c r="DG17" s="626"/>
      <c r="DH17" s="626"/>
      <c r="DI17" s="626"/>
      <c r="DJ17" s="626"/>
      <c r="DK17" s="626"/>
      <c r="DL17" s="626"/>
      <c r="DM17" s="626"/>
      <c r="DN17" s="626"/>
      <c r="DO17" s="626"/>
      <c r="DP17" s="627"/>
      <c r="DQ17" s="634">
        <v>1532053</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866151</v>
      </c>
      <c r="S18" s="626"/>
      <c r="T18" s="626"/>
      <c r="U18" s="626"/>
      <c r="V18" s="626"/>
      <c r="W18" s="626"/>
      <c r="X18" s="626"/>
      <c r="Y18" s="627"/>
      <c r="Z18" s="628">
        <v>4.0999999999999996</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9202</v>
      </c>
      <c r="BH19" s="626"/>
      <c r="BI19" s="626"/>
      <c r="BJ19" s="626"/>
      <c r="BK19" s="626"/>
      <c r="BL19" s="626"/>
      <c r="BM19" s="626"/>
      <c r="BN19" s="627"/>
      <c r="BO19" s="628">
        <v>0.2</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12242585</v>
      </c>
      <c r="S20" s="626"/>
      <c r="T20" s="626"/>
      <c r="U20" s="626"/>
      <c r="V20" s="626"/>
      <c r="W20" s="626"/>
      <c r="X20" s="626"/>
      <c r="Y20" s="627"/>
      <c r="Z20" s="628">
        <v>57.5</v>
      </c>
      <c r="AA20" s="628"/>
      <c r="AB20" s="628"/>
      <c r="AC20" s="628"/>
      <c r="AD20" s="629">
        <v>11376434</v>
      </c>
      <c r="AE20" s="629"/>
      <c r="AF20" s="629"/>
      <c r="AG20" s="629"/>
      <c r="AH20" s="629"/>
      <c r="AI20" s="629"/>
      <c r="AJ20" s="629"/>
      <c r="AK20" s="629"/>
      <c r="AL20" s="630">
        <v>99.8</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9202</v>
      </c>
      <c r="BH20" s="626"/>
      <c r="BI20" s="626"/>
      <c r="BJ20" s="626"/>
      <c r="BK20" s="626"/>
      <c r="BL20" s="626"/>
      <c r="BM20" s="626"/>
      <c r="BN20" s="627"/>
      <c r="BO20" s="628">
        <v>0.2</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20661383</v>
      </c>
      <c r="CS20" s="626"/>
      <c r="CT20" s="626"/>
      <c r="CU20" s="626"/>
      <c r="CV20" s="626"/>
      <c r="CW20" s="626"/>
      <c r="CX20" s="626"/>
      <c r="CY20" s="627"/>
      <c r="CZ20" s="628">
        <v>100</v>
      </c>
      <c r="DA20" s="628"/>
      <c r="DB20" s="628"/>
      <c r="DC20" s="628"/>
      <c r="DD20" s="634">
        <v>1386712</v>
      </c>
      <c r="DE20" s="626"/>
      <c r="DF20" s="626"/>
      <c r="DG20" s="626"/>
      <c r="DH20" s="626"/>
      <c r="DI20" s="626"/>
      <c r="DJ20" s="626"/>
      <c r="DK20" s="626"/>
      <c r="DL20" s="626"/>
      <c r="DM20" s="626"/>
      <c r="DN20" s="626"/>
      <c r="DO20" s="626"/>
      <c r="DP20" s="627"/>
      <c r="DQ20" s="634">
        <v>13312626</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9204</v>
      </c>
      <c r="S21" s="626"/>
      <c r="T21" s="626"/>
      <c r="U21" s="626"/>
      <c r="V21" s="626"/>
      <c r="W21" s="626"/>
      <c r="X21" s="626"/>
      <c r="Y21" s="627"/>
      <c r="Z21" s="628">
        <v>0</v>
      </c>
      <c r="AA21" s="628"/>
      <c r="AB21" s="628"/>
      <c r="AC21" s="628"/>
      <c r="AD21" s="629">
        <v>9204</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9202</v>
      </c>
      <c r="BH21" s="626"/>
      <c r="BI21" s="626"/>
      <c r="BJ21" s="626"/>
      <c r="BK21" s="626"/>
      <c r="BL21" s="626"/>
      <c r="BM21" s="626"/>
      <c r="BN21" s="627"/>
      <c r="BO21" s="628">
        <v>0.2</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297126</v>
      </c>
      <c r="S22" s="626"/>
      <c r="T22" s="626"/>
      <c r="U22" s="626"/>
      <c r="V22" s="626"/>
      <c r="W22" s="626"/>
      <c r="X22" s="626"/>
      <c r="Y22" s="627"/>
      <c r="Z22" s="628">
        <v>1.4</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265756</v>
      </c>
      <c r="S23" s="626"/>
      <c r="T23" s="626"/>
      <c r="U23" s="626"/>
      <c r="V23" s="626"/>
      <c r="W23" s="626"/>
      <c r="X23" s="626"/>
      <c r="Y23" s="627"/>
      <c r="Z23" s="628">
        <v>1.2</v>
      </c>
      <c r="AA23" s="628"/>
      <c r="AB23" s="628"/>
      <c r="AC23" s="628"/>
      <c r="AD23" s="629">
        <v>1212</v>
      </c>
      <c r="AE23" s="629"/>
      <c r="AF23" s="629"/>
      <c r="AG23" s="629"/>
      <c r="AH23" s="629"/>
      <c r="AI23" s="629"/>
      <c r="AJ23" s="629"/>
      <c r="AK23" s="629"/>
      <c r="AL23" s="630">
        <v>0</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316475</v>
      </c>
      <c r="S24" s="626"/>
      <c r="T24" s="626"/>
      <c r="U24" s="626"/>
      <c r="V24" s="626"/>
      <c r="W24" s="626"/>
      <c r="X24" s="626"/>
      <c r="Y24" s="627"/>
      <c r="Z24" s="628">
        <v>1.5</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10887977</v>
      </c>
      <c r="CS24" s="615"/>
      <c r="CT24" s="615"/>
      <c r="CU24" s="615"/>
      <c r="CV24" s="615"/>
      <c r="CW24" s="615"/>
      <c r="CX24" s="615"/>
      <c r="CY24" s="616"/>
      <c r="CZ24" s="652">
        <v>52.7</v>
      </c>
      <c r="DA24" s="653"/>
      <c r="DB24" s="653"/>
      <c r="DC24" s="654"/>
      <c r="DD24" s="651">
        <v>5931802</v>
      </c>
      <c r="DE24" s="615"/>
      <c r="DF24" s="615"/>
      <c r="DG24" s="615"/>
      <c r="DH24" s="615"/>
      <c r="DI24" s="615"/>
      <c r="DJ24" s="615"/>
      <c r="DK24" s="616"/>
      <c r="DL24" s="651">
        <v>5874766</v>
      </c>
      <c r="DM24" s="615"/>
      <c r="DN24" s="615"/>
      <c r="DO24" s="615"/>
      <c r="DP24" s="615"/>
      <c r="DQ24" s="615"/>
      <c r="DR24" s="615"/>
      <c r="DS24" s="615"/>
      <c r="DT24" s="615"/>
      <c r="DU24" s="615"/>
      <c r="DV24" s="616"/>
      <c r="DW24" s="619">
        <v>48.9</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4063425</v>
      </c>
      <c r="S25" s="626"/>
      <c r="T25" s="626"/>
      <c r="U25" s="626"/>
      <c r="V25" s="626"/>
      <c r="W25" s="626"/>
      <c r="X25" s="626"/>
      <c r="Y25" s="627"/>
      <c r="Z25" s="628">
        <v>19.100000000000001</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2586839</v>
      </c>
      <c r="CS25" s="657"/>
      <c r="CT25" s="657"/>
      <c r="CU25" s="657"/>
      <c r="CV25" s="657"/>
      <c r="CW25" s="657"/>
      <c r="CX25" s="657"/>
      <c r="CY25" s="658"/>
      <c r="CZ25" s="659">
        <v>12.5</v>
      </c>
      <c r="DA25" s="660"/>
      <c r="DB25" s="660"/>
      <c r="DC25" s="661"/>
      <c r="DD25" s="634">
        <v>2384511</v>
      </c>
      <c r="DE25" s="657"/>
      <c r="DF25" s="657"/>
      <c r="DG25" s="657"/>
      <c r="DH25" s="657"/>
      <c r="DI25" s="657"/>
      <c r="DJ25" s="657"/>
      <c r="DK25" s="658"/>
      <c r="DL25" s="634">
        <v>2327581</v>
      </c>
      <c r="DM25" s="657"/>
      <c r="DN25" s="657"/>
      <c r="DO25" s="657"/>
      <c r="DP25" s="657"/>
      <c r="DQ25" s="657"/>
      <c r="DR25" s="657"/>
      <c r="DS25" s="657"/>
      <c r="DT25" s="657"/>
      <c r="DU25" s="657"/>
      <c r="DV25" s="658"/>
      <c r="DW25" s="630">
        <v>19.399999999999999</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1670657</v>
      </c>
      <c r="CS26" s="626"/>
      <c r="CT26" s="626"/>
      <c r="CU26" s="626"/>
      <c r="CV26" s="626"/>
      <c r="CW26" s="626"/>
      <c r="CX26" s="626"/>
      <c r="CY26" s="627"/>
      <c r="CZ26" s="659">
        <v>8.1</v>
      </c>
      <c r="DA26" s="660"/>
      <c r="DB26" s="660"/>
      <c r="DC26" s="661"/>
      <c r="DD26" s="634">
        <v>1502913</v>
      </c>
      <c r="DE26" s="626"/>
      <c r="DF26" s="626"/>
      <c r="DG26" s="626"/>
      <c r="DH26" s="626"/>
      <c r="DI26" s="626"/>
      <c r="DJ26" s="626"/>
      <c r="DK26" s="627"/>
      <c r="DL26" s="634" t="s">
        <v>279</v>
      </c>
      <c r="DM26" s="626"/>
      <c r="DN26" s="626"/>
      <c r="DO26" s="626"/>
      <c r="DP26" s="626"/>
      <c r="DQ26" s="626"/>
      <c r="DR26" s="626"/>
      <c r="DS26" s="626"/>
      <c r="DT26" s="626"/>
      <c r="DU26" s="626"/>
      <c r="DV26" s="627"/>
      <c r="DW26" s="630" t="s">
        <v>279</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1651005</v>
      </c>
      <c r="S27" s="626"/>
      <c r="T27" s="626"/>
      <c r="U27" s="626"/>
      <c r="V27" s="626"/>
      <c r="W27" s="626"/>
      <c r="X27" s="626"/>
      <c r="Y27" s="627"/>
      <c r="Z27" s="628">
        <v>7.8</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5101121</v>
      </c>
      <c r="BH27" s="626"/>
      <c r="BI27" s="626"/>
      <c r="BJ27" s="626"/>
      <c r="BK27" s="626"/>
      <c r="BL27" s="626"/>
      <c r="BM27" s="626"/>
      <c r="BN27" s="627"/>
      <c r="BO27" s="628">
        <v>100</v>
      </c>
      <c r="BP27" s="628"/>
      <c r="BQ27" s="628"/>
      <c r="BR27" s="628"/>
      <c r="BS27" s="634">
        <v>211419</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6680429</v>
      </c>
      <c r="CS27" s="657"/>
      <c r="CT27" s="657"/>
      <c r="CU27" s="657"/>
      <c r="CV27" s="657"/>
      <c r="CW27" s="657"/>
      <c r="CX27" s="657"/>
      <c r="CY27" s="658"/>
      <c r="CZ27" s="659">
        <v>32.299999999999997</v>
      </c>
      <c r="DA27" s="660"/>
      <c r="DB27" s="660"/>
      <c r="DC27" s="661"/>
      <c r="DD27" s="634">
        <v>2015238</v>
      </c>
      <c r="DE27" s="657"/>
      <c r="DF27" s="657"/>
      <c r="DG27" s="657"/>
      <c r="DH27" s="657"/>
      <c r="DI27" s="657"/>
      <c r="DJ27" s="657"/>
      <c r="DK27" s="658"/>
      <c r="DL27" s="634">
        <v>2015132</v>
      </c>
      <c r="DM27" s="657"/>
      <c r="DN27" s="657"/>
      <c r="DO27" s="657"/>
      <c r="DP27" s="657"/>
      <c r="DQ27" s="657"/>
      <c r="DR27" s="657"/>
      <c r="DS27" s="657"/>
      <c r="DT27" s="657"/>
      <c r="DU27" s="657"/>
      <c r="DV27" s="658"/>
      <c r="DW27" s="630">
        <v>16.8</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103324</v>
      </c>
      <c r="S28" s="626"/>
      <c r="T28" s="626"/>
      <c r="U28" s="626"/>
      <c r="V28" s="626"/>
      <c r="W28" s="626"/>
      <c r="X28" s="626"/>
      <c r="Y28" s="627"/>
      <c r="Z28" s="628">
        <v>0.5</v>
      </c>
      <c r="AA28" s="628"/>
      <c r="AB28" s="628"/>
      <c r="AC28" s="628"/>
      <c r="AD28" s="629">
        <v>10540</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1620709</v>
      </c>
      <c r="CS28" s="626"/>
      <c r="CT28" s="626"/>
      <c r="CU28" s="626"/>
      <c r="CV28" s="626"/>
      <c r="CW28" s="626"/>
      <c r="CX28" s="626"/>
      <c r="CY28" s="627"/>
      <c r="CZ28" s="659">
        <v>7.8</v>
      </c>
      <c r="DA28" s="660"/>
      <c r="DB28" s="660"/>
      <c r="DC28" s="661"/>
      <c r="DD28" s="634">
        <v>1532053</v>
      </c>
      <c r="DE28" s="626"/>
      <c r="DF28" s="626"/>
      <c r="DG28" s="626"/>
      <c r="DH28" s="626"/>
      <c r="DI28" s="626"/>
      <c r="DJ28" s="626"/>
      <c r="DK28" s="627"/>
      <c r="DL28" s="634">
        <v>1532053</v>
      </c>
      <c r="DM28" s="626"/>
      <c r="DN28" s="626"/>
      <c r="DO28" s="626"/>
      <c r="DP28" s="626"/>
      <c r="DQ28" s="626"/>
      <c r="DR28" s="626"/>
      <c r="DS28" s="626"/>
      <c r="DT28" s="626"/>
      <c r="DU28" s="626"/>
      <c r="DV28" s="627"/>
      <c r="DW28" s="630">
        <v>12.7</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8118</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1620607</v>
      </c>
      <c r="CS29" s="657"/>
      <c r="CT29" s="657"/>
      <c r="CU29" s="657"/>
      <c r="CV29" s="657"/>
      <c r="CW29" s="657"/>
      <c r="CX29" s="657"/>
      <c r="CY29" s="658"/>
      <c r="CZ29" s="659">
        <v>7.8</v>
      </c>
      <c r="DA29" s="660"/>
      <c r="DB29" s="660"/>
      <c r="DC29" s="661"/>
      <c r="DD29" s="634">
        <v>1531951</v>
      </c>
      <c r="DE29" s="657"/>
      <c r="DF29" s="657"/>
      <c r="DG29" s="657"/>
      <c r="DH29" s="657"/>
      <c r="DI29" s="657"/>
      <c r="DJ29" s="657"/>
      <c r="DK29" s="658"/>
      <c r="DL29" s="634">
        <v>1531951</v>
      </c>
      <c r="DM29" s="657"/>
      <c r="DN29" s="657"/>
      <c r="DO29" s="657"/>
      <c r="DP29" s="657"/>
      <c r="DQ29" s="657"/>
      <c r="DR29" s="657"/>
      <c r="DS29" s="657"/>
      <c r="DT29" s="657"/>
      <c r="DU29" s="657"/>
      <c r="DV29" s="658"/>
      <c r="DW29" s="630">
        <v>12.7</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16378</v>
      </c>
      <c r="S30" s="626"/>
      <c r="T30" s="626"/>
      <c r="U30" s="626"/>
      <c r="V30" s="626"/>
      <c r="W30" s="626"/>
      <c r="X30" s="626"/>
      <c r="Y30" s="627"/>
      <c r="Z30" s="628">
        <v>0.1</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99.1</v>
      </c>
      <c r="BH30" s="684"/>
      <c r="BI30" s="684"/>
      <c r="BJ30" s="684"/>
      <c r="BK30" s="684"/>
      <c r="BL30" s="684"/>
      <c r="BM30" s="620">
        <v>95.2</v>
      </c>
      <c r="BN30" s="684"/>
      <c r="BO30" s="684"/>
      <c r="BP30" s="684"/>
      <c r="BQ30" s="685"/>
      <c r="BR30" s="683">
        <v>98.8</v>
      </c>
      <c r="BS30" s="684"/>
      <c r="BT30" s="684"/>
      <c r="BU30" s="684"/>
      <c r="BV30" s="684"/>
      <c r="BW30" s="684"/>
      <c r="BX30" s="620">
        <v>94.4</v>
      </c>
      <c r="BY30" s="684"/>
      <c r="BZ30" s="684"/>
      <c r="CA30" s="684"/>
      <c r="CB30" s="685"/>
      <c r="CD30" s="688"/>
      <c r="CE30" s="689"/>
      <c r="CF30" s="639" t="s">
        <v>292</v>
      </c>
      <c r="CG30" s="640"/>
      <c r="CH30" s="640"/>
      <c r="CI30" s="640"/>
      <c r="CJ30" s="640"/>
      <c r="CK30" s="640"/>
      <c r="CL30" s="640"/>
      <c r="CM30" s="640"/>
      <c r="CN30" s="640"/>
      <c r="CO30" s="640"/>
      <c r="CP30" s="640"/>
      <c r="CQ30" s="641"/>
      <c r="CR30" s="625">
        <v>1464507</v>
      </c>
      <c r="CS30" s="626"/>
      <c r="CT30" s="626"/>
      <c r="CU30" s="626"/>
      <c r="CV30" s="626"/>
      <c r="CW30" s="626"/>
      <c r="CX30" s="626"/>
      <c r="CY30" s="627"/>
      <c r="CZ30" s="659">
        <v>7.1</v>
      </c>
      <c r="DA30" s="660"/>
      <c r="DB30" s="660"/>
      <c r="DC30" s="661"/>
      <c r="DD30" s="634">
        <v>1375851</v>
      </c>
      <c r="DE30" s="626"/>
      <c r="DF30" s="626"/>
      <c r="DG30" s="626"/>
      <c r="DH30" s="626"/>
      <c r="DI30" s="626"/>
      <c r="DJ30" s="626"/>
      <c r="DK30" s="627"/>
      <c r="DL30" s="634">
        <v>1375851</v>
      </c>
      <c r="DM30" s="626"/>
      <c r="DN30" s="626"/>
      <c r="DO30" s="626"/>
      <c r="DP30" s="626"/>
      <c r="DQ30" s="626"/>
      <c r="DR30" s="626"/>
      <c r="DS30" s="626"/>
      <c r="DT30" s="626"/>
      <c r="DU30" s="626"/>
      <c r="DV30" s="627"/>
      <c r="DW30" s="630">
        <v>11.4</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911746</v>
      </c>
      <c r="S31" s="626"/>
      <c r="T31" s="626"/>
      <c r="U31" s="626"/>
      <c r="V31" s="626"/>
      <c r="W31" s="626"/>
      <c r="X31" s="626"/>
      <c r="Y31" s="627"/>
      <c r="Z31" s="628">
        <v>4.3</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99.2</v>
      </c>
      <c r="BH31" s="657"/>
      <c r="BI31" s="657"/>
      <c r="BJ31" s="657"/>
      <c r="BK31" s="657"/>
      <c r="BL31" s="657"/>
      <c r="BM31" s="631">
        <v>95.5</v>
      </c>
      <c r="BN31" s="681"/>
      <c r="BO31" s="681"/>
      <c r="BP31" s="681"/>
      <c r="BQ31" s="682"/>
      <c r="BR31" s="680">
        <v>99</v>
      </c>
      <c r="BS31" s="657"/>
      <c r="BT31" s="657"/>
      <c r="BU31" s="657"/>
      <c r="BV31" s="657"/>
      <c r="BW31" s="657"/>
      <c r="BX31" s="631">
        <v>94.7</v>
      </c>
      <c r="BY31" s="681"/>
      <c r="BZ31" s="681"/>
      <c r="CA31" s="681"/>
      <c r="CB31" s="682"/>
      <c r="CD31" s="688"/>
      <c r="CE31" s="689"/>
      <c r="CF31" s="639" t="s">
        <v>296</v>
      </c>
      <c r="CG31" s="640"/>
      <c r="CH31" s="640"/>
      <c r="CI31" s="640"/>
      <c r="CJ31" s="640"/>
      <c r="CK31" s="640"/>
      <c r="CL31" s="640"/>
      <c r="CM31" s="640"/>
      <c r="CN31" s="640"/>
      <c r="CO31" s="640"/>
      <c r="CP31" s="640"/>
      <c r="CQ31" s="641"/>
      <c r="CR31" s="625">
        <v>156100</v>
      </c>
      <c r="CS31" s="657"/>
      <c r="CT31" s="657"/>
      <c r="CU31" s="657"/>
      <c r="CV31" s="657"/>
      <c r="CW31" s="657"/>
      <c r="CX31" s="657"/>
      <c r="CY31" s="658"/>
      <c r="CZ31" s="659">
        <v>0.8</v>
      </c>
      <c r="DA31" s="660"/>
      <c r="DB31" s="660"/>
      <c r="DC31" s="661"/>
      <c r="DD31" s="634">
        <v>156100</v>
      </c>
      <c r="DE31" s="657"/>
      <c r="DF31" s="657"/>
      <c r="DG31" s="657"/>
      <c r="DH31" s="657"/>
      <c r="DI31" s="657"/>
      <c r="DJ31" s="657"/>
      <c r="DK31" s="658"/>
      <c r="DL31" s="634">
        <v>156100</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298025</v>
      </c>
      <c r="S32" s="626"/>
      <c r="T32" s="626"/>
      <c r="U32" s="626"/>
      <c r="V32" s="626"/>
      <c r="W32" s="626"/>
      <c r="X32" s="626"/>
      <c r="Y32" s="627"/>
      <c r="Z32" s="628">
        <v>1.4</v>
      </c>
      <c r="AA32" s="628"/>
      <c r="AB32" s="628"/>
      <c r="AC32" s="628"/>
      <c r="AD32" s="629">
        <v>154</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98.9</v>
      </c>
      <c r="BH32" s="693"/>
      <c r="BI32" s="693"/>
      <c r="BJ32" s="693"/>
      <c r="BK32" s="693"/>
      <c r="BL32" s="693"/>
      <c r="BM32" s="694">
        <v>94.2</v>
      </c>
      <c r="BN32" s="693"/>
      <c r="BO32" s="693"/>
      <c r="BP32" s="693"/>
      <c r="BQ32" s="695"/>
      <c r="BR32" s="692">
        <v>98.5</v>
      </c>
      <c r="BS32" s="693"/>
      <c r="BT32" s="693"/>
      <c r="BU32" s="693"/>
      <c r="BV32" s="693"/>
      <c r="BW32" s="693"/>
      <c r="BX32" s="694">
        <v>93.1</v>
      </c>
      <c r="BY32" s="693"/>
      <c r="BZ32" s="693"/>
      <c r="CA32" s="693"/>
      <c r="CB32" s="695"/>
      <c r="CD32" s="690"/>
      <c r="CE32" s="691"/>
      <c r="CF32" s="639" t="s">
        <v>299</v>
      </c>
      <c r="CG32" s="640"/>
      <c r="CH32" s="640"/>
      <c r="CI32" s="640"/>
      <c r="CJ32" s="640"/>
      <c r="CK32" s="640"/>
      <c r="CL32" s="640"/>
      <c r="CM32" s="640"/>
      <c r="CN32" s="640"/>
      <c r="CO32" s="640"/>
      <c r="CP32" s="640"/>
      <c r="CQ32" s="641"/>
      <c r="CR32" s="625">
        <v>102</v>
      </c>
      <c r="CS32" s="626"/>
      <c r="CT32" s="626"/>
      <c r="CU32" s="626"/>
      <c r="CV32" s="626"/>
      <c r="CW32" s="626"/>
      <c r="CX32" s="626"/>
      <c r="CY32" s="627"/>
      <c r="CZ32" s="659">
        <v>0</v>
      </c>
      <c r="DA32" s="660"/>
      <c r="DB32" s="660"/>
      <c r="DC32" s="661"/>
      <c r="DD32" s="634">
        <v>102</v>
      </c>
      <c r="DE32" s="626"/>
      <c r="DF32" s="626"/>
      <c r="DG32" s="626"/>
      <c r="DH32" s="626"/>
      <c r="DI32" s="626"/>
      <c r="DJ32" s="626"/>
      <c r="DK32" s="627"/>
      <c r="DL32" s="634">
        <v>102</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1090112</v>
      </c>
      <c r="S33" s="626"/>
      <c r="T33" s="626"/>
      <c r="U33" s="626"/>
      <c r="V33" s="626"/>
      <c r="W33" s="626"/>
      <c r="X33" s="626"/>
      <c r="Y33" s="627"/>
      <c r="Z33" s="628">
        <v>5.0999999999999996</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8345696</v>
      </c>
      <c r="CS33" s="657"/>
      <c r="CT33" s="657"/>
      <c r="CU33" s="657"/>
      <c r="CV33" s="657"/>
      <c r="CW33" s="657"/>
      <c r="CX33" s="657"/>
      <c r="CY33" s="658"/>
      <c r="CZ33" s="659">
        <v>40.4</v>
      </c>
      <c r="DA33" s="660"/>
      <c r="DB33" s="660"/>
      <c r="DC33" s="661"/>
      <c r="DD33" s="634">
        <v>6911800</v>
      </c>
      <c r="DE33" s="657"/>
      <c r="DF33" s="657"/>
      <c r="DG33" s="657"/>
      <c r="DH33" s="657"/>
      <c r="DI33" s="657"/>
      <c r="DJ33" s="657"/>
      <c r="DK33" s="658"/>
      <c r="DL33" s="634">
        <v>4944075</v>
      </c>
      <c r="DM33" s="657"/>
      <c r="DN33" s="657"/>
      <c r="DO33" s="657"/>
      <c r="DP33" s="657"/>
      <c r="DQ33" s="657"/>
      <c r="DR33" s="657"/>
      <c r="DS33" s="657"/>
      <c r="DT33" s="657"/>
      <c r="DU33" s="657"/>
      <c r="DV33" s="658"/>
      <c r="DW33" s="630">
        <v>41.1</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2091798</v>
      </c>
      <c r="CS34" s="626"/>
      <c r="CT34" s="626"/>
      <c r="CU34" s="626"/>
      <c r="CV34" s="626"/>
      <c r="CW34" s="626"/>
      <c r="CX34" s="626"/>
      <c r="CY34" s="627"/>
      <c r="CZ34" s="659">
        <v>10.1</v>
      </c>
      <c r="DA34" s="660"/>
      <c r="DB34" s="660"/>
      <c r="DC34" s="661"/>
      <c r="DD34" s="634">
        <v>1670514</v>
      </c>
      <c r="DE34" s="626"/>
      <c r="DF34" s="626"/>
      <c r="DG34" s="626"/>
      <c r="DH34" s="626"/>
      <c r="DI34" s="626"/>
      <c r="DJ34" s="626"/>
      <c r="DK34" s="627"/>
      <c r="DL34" s="634">
        <v>1219192</v>
      </c>
      <c r="DM34" s="626"/>
      <c r="DN34" s="626"/>
      <c r="DO34" s="626"/>
      <c r="DP34" s="626"/>
      <c r="DQ34" s="626"/>
      <c r="DR34" s="626"/>
      <c r="DS34" s="626"/>
      <c r="DT34" s="626"/>
      <c r="DU34" s="626"/>
      <c r="DV34" s="627"/>
      <c r="DW34" s="630">
        <v>10.1</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627512</v>
      </c>
      <c r="S35" s="626"/>
      <c r="T35" s="626"/>
      <c r="U35" s="626"/>
      <c r="V35" s="626"/>
      <c r="W35" s="626"/>
      <c r="X35" s="626"/>
      <c r="Y35" s="627"/>
      <c r="Z35" s="628">
        <v>2.9</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3542039</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137061</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205138</v>
      </c>
      <c r="CS35" s="657"/>
      <c r="CT35" s="657"/>
      <c r="CU35" s="657"/>
      <c r="CV35" s="657"/>
      <c r="CW35" s="657"/>
      <c r="CX35" s="657"/>
      <c r="CY35" s="658"/>
      <c r="CZ35" s="659">
        <v>1</v>
      </c>
      <c r="DA35" s="660"/>
      <c r="DB35" s="660"/>
      <c r="DC35" s="661"/>
      <c r="DD35" s="634">
        <v>107658</v>
      </c>
      <c r="DE35" s="657"/>
      <c r="DF35" s="657"/>
      <c r="DG35" s="657"/>
      <c r="DH35" s="657"/>
      <c r="DI35" s="657"/>
      <c r="DJ35" s="657"/>
      <c r="DK35" s="658"/>
      <c r="DL35" s="634">
        <v>101581</v>
      </c>
      <c r="DM35" s="657"/>
      <c r="DN35" s="657"/>
      <c r="DO35" s="657"/>
      <c r="DP35" s="657"/>
      <c r="DQ35" s="657"/>
      <c r="DR35" s="657"/>
      <c r="DS35" s="657"/>
      <c r="DT35" s="657"/>
      <c r="DU35" s="657"/>
      <c r="DV35" s="658"/>
      <c r="DW35" s="630">
        <v>0.8</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21273279</v>
      </c>
      <c r="S36" s="698"/>
      <c r="T36" s="698"/>
      <c r="U36" s="698"/>
      <c r="V36" s="698"/>
      <c r="W36" s="698"/>
      <c r="X36" s="698"/>
      <c r="Y36" s="699"/>
      <c r="Z36" s="700">
        <v>100</v>
      </c>
      <c r="AA36" s="700"/>
      <c r="AB36" s="700"/>
      <c r="AC36" s="700"/>
      <c r="AD36" s="701">
        <v>11397544</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506961</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-38730</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2590912</v>
      </c>
      <c r="CS36" s="626"/>
      <c r="CT36" s="626"/>
      <c r="CU36" s="626"/>
      <c r="CV36" s="626"/>
      <c r="CW36" s="626"/>
      <c r="CX36" s="626"/>
      <c r="CY36" s="627"/>
      <c r="CZ36" s="659">
        <v>12.5</v>
      </c>
      <c r="DA36" s="660"/>
      <c r="DB36" s="660"/>
      <c r="DC36" s="661"/>
      <c r="DD36" s="634">
        <v>2225790</v>
      </c>
      <c r="DE36" s="626"/>
      <c r="DF36" s="626"/>
      <c r="DG36" s="626"/>
      <c r="DH36" s="626"/>
      <c r="DI36" s="626"/>
      <c r="DJ36" s="626"/>
      <c r="DK36" s="627"/>
      <c r="DL36" s="634">
        <v>1770014</v>
      </c>
      <c r="DM36" s="626"/>
      <c r="DN36" s="626"/>
      <c r="DO36" s="626"/>
      <c r="DP36" s="626"/>
      <c r="DQ36" s="626"/>
      <c r="DR36" s="626"/>
      <c r="DS36" s="626"/>
      <c r="DT36" s="626"/>
      <c r="DU36" s="626"/>
      <c r="DV36" s="627"/>
      <c r="DW36" s="630">
        <v>14.7</v>
      </c>
      <c r="DX36" s="655"/>
      <c r="DY36" s="655"/>
      <c r="DZ36" s="655"/>
      <c r="EA36" s="655"/>
      <c r="EB36" s="655"/>
      <c r="EC36" s="656"/>
    </row>
    <row r="37" spans="2:133" ht="11.25" customHeight="1">
      <c r="AQ37" s="704" t="s">
        <v>314</v>
      </c>
      <c r="AR37" s="705"/>
      <c r="AS37" s="705"/>
      <c r="AT37" s="705"/>
      <c r="AU37" s="705"/>
      <c r="AV37" s="705"/>
      <c r="AW37" s="705"/>
      <c r="AX37" s="705"/>
      <c r="AY37" s="706"/>
      <c r="AZ37" s="625">
        <v>378360</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8275</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945064</v>
      </c>
      <c r="CS37" s="657"/>
      <c r="CT37" s="657"/>
      <c r="CU37" s="657"/>
      <c r="CV37" s="657"/>
      <c r="CW37" s="657"/>
      <c r="CX37" s="657"/>
      <c r="CY37" s="658"/>
      <c r="CZ37" s="659">
        <v>4.5999999999999996</v>
      </c>
      <c r="DA37" s="660"/>
      <c r="DB37" s="660"/>
      <c r="DC37" s="661"/>
      <c r="DD37" s="634">
        <v>794813</v>
      </c>
      <c r="DE37" s="657"/>
      <c r="DF37" s="657"/>
      <c r="DG37" s="657"/>
      <c r="DH37" s="657"/>
      <c r="DI37" s="657"/>
      <c r="DJ37" s="657"/>
      <c r="DK37" s="658"/>
      <c r="DL37" s="634">
        <v>778056</v>
      </c>
      <c r="DM37" s="657"/>
      <c r="DN37" s="657"/>
      <c r="DO37" s="657"/>
      <c r="DP37" s="657"/>
      <c r="DQ37" s="657"/>
      <c r="DR37" s="657"/>
      <c r="DS37" s="657"/>
      <c r="DT37" s="657"/>
      <c r="DU37" s="657"/>
      <c r="DV37" s="658"/>
      <c r="DW37" s="630">
        <v>6.5</v>
      </c>
      <c r="DX37" s="655"/>
      <c r="DY37" s="655"/>
      <c r="DZ37" s="655"/>
      <c r="EA37" s="655"/>
      <c r="EB37" s="655"/>
      <c r="EC37" s="656"/>
    </row>
    <row r="38" spans="2:133" ht="11.25" customHeight="1">
      <c r="AQ38" s="704" t="s">
        <v>317</v>
      </c>
      <c r="AR38" s="705"/>
      <c r="AS38" s="705"/>
      <c r="AT38" s="705"/>
      <c r="AU38" s="705"/>
      <c r="AV38" s="705"/>
      <c r="AW38" s="705"/>
      <c r="AX38" s="705"/>
      <c r="AY38" s="706"/>
      <c r="AZ38" s="625">
        <v>184144</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13475</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2472574</v>
      </c>
      <c r="CS38" s="626"/>
      <c r="CT38" s="626"/>
      <c r="CU38" s="626"/>
      <c r="CV38" s="626"/>
      <c r="CW38" s="626"/>
      <c r="CX38" s="626"/>
      <c r="CY38" s="627"/>
      <c r="CZ38" s="659">
        <v>12</v>
      </c>
      <c r="DA38" s="660"/>
      <c r="DB38" s="660"/>
      <c r="DC38" s="661"/>
      <c r="DD38" s="634">
        <v>2003587</v>
      </c>
      <c r="DE38" s="626"/>
      <c r="DF38" s="626"/>
      <c r="DG38" s="626"/>
      <c r="DH38" s="626"/>
      <c r="DI38" s="626"/>
      <c r="DJ38" s="626"/>
      <c r="DK38" s="627"/>
      <c r="DL38" s="634">
        <v>1853288</v>
      </c>
      <c r="DM38" s="626"/>
      <c r="DN38" s="626"/>
      <c r="DO38" s="626"/>
      <c r="DP38" s="626"/>
      <c r="DQ38" s="626"/>
      <c r="DR38" s="626"/>
      <c r="DS38" s="626"/>
      <c r="DT38" s="626"/>
      <c r="DU38" s="626"/>
      <c r="DV38" s="627"/>
      <c r="DW38" s="630">
        <v>15.4</v>
      </c>
      <c r="DX38" s="655"/>
      <c r="DY38" s="655"/>
      <c r="DZ38" s="655"/>
      <c r="EA38" s="655"/>
      <c r="EB38" s="655"/>
      <c r="EC38" s="656"/>
    </row>
    <row r="39" spans="2:133" ht="11.25" customHeight="1">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81</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910274</v>
      </c>
      <c r="CS39" s="657"/>
      <c r="CT39" s="657"/>
      <c r="CU39" s="657"/>
      <c r="CV39" s="657"/>
      <c r="CW39" s="657"/>
      <c r="CX39" s="657"/>
      <c r="CY39" s="658"/>
      <c r="CZ39" s="659">
        <v>4.4000000000000004</v>
      </c>
      <c r="DA39" s="660"/>
      <c r="DB39" s="660"/>
      <c r="DC39" s="661"/>
      <c r="DD39" s="634">
        <v>904251</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655922</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139</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75000</v>
      </c>
      <c r="CS40" s="626"/>
      <c r="CT40" s="626"/>
      <c r="CU40" s="626"/>
      <c r="CV40" s="626"/>
      <c r="CW40" s="626"/>
      <c r="CX40" s="626"/>
      <c r="CY40" s="627"/>
      <c r="CZ40" s="659">
        <v>0.4</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1816652</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398</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1427710</v>
      </c>
      <c r="CS42" s="626"/>
      <c r="CT42" s="626"/>
      <c r="CU42" s="626"/>
      <c r="CV42" s="626"/>
      <c r="CW42" s="626"/>
      <c r="CX42" s="626"/>
      <c r="CY42" s="627"/>
      <c r="CZ42" s="659">
        <v>6.9</v>
      </c>
      <c r="DA42" s="708"/>
      <c r="DB42" s="708"/>
      <c r="DC42" s="709"/>
      <c r="DD42" s="634">
        <v>469024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48841</v>
      </c>
      <c r="CS43" s="657"/>
      <c r="CT43" s="657"/>
      <c r="CU43" s="657"/>
      <c r="CV43" s="657"/>
      <c r="CW43" s="657"/>
      <c r="CX43" s="657"/>
      <c r="CY43" s="658"/>
      <c r="CZ43" s="659">
        <v>0.2</v>
      </c>
      <c r="DA43" s="660"/>
      <c r="DB43" s="660"/>
      <c r="DC43" s="661"/>
      <c r="DD43" s="634">
        <v>44750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1386712</v>
      </c>
      <c r="CS44" s="626"/>
      <c r="CT44" s="626"/>
      <c r="CU44" s="626"/>
      <c r="CV44" s="626"/>
      <c r="CW44" s="626"/>
      <c r="CX44" s="626"/>
      <c r="CY44" s="627"/>
      <c r="CZ44" s="659">
        <v>6.7</v>
      </c>
      <c r="DA44" s="708"/>
      <c r="DB44" s="708"/>
      <c r="DC44" s="709"/>
      <c r="DD44" s="634">
        <v>446250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691353</v>
      </c>
      <c r="CS45" s="657"/>
      <c r="CT45" s="657"/>
      <c r="CU45" s="657"/>
      <c r="CV45" s="657"/>
      <c r="CW45" s="657"/>
      <c r="CX45" s="657"/>
      <c r="CY45" s="658"/>
      <c r="CZ45" s="659">
        <v>3.3</v>
      </c>
      <c r="DA45" s="660"/>
      <c r="DB45" s="660"/>
      <c r="DC45" s="661"/>
      <c r="DD45" s="634">
        <v>39423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643674</v>
      </c>
      <c r="CS46" s="626"/>
      <c r="CT46" s="626"/>
      <c r="CU46" s="626"/>
      <c r="CV46" s="626"/>
      <c r="CW46" s="626"/>
      <c r="CX46" s="626"/>
      <c r="CY46" s="627"/>
      <c r="CZ46" s="659">
        <v>3.1</v>
      </c>
      <c r="DA46" s="708"/>
      <c r="DB46" s="708"/>
      <c r="DC46" s="709"/>
      <c r="DD46" s="634">
        <v>396252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40998</v>
      </c>
      <c r="CS47" s="657"/>
      <c r="CT47" s="657"/>
      <c r="CU47" s="657"/>
      <c r="CV47" s="657"/>
      <c r="CW47" s="657"/>
      <c r="CX47" s="657"/>
      <c r="CY47" s="658"/>
      <c r="CZ47" s="659">
        <v>0.2</v>
      </c>
      <c r="DA47" s="660"/>
      <c r="DB47" s="660"/>
      <c r="DC47" s="661"/>
      <c r="DD47" s="634">
        <v>22774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20661383</v>
      </c>
      <c r="CS49" s="693"/>
      <c r="CT49" s="693"/>
      <c r="CU49" s="693"/>
      <c r="CV49" s="693"/>
      <c r="CW49" s="693"/>
      <c r="CX49" s="693"/>
      <c r="CY49" s="720"/>
      <c r="CZ49" s="721">
        <v>100</v>
      </c>
      <c r="DA49" s="722"/>
      <c r="DB49" s="722"/>
      <c r="DC49" s="723"/>
      <c r="DD49" s="724">
        <v>13312626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21247</v>
      </c>
      <c r="R7" s="755"/>
      <c r="S7" s="755"/>
      <c r="T7" s="755"/>
      <c r="U7" s="755"/>
      <c r="V7" s="755">
        <v>20650</v>
      </c>
      <c r="W7" s="755"/>
      <c r="X7" s="755"/>
      <c r="Y7" s="755"/>
      <c r="Z7" s="755"/>
      <c r="AA7" s="755">
        <v>597</v>
      </c>
      <c r="AB7" s="755"/>
      <c r="AC7" s="755"/>
      <c r="AD7" s="755"/>
      <c r="AE7" s="756"/>
      <c r="AF7" s="757">
        <v>563</v>
      </c>
      <c r="AG7" s="758"/>
      <c r="AH7" s="758"/>
      <c r="AI7" s="758"/>
      <c r="AJ7" s="759"/>
      <c r="AK7" s="794">
        <v>16</v>
      </c>
      <c r="AL7" s="795"/>
      <c r="AM7" s="795"/>
      <c r="AN7" s="795"/>
      <c r="AO7" s="795"/>
      <c r="AP7" s="795">
        <v>15534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548</v>
      </c>
      <c r="BS7" s="798" t="s">
        <v>544</v>
      </c>
      <c r="BT7" s="799"/>
      <c r="BU7" s="799"/>
      <c r="BV7" s="799"/>
      <c r="BW7" s="799"/>
      <c r="BX7" s="799"/>
      <c r="BY7" s="799"/>
      <c r="BZ7" s="799"/>
      <c r="CA7" s="799"/>
      <c r="CB7" s="799"/>
      <c r="CC7" s="799"/>
      <c r="CD7" s="799"/>
      <c r="CE7" s="799"/>
      <c r="CF7" s="799"/>
      <c r="CG7" s="800"/>
      <c r="CH7" s="791">
        <v>2</v>
      </c>
      <c r="CI7" s="792"/>
      <c r="CJ7" s="792"/>
      <c r="CK7" s="792"/>
      <c r="CL7" s="793"/>
      <c r="CM7" s="791">
        <v>295</v>
      </c>
      <c r="CN7" s="792"/>
      <c r="CO7" s="792"/>
      <c r="CP7" s="792"/>
      <c r="CQ7" s="793"/>
      <c r="CR7" s="791">
        <v>1</v>
      </c>
      <c r="CS7" s="792"/>
      <c r="CT7" s="792"/>
      <c r="CU7" s="792"/>
      <c r="CV7" s="793"/>
      <c r="CW7" s="791" t="s">
        <v>545</v>
      </c>
      <c r="CX7" s="792"/>
      <c r="CY7" s="792"/>
      <c r="CZ7" s="792"/>
      <c r="DA7" s="793"/>
      <c r="DB7" s="791" t="s">
        <v>545</v>
      </c>
      <c r="DC7" s="792"/>
      <c r="DD7" s="792"/>
      <c r="DE7" s="792"/>
      <c r="DF7" s="793"/>
      <c r="DG7" s="791" t="s">
        <v>545</v>
      </c>
      <c r="DH7" s="792"/>
      <c r="DI7" s="792"/>
      <c r="DJ7" s="792"/>
      <c r="DK7" s="793"/>
      <c r="DL7" s="791" t="s">
        <v>545</v>
      </c>
      <c r="DM7" s="792"/>
      <c r="DN7" s="792"/>
      <c r="DO7" s="792"/>
      <c r="DP7" s="793"/>
      <c r="DQ7" s="791" t="s">
        <v>545</v>
      </c>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84</v>
      </c>
      <c r="R8" s="779"/>
      <c r="S8" s="779"/>
      <c r="T8" s="779"/>
      <c r="U8" s="779"/>
      <c r="V8" s="779">
        <v>70</v>
      </c>
      <c r="W8" s="779"/>
      <c r="X8" s="779"/>
      <c r="Y8" s="779"/>
      <c r="Z8" s="779"/>
      <c r="AA8" s="779">
        <v>15</v>
      </c>
      <c r="AB8" s="779"/>
      <c r="AC8" s="779"/>
      <c r="AD8" s="779"/>
      <c r="AE8" s="780"/>
      <c r="AF8" s="781" t="s">
        <v>111</v>
      </c>
      <c r="AG8" s="782"/>
      <c r="AH8" s="782"/>
      <c r="AI8" s="782"/>
      <c r="AJ8" s="783"/>
      <c r="AK8" s="784">
        <v>59</v>
      </c>
      <c r="AL8" s="785"/>
      <c r="AM8" s="785"/>
      <c r="AN8" s="785"/>
      <c r="AO8" s="785"/>
      <c r="AP8" s="785">
        <v>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546</v>
      </c>
      <c r="BT8" s="789"/>
      <c r="BU8" s="789"/>
      <c r="BV8" s="789"/>
      <c r="BW8" s="789"/>
      <c r="BX8" s="789"/>
      <c r="BY8" s="789"/>
      <c r="BZ8" s="789"/>
      <c r="CA8" s="789"/>
      <c r="CB8" s="789"/>
      <c r="CC8" s="789"/>
      <c r="CD8" s="789"/>
      <c r="CE8" s="789"/>
      <c r="CF8" s="789"/>
      <c r="CG8" s="790"/>
      <c r="CH8" s="801">
        <v>39</v>
      </c>
      <c r="CI8" s="802"/>
      <c r="CJ8" s="802"/>
      <c r="CK8" s="802"/>
      <c r="CL8" s="803"/>
      <c r="CM8" s="801">
        <v>798</v>
      </c>
      <c r="CN8" s="802"/>
      <c r="CO8" s="802"/>
      <c r="CP8" s="802"/>
      <c r="CQ8" s="803"/>
      <c r="CR8" s="801">
        <v>180</v>
      </c>
      <c r="CS8" s="802"/>
      <c r="CT8" s="802"/>
      <c r="CU8" s="802"/>
      <c r="CV8" s="803"/>
      <c r="CW8" s="801" t="s">
        <v>545</v>
      </c>
      <c r="CX8" s="802"/>
      <c r="CY8" s="802"/>
      <c r="CZ8" s="802"/>
      <c r="DA8" s="803"/>
      <c r="DB8" s="801" t="s">
        <v>545</v>
      </c>
      <c r="DC8" s="802"/>
      <c r="DD8" s="802"/>
      <c r="DE8" s="802"/>
      <c r="DF8" s="803"/>
      <c r="DG8" s="801" t="s">
        <v>545</v>
      </c>
      <c r="DH8" s="802"/>
      <c r="DI8" s="802"/>
      <c r="DJ8" s="802"/>
      <c r="DK8" s="803"/>
      <c r="DL8" s="801" t="s">
        <v>545</v>
      </c>
      <c r="DM8" s="802"/>
      <c r="DN8" s="802"/>
      <c r="DO8" s="802"/>
      <c r="DP8" s="803"/>
      <c r="DQ8" s="801" t="s">
        <v>545</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21273</v>
      </c>
      <c r="R23" s="814"/>
      <c r="S23" s="814"/>
      <c r="T23" s="814"/>
      <c r="U23" s="814"/>
      <c r="V23" s="814">
        <v>20661</v>
      </c>
      <c r="W23" s="814"/>
      <c r="X23" s="814"/>
      <c r="Y23" s="814"/>
      <c r="Z23" s="814"/>
      <c r="AA23" s="814">
        <v>612</v>
      </c>
      <c r="AB23" s="814"/>
      <c r="AC23" s="814"/>
      <c r="AD23" s="814"/>
      <c r="AE23" s="815"/>
      <c r="AF23" s="816">
        <v>563</v>
      </c>
      <c r="AG23" s="814"/>
      <c r="AH23" s="814"/>
      <c r="AI23" s="814"/>
      <c r="AJ23" s="817"/>
      <c r="AK23" s="818"/>
      <c r="AL23" s="819"/>
      <c r="AM23" s="819"/>
      <c r="AN23" s="819"/>
      <c r="AO23" s="819"/>
      <c r="AP23" s="814">
        <v>15543</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8690</v>
      </c>
      <c r="R28" s="843"/>
      <c r="S28" s="843"/>
      <c r="T28" s="843"/>
      <c r="U28" s="843"/>
      <c r="V28" s="843">
        <v>8553</v>
      </c>
      <c r="W28" s="843"/>
      <c r="X28" s="843"/>
      <c r="Y28" s="843"/>
      <c r="Z28" s="843"/>
      <c r="AA28" s="843">
        <v>137</v>
      </c>
      <c r="AB28" s="843"/>
      <c r="AC28" s="843"/>
      <c r="AD28" s="843"/>
      <c r="AE28" s="844"/>
      <c r="AF28" s="845">
        <v>137</v>
      </c>
      <c r="AG28" s="843"/>
      <c r="AH28" s="843"/>
      <c r="AI28" s="843"/>
      <c r="AJ28" s="846"/>
      <c r="AK28" s="847">
        <v>656</v>
      </c>
      <c r="AL28" s="838"/>
      <c r="AM28" s="838"/>
      <c r="AN28" s="838"/>
      <c r="AO28" s="838"/>
      <c r="AP28" s="838" t="s">
        <v>539</v>
      </c>
      <c r="AQ28" s="838"/>
      <c r="AR28" s="838"/>
      <c r="AS28" s="838"/>
      <c r="AT28" s="838"/>
      <c r="AU28" s="838" t="s">
        <v>539</v>
      </c>
      <c r="AV28" s="838"/>
      <c r="AW28" s="838"/>
      <c r="AX28" s="838"/>
      <c r="AY28" s="838"/>
      <c r="AZ28" s="839" t="s">
        <v>539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5826</v>
      </c>
      <c r="R29" s="779"/>
      <c r="S29" s="779"/>
      <c r="T29" s="779"/>
      <c r="U29" s="779"/>
      <c r="V29" s="779">
        <v>5446</v>
      </c>
      <c r="W29" s="779"/>
      <c r="X29" s="779"/>
      <c r="Y29" s="779"/>
      <c r="Z29" s="779"/>
      <c r="AA29" s="779">
        <v>380</v>
      </c>
      <c r="AB29" s="779"/>
      <c r="AC29" s="779"/>
      <c r="AD29" s="779"/>
      <c r="AE29" s="780"/>
      <c r="AF29" s="781">
        <v>380</v>
      </c>
      <c r="AG29" s="782"/>
      <c r="AH29" s="782"/>
      <c r="AI29" s="782"/>
      <c r="AJ29" s="783"/>
      <c r="AK29" s="850">
        <v>776</v>
      </c>
      <c r="AL29" s="851"/>
      <c r="AM29" s="851"/>
      <c r="AN29" s="851"/>
      <c r="AO29" s="851"/>
      <c r="AP29" s="851" t="s">
        <v>539</v>
      </c>
      <c r="AQ29" s="851"/>
      <c r="AR29" s="851"/>
      <c r="AS29" s="851"/>
      <c r="AT29" s="851"/>
      <c r="AU29" s="851" t="s">
        <v>539</v>
      </c>
      <c r="AV29" s="851"/>
      <c r="AW29" s="851"/>
      <c r="AX29" s="851"/>
      <c r="AY29" s="851"/>
      <c r="AZ29" s="852" t="s">
        <v>539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713</v>
      </c>
      <c r="R30" s="779"/>
      <c r="S30" s="779"/>
      <c r="T30" s="779"/>
      <c r="U30" s="779"/>
      <c r="V30" s="779">
        <v>703</v>
      </c>
      <c r="W30" s="779"/>
      <c r="X30" s="779"/>
      <c r="Y30" s="779"/>
      <c r="Z30" s="779"/>
      <c r="AA30" s="779">
        <v>10</v>
      </c>
      <c r="AB30" s="779"/>
      <c r="AC30" s="779"/>
      <c r="AD30" s="779"/>
      <c r="AE30" s="780"/>
      <c r="AF30" s="781">
        <v>10</v>
      </c>
      <c r="AG30" s="782"/>
      <c r="AH30" s="782"/>
      <c r="AI30" s="782"/>
      <c r="AJ30" s="783"/>
      <c r="AK30" s="850">
        <v>225</v>
      </c>
      <c r="AL30" s="851"/>
      <c r="AM30" s="851"/>
      <c r="AN30" s="851"/>
      <c r="AO30" s="851"/>
      <c r="AP30" s="851" t="s">
        <v>539</v>
      </c>
      <c r="AQ30" s="851"/>
      <c r="AR30" s="851"/>
      <c r="AS30" s="851"/>
      <c r="AT30" s="851"/>
      <c r="AU30" s="851" t="s">
        <v>539</v>
      </c>
      <c r="AV30" s="851"/>
      <c r="AW30" s="851"/>
      <c r="AX30" s="851"/>
      <c r="AY30" s="851"/>
      <c r="AZ30" s="852" t="s">
        <v>539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32</v>
      </c>
      <c r="R31" s="779"/>
      <c r="S31" s="779"/>
      <c r="T31" s="779"/>
      <c r="U31" s="779"/>
      <c r="V31" s="779">
        <v>16</v>
      </c>
      <c r="W31" s="779"/>
      <c r="X31" s="779"/>
      <c r="Y31" s="779"/>
      <c r="Z31" s="779"/>
      <c r="AA31" s="779">
        <v>17</v>
      </c>
      <c r="AB31" s="779"/>
      <c r="AC31" s="779"/>
      <c r="AD31" s="779"/>
      <c r="AE31" s="780"/>
      <c r="AF31" s="781">
        <v>17</v>
      </c>
      <c r="AG31" s="782"/>
      <c r="AH31" s="782"/>
      <c r="AI31" s="782"/>
      <c r="AJ31" s="783"/>
      <c r="AK31" s="850" t="s">
        <v>539</v>
      </c>
      <c r="AL31" s="851"/>
      <c r="AM31" s="851"/>
      <c r="AN31" s="851"/>
      <c r="AO31" s="851"/>
      <c r="AP31" s="851" t="s">
        <v>539</v>
      </c>
      <c r="AQ31" s="851"/>
      <c r="AR31" s="851"/>
      <c r="AS31" s="851"/>
      <c r="AT31" s="851"/>
      <c r="AU31" s="851" t="s">
        <v>539</v>
      </c>
      <c r="AV31" s="851"/>
      <c r="AW31" s="851"/>
      <c r="AX31" s="851"/>
      <c r="AY31" s="851"/>
      <c r="AZ31" s="852" t="s">
        <v>539</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1038</v>
      </c>
      <c r="R32" s="779"/>
      <c r="S32" s="779"/>
      <c r="T32" s="779"/>
      <c r="U32" s="779"/>
      <c r="V32" s="779">
        <v>922</v>
      </c>
      <c r="W32" s="779"/>
      <c r="X32" s="779"/>
      <c r="Y32" s="779"/>
      <c r="Z32" s="779"/>
      <c r="AA32" s="779">
        <v>116</v>
      </c>
      <c r="AB32" s="779"/>
      <c r="AC32" s="779"/>
      <c r="AD32" s="779"/>
      <c r="AE32" s="780"/>
      <c r="AF32" s="781">
        <v>683</v>
      </c>
      <c r="AG32" s="782"/>
      <c r="AH32" s="782"/>
      <c r="AI32" s="782"/>
      <c r="AJ32" s="783"/>
      <c r="AK32" s="850">
        <v>184</v>
      </c>
      <c r="AL32" s="851"/>
      <c r="AM32" s="851"/>
      <c r="AN32" s="851"/>
      <c r="AO32" s="851"/>
      <c r="AP32" s="851">
        <v>4149</v>
      </c>
      <c r="AQ32" s="851"/>
      <c r="AR32" s="851"/>
      <c r="AS32" s="851"/>
      <c r="AT32" s="851"/>
      <c r="AU32" s="851">
        <v>1915</v>
      </c>
      <c r="AV32" s="851"/>
      <c r="AW32" s="851"/>
      <c r="AX32" s="851"/>
      <c r="AY32" s="851"/>
      <c r="AZ32" s="852" t="s">
        <v>539</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1356</v>
      </c>
      <c r="R33" s="779"/>
      <c r="S33" s="779"/>
      <c r="T33" s="779"/>
      <c r="U33" s="779"/>
      <c r="V33" s="779">
        <v>1175</v>
      </c>
      <c r="W33" s="779"/>
      <c r="X33" s="779"/>
      <c r="Y33" s="779"/>
      <c r="Z33" s="779"/>
      <c r="AA33" s="779">
        <v>182</v>
      </c>
      <c r="AB33" s="779"/>
      <c r="AC33" s="779"/>
      <c r="AD33" s="779"/>
      <c r="AE33" s="780"/>
      <c r="AF33" s="781">
        <v>260</v>
      </c>
      <c r="AG33" s="782"/>
      <c r="AH33" s="782"/>
      <c r="AI33" s="782"/>
      <c r="AJ33" s="783"/>
      <c r="AK33" s="850">
        <v>378</v>
      </c>
      <c r="AL33" s="851"/>
      <c r="AM33" s="851"/>
      <c r="AN33" s="851"/>
      <c r="AO33" s="851"/>
      <c r="AP33" s="851">
        <v>7624</v>
      </c>
      <c r="AQ33" s="851"/>
      <c r="AR33" s="851"/>
      <c r="AS33" s="851"/>
      <c r="AT33" s="851"/>
      <c r="AU33" s="851">
        <v>3728</v>
      </c>
      <c r="AV33" s="851"/>
      <c r="AW33" s="851"/>
      <c r="AX33" s="851"/>
      <c r="AY33" s="851"/>
      <c r="AZ33" s="852" t="s">
        <v>539</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6214</v>
      </c>
      <c r="R34" s="779"/>
      <c r="S34" s="779"/>
      <c r="T34" s="779"/>
      <c r="U34" s="779"/>
      <c r="V34" s="779">
        <v>5803</v>
      </c>
      <c r="W34" s="779"/>
      <c r="X34" s="779"/>
      <c r="Y34" s="779"/>
      <c r="Z34" s="779"/>
      <c r="AA34" s="779">
        <v>411</v>
      </c>
      <c r="AB34" s="779"/>
      <c r="AC34" s="779"/>
      <c r="AD34" s="779"/>
      <c r="AE34" s="780"/>
      <c r="AF34" s="781">
        <v>549</v>
      </c>
      <c r="AG34" s="782"/>
      <c r="AH34" s="782"/>
      <c r="AI34" s="782"/>
      <c r="AJ34" s="783"/>
      <c r="AK34" s="850">
        <v>507</v>
      </c>
      <c r="AL34" s="851"/>
      <c r="AM34" s="851"/>
      <c r="AN34" s="851"/>
      <c r="AO34" s="851"/>
      <c r="AP34" s="851">
        <v>858</v>
      </c>
      <c r="AQ34" s="851"/>
      <c r="AR34" s="851"/>
      <c r="AS34" s="851"/>
      <c r="AT34" s="851"/>
      <c r="AU34" s="851">
        <v>600</v>
      </c>
      <c r="AV34" s="851"/>
      <c r="AW34" s="851"/>
      <c r="AX34" s="851"/>
      <c r="AY34" s="851"/>
      <c r="AZ34" s="852" t="s">
        <v>539</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2036</v>
      </c>
      <c r="AG63" s="862"/>
      <c r="AH63" s="862"/>
      <c r="AI63" s="862"/>
      <c r="AJ63" s="863"/>
      <c r="AK63" s="864"/>
      <c r="AL63" s="859"/>
      <c r="AM63" s="859"/>
      <c r="AN63" s="859"/>
      <c r="AO63" s="859"/>
      <c r="AP63" s="862">
        <v>12631</v>
      </c>
      <c r="AQ63" s="862"/>
      <c r="AR63" s="862"/>
      <c r="AS63" s="862"/>
      <c r="AT63" s="862"/>
      <c r="AU63" s="862">
        <v>6243</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540</v>
      </c>
      <c r="C68" s="890"/>
      <c r="D68" s="890"/>
      <c r="E68" s="890"/>
      <c r="F68" s="890"/>
      <c r="G68" s="890"/>
      <c r="H68" s="890"/>
      <c r="I68" s="890"/>
      <c r="J68" s="890"/>
      <c r="K68" s="890"/>
      <c r="L68" s="890"/>
      <c r="M68" s="890"/>
      <c r="N68" s="890"/>
      <c r="O68" s="890"/>
      <c r="P68" s="891"/>
      <c r="Q68" s="892">
        <v>5327</v>
      </c>
      <c r="R68" s="886"/>
      <c r="S68" s="886"/>
      <c r="T68" s="886"/>
      <c r="U68" s="886"/>
      <c r="V68" s="886">
        <v>5102</v>
      </c>
      <c r="W68" s="886"/>
      <c r="X68" s="886"/>
      <c r="Y68" s="886"/>
      <c r="Z68" s="886"/>
      <c r="AA68" s="886">
        <v>225</v>
      </c>
      <c r="AB68" s="886"/>
      <c r="AC68" s="886"/>
      <c r="AD68" s="886"/>
      <c r="AE68" s="886"/>
      <c r="AF68" s="886">
        <v>225</v>
      </c>
      <c r="AG68" s="886"/>
      <c r="AH68" s="886"/>
      <c r="AI68" s="886"/>
      <c r="AJ68" s="886"/>
      <c r="AK68" s="886">
        <v>46</v>
      </c>
      <c r="AL68" s="886"/>
      <c r="AM68" s="886"/>
      <c r="AN68" s="886"/>
      <c r="AO68" s="886"/>
      <c r="AP68" s="886">
        <v>4400</v>
      </c>
      <c r="AQ68" s="886"/>
      <c r="AR68" s="886"/>
      <c r="AS68" s="886"/>
      <c r="AT68" s="886"/>
      <c r="AU68" s="886">
        <v>519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541</v>
      </c>
      <c r="C69" s="894"/>
      <c r="D69" s="894"/>
      <c r="E69" s="894"/>
      <c r="F69" s="894"/>
      <c r="G69" s="894"/>
      <c r="H69" s="894"/>
      <c r="I69" s="894"/>
      <c r="J69" s="894"/>
      <c r="K69" s="894"/>
      <c r="L69" s="894"/>
      <c r="M69" s="894"/>
      <c r="N69" s="894"/>
      <c r="O69" s="894"/>
      <c r="P69" s="895"/>
      <c r="Q69" s="896">
        <v>1402</v>
      </c>
      <c r="R69" s="851"/>
      <c r="S69" s="851"/>
      <c r="T69" s="851"/>
      <c r="U69" s="851"/>
      <c r="V69" s="851">
        <v>1394</v>
      </c>
      <c r="W69" s="851"/>
      <c r="X69" s="851"/>
      <c r="Y69" s="851"/>
      <c r="Z69" s="851"/>
      <c r="AA69" s="851">
        <v>8</v>
      </c>
      <c r="AB69" s="851"/>
      <c r="AC69" s="851"/>
      <c r="AD69" s="851"/>
      <c r="AE69" s="851"/>
      <c r="AF69" s="851">
        <v>8</v>
      </c>
      <c r="AG69" s="851"/>
      <c r="AH69" s="851"/>
      <c r="AI69" s="851"/>
      <c r="AJ69" s="851"/>
      <c r="AK69" s="851" t="s">
        <v>545</v>
      </c>
      <c r="AL69" s="851"/>
      <c r="AM69" s="851"/>
      <c r="AN69" s="851"/>
      <c r="AO69" s="851"/>
      <c r="AP69" s="851">
        <v>346</v>
      </c>
      <c r="AQ69" s="851"/>
      <c r="AR69" s="851"/>
      <c r="AS69" s="851"/>
      <c r="AT69" s="851"/>
      <c r="AU69" s="851">
        <v>95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542</v>
      </c>
      <c r="C70" s="894"/>
      <c r="D70" s="894"/>
      <c r="E70" s="894"/>
      <c r="F70" s="894"/>
      <c r="G70" s="894"/>
      <c r="H70" s="894"/>
      <c r="I70" s="894"/>
      <c r="J70" s="894"/>
      <c r="K70" s="894"/>
      <c r="L70" s="894"/>
      <c r="M70" s="894"/>
      <c r="N70" s="894"/>
      <c r="O70" s="894"/>
      <c r="P70" s="895"/>
      <c r="Q70" s="896">
        <v>270</v>
      </c>
      <c r="R70" s="851"/>
      <c r="S70" s="851"/>
      <c r="T70" s="851"/>
      <c r="U70" s="851"/>
      <c r="V70" s="851">
        <v>262</v>
      </c>
      <c r="W70" s="851"/>
      <c r="X70" s="851"/>
      <c r="Y70" s="851"/>
      <c r="Z70" s="851"/>
      <c r="AA70" s="851">
        <v>8</v>
      </c>
      <c r="AB70" s="851"/>
      <c r="AC70" s="851"/>
      <c r="AD70" s="851"/>
      <c r="AE70" s="851"/>
      <c r="AF70" s="851">
        <v>8</v>
      </c>
      <c r="AG70" s="851"/>
      <c r="AH70" s="851"/>
      <c r="AI70" s="851"/>
      <c r="AJ70" s="851"/>
      <c r="AK70" s="851" t="s">
        <v>539</v>
      </c>
      <c r="AL70" s="851"/>
      <c r="AM70" s="851"/>
      <c r="AN70" s="851"/>
      <c r="AO70" s="851"/>
      <c r="AP70" s="851" t="s">
        <v>539</v>
      </c>
      <c r="AQ70" s="851"/>
      <c r="AR70" s="851"/>
      <c r="AS70" s="851"/>
      <c r="AT70" s="851"/>
      <c r="AU70" s="851" t="s">
        <v>539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547</v>
      </c>
      <c r="C71" s="894"/>
      <c r="D71" s="894"/>
      <c r="E71" s="894"/>
      <c r="F71" s="894"/>
      <c r="G71" s="894"/>
      <c r="H71" s="894"/>
      <c r="I71" s="894"/>
      <c r="J71" s="894"/>
      <c r="K71" s="894"/>
      <c r="L71" s="894"/>
      <c r="M71" s="894"/>
      <c r="N71" s="894"/>
      <c r="O71" s="894"/>
      <c r="P71" s="895"/>
      <c r="Q71" s="896">
        <v>287515</v>
      </c>
      <c r="R71" s="851"/>
      <c r="S71" s="851"/>
      <c r="T71" s="851"/>
      <c r="U71" s="851"/>
      <c r="V71" s="851">
        <v>274140</v>
      </c>
      <c r="W71" s="851"/>
      <c r="X71" s="851"/>
      <c r="Y71" s="851"/>
      <c r="Z71" s="851"/>
      <c r="AA71" s="851">
        <v>13375</v>
      </c>
      <c r="AB71" s="851"/>
      <c r="AC71" s="851"/>
      <c r="AD71" s="851"/>
      <c r="AE71" s="851"/>
      <c r="AF71" s="851">
        <v>13375</v>
      </c>
      <c r="AG71" s="851"/>
      <c r="AH71" s="851"/>
      <c r="AI71" s="851"/>
      <c r="AJ71" s="851"/>
      <c r="AK71" s="851" t="s">
        <v>539</v>
      </c>
      <c r="AL71" s="851"/>
      <c r="AM71" s="851"/>
      <c r="AN71" s="851"/>
      <c r="AO71" s="851"/>
      <c r="AP71" s="851" t="s">
        <v>543</v>
      </c>
      <c r="AQ71" s="851"/>
      <c r="AR71" s="851"/>
      <c r="AS71" s="851"/>
      <c r="AT71" s="851"/>
      <c r="AU71" s="851" t="s">
        <v>539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13616</v>
      </c>
      <c r="AG88" s="862"/>
      <c r="AH88" s="862"/>
      <c r="AI88" s="862"/>
      <c r="AJ88" s="862"/>
      <c r="AK88" s="859"/>
      <c r="AL88" s="859"/>
      <c r="AM88" s="859"/>
      <c r="AN88" s="859"/>
      <c r="AO88" s="859"/>
      <c r="AP88" s="862">
        <v>4746</v>
      </c>
      <c r="AQ88" s="862"/>
      <c r="AR88" s="862"/>
      <c r="AS88" s="862"/>
      <c r="AT88" s="862"/>
      <c r="AU88" s="862">
        <v>614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181</v>
      </c>
      <c r="CS102" s="870"/>
      <c r="CT102" s="870"/>
      <c r="CU102" s="870"/>
      <c r="CV102" s="913"/>
      <c r="CW102" s="912" t="s">
        <v>545</v>
      </c>
      <c r="CX102" s="870"/>
      <c r="CY102" s="870"/>
      <c r="CZ102" s="870"/>
      <c r="DA102" s="913"/>
      <c r="DB102" s="912" t="s">
        <v>545</v>
      </c>
      <c r="DC102" s="870"/>
      <c r="DD102" s="870"/>
      <c r="DE102" s="870"/>
      <c r="DF102" s="913"/>
      <c r="DG102" s="912" t="s">
        <v>545</v>
      </c>
      <c r="DH102" s="870"/>
      <c r="DI102" s="870"/>
      <c r="DJ102" s="870"/>
      <c r="DK102" s="913"/>
      <c r="DL102" s="912" t="s">
        <v>545</v>
      </c>
      <c r="DM102" s="870"/>
      <c r="DN102" s="870"/>
      <c r="DO102" s="870"/>
      <c r="DP102" s="913"/>
      <c r="DQ102" s="912" t="s">
        <v>545</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287</v>
      </c>
      <c r="AG109" s="915"/>
      <c r="AH109" s="915"/>
      <c r="AI109" s="915"/>
      <c r="AJ109" s="916"/>
      <c r="AK109" s="914" t="s">
        <v>286</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287</v>
      </c>
      <c r="BW109" s="915"/>
      <c r="BX109" s="915"/>
      <c r="BY109" s="915"/>
      <c r="BZ109" s="916"/>
      <c r="CA109" s="914" t="s">
        <v>286</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287</v>
      </c>
      <c r="DM109" s="915"/>
      <c r="DN109" s="915"/>
      <c r="DO109" s="915"/>
      <c r="DP109" s="916"/>
      <c r="DQ109" s="914" t="s">
        <v>286</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1605862</v>
      </c>
      <c r="AB110" s="922"/>
      <c r="AC110" s="922"/>
      <c r="AD110" s="922"/>
      <c r="AE110" s="923"/>
      <c r="AF110" s="924">
        <v>1487261</v>
      </c>
      <c r="AG110" s="922"/>
      <c r="AH110" s="922"/>
      <c r="AI110" s="922"/>
      <c r="AJ110" s="923"/>
      <c r="AK110" s="924">
        <v>1620607</v>
      </c>
      <c r="AL110" s="922"/>
      <c r="AM110" s="922"/>
      <c r="AN110" s="922"/>
      <c r="AO110" s="923"/>
      <c r="AP110" s="925">
        <v>15.6</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15660203</v>
      </c>
      <c r="BR110" s="957"/>
      <c r="BS110" s="957"/>
      <c r="BT110" s="957"/>
      <c r="BU110" s="957"/>
      <c r="BV110" s="957">
        <v>15917526</v>
      </c>
      <c r="BW110" s="957"/>
      <c r="BX110" s="957"/>
      <c r="BY110" s="957"/>
      <c r="BZ110" s="957"/>
      <c r="CA110" s="957">
        <v>15543131</v>
      </c>
      <c r="CB110" s="957"/>
      <c r="CC110" s="957"/>
      <c r="CD110" s="957"/>
      <c r="CE110" s="957"/>
      <c r="CF110" s="971">
        <v>149.80000000000001</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223917</v>
      </c>
      <c r="BR111" s="950"/>
      <c r="BS111" s="950"/>
      <c r="BT111" s="950"/>
      <c r="BU111" s="950"/>
      <c r="BV111" s="950">
        <v>202821</v>
      </c>
      <c r="BW111" s="950"/>
      <c r="BX111" s="950"/>
      <c r="BY111" s="950"/>
      <c r="BZ111" s="950"/>
      <c r="CA111" s="950">
        <v>183713</v>
      </c>
      <c r="CB111" s="950"/>
      <c r="CC111" s="950"/>
      <c r="CD111" s="950"/>
      <c r="CE111" s="950"/>
      <c r="CF111" s="944">
        <v>1.8</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7047567</v>
      </c>
      <c r="BR112" s="950"/>
      <c r="BS112" s="950"/>
      <c r="BT112" s="950"/>
      <c r="BU112" s="950"/>
      <c r="BV112" s="950">
        <v>6534018</v>
      </c>
      <c r="BW112" s="950"/>
      <c r="BX112" s="950"/>
      <c r="BY112" s="950"/>
      <c r="BZ112" s="950"/>
      <c r="CA112" s="950">
        <v>6242897</v>
      </c>
      <c r="CB112" s="950"/>
      <c r="CC112" s="950"/>
      <c r="CD112" s="950"/>
      <c r="CE112" s="950"/>
      <c r="CF112" s="944">
        <v>60.2</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885658</v>
      </c>
      <c r="AB113" s="964"/>
      <c r="AC113" s="964"/>
      <c r="AD113" s="964"/>
      <c r="AE113" s="965"/>
      <c r="AF113" s="966">
        <v>836728</v>
      </c>
      <c r="AG113" s="964"/>
      <c r="AH113" s="964"/>
      <c r="AI113" s="964"/>
      <c r="AJ113" s="965"/>
      <c r="AK113" s="966">
        <v>769148</v>
      </c>
      <c r="AL113" s="964"/>
      <c r="AM113" s="964"/>
      <c r="AN113" s="964"/>
      <c r="AO113" s="965"/>
      <c r="AP113" s="967">
        <v>7.4</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778143</v>
      </c>
      <c r="BR113" s="950"/>
      <c r="BS113" s="950"/>
      <c r="BT113" s="950"/>
      <c r="BU113" s="950"/>
      <c r="BV113" s="950">
        <v>671449</v>
      </c>
      <c r="BW113" s="950"/>
      <c r="BX113" s="950"/>
      <c r="BY113" s="950"/>
      <c r="BZ113" s="950"/>
      <c r="CA113" s="950">
        <v>614433</v>
      </c>
      <c r="CB113" s="950"/>
      <c r="CC113" s="950"/>
      <c r="CD113" s="950"/>
      <c r="CE113" s="950"/>
      <c r="CF113" s="944">
        <v>5.9</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145550</v>
      </c>
      <c r="AB114" s="989"/>
      <c r="AC114" s="989"/>
      <c r="AD114" s="989"/>
      <c r="AE114" s="990"/>
      <c r="AF114" s="991">
        <v>100968</v>
      </c>
      <c r="AG114" s="989"/>
      <c r="AH114" s="989"/>
      <c r="AI114" s="989"/>
      <c r="AJ114" s="990"/>
      <c r="AK114" s="991">
        <v>98926</v>
      </c>
      <c r="AL114" s="989"/>
      <c r="AM114" s="989"/>
      <c r="AN114" s="989"/>
      <c r="AO114" s="990"/>
      <c r="AP114" s="992">
        <v>1</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2051626</v>
      </c>
      <c r="BR114" s="950"/>
      <c r="BS114" s="950"/>
      <c r="BT114" s="950"/>
      <c r="BU114" s="950"/>
      <c r="BV114" s="950">
        <v>1904919</v>
      </c>
      <c r="BW114" s="950"/>
      <c r="BX114" s="950"/>
      <c r="BY114" s="950"/>
      <c r="BZ114" s="950"/>
      <c r="CA114" s="950">
        <v>1927925</v>
      </c>
      <c r="CB114" s="950"/>
      <c r="CC114" s="950"/>
      <c r="CD114" s="950"/>
      <c r="CE114" s="950"/>
      <c r="CF114" s="944">
        <v>18.600000000000001</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8568</v>
      </c>
      <c r="AB115" s="964"/>
      <c r="AC115" s="964"/>
      <c r="AD115" s="964"/>
      <c r="AE115" s="965"/>
      <c r="AF115" s="966">
        <v>8625</v>
      </c>
      <c r="AG115" s="964"/>
      <c r="AH115" s="964"/>
      <c r="AI115" s="964"/>
      <c r="AJ115" s="965"/>
      <c r="AK115" s="966">
        <v>12657</v>
      </c>
      <c r="AL115" s="964"/>
      <c r="AM115" s="964"/>
      <c r="AN115" s="964"/>
      <c r="AO115" s="965"/>
      <c r="AP115" s="967">
        <v>0.1</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v>581</v>
      </c>
      <c r="BR115" s="950"/>
      <c r="BS115" s="950"/>
      <c r="BT115" s="950"/>
      <c r="BU115" s="950"/>
      <c r="BV115" s="950">
        <v>924</v>
      </c>
      <c r="BW115" s="950"/>
      <c r="BX115" s="950"/>
      <c r="BY115" s="950"/>
      <c r="BZ115" s="950"/>
      <c r="CA115" s="950">
        <v>2244</v>
      </c>
      <c r="CB115" s="950"/>
      <c r="CC115" s="950"/>
      <c r="CD115" s="950"/>
      <c r="CE115" s="950"/>
      <c r="CF115" s="944">
        <v>0</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2645638</v>
      </c>
      <c r="AB117" s="1007"/>
      <c r="AC117" s="1007"/>
      <c r="AD117" s="1007"/>
      <c r="AE117" s="1008"/>
      <c r="AF117" s="1009">
        <v>2433582</v>
      </c>
      <c r="AG117" s="1007"/>
      <c r="AH117" s="1007"/>
      <c r="AI117" s="1007"/>
      <c r="AJ117" s="1008"/>
      <c r="AK117" s="1009">
        <v>2501338</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287</v>
      </c>
      <c r="AG118" s="915"/>
      <c r="AH118" s="915"/>
      <c r="AI118" s="915"/>
      <c r="AJ118" s="916"/>
      <c r="AK118" s="914" t="s">
        <v>286</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25762037</v>
      </c>
      <c r="BR119" s="1028"/>
      <c r="BS119" s="1028"/>
      <c r="BT119" s="1028"/>
      <c r="BU119" s="1028"/>
      <c r="BV119" s="1028">
        <v>25231657</v>
      </c>
      <c r="BW119" s="1028"/>
      <c r="BX119" s="1028"/>
      <c r="BY119" s="1028"/>
      <c r="BZ119" s="1028"/>
      <c r="CA119" s="1028">
        <v>24514343</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223917</v>
      </c>
      <c r="DH119" s="1014"/>
      <c r="DI119" s="1014"/>
      <c r="DJ119" s="1014"/>
      <c r="DK119" s="1015"/>
      <c r="DL119" s="1013">
        <v>202821</v>
      </c>
      <c r="DM119" s="1014"/>
      <c r="DN119" s="1014"/>
      <c r="DO119" s="1014"/>
      <c r="DP119" s="1015"/>
      <c r="DQ119" s="1013">
        <v>183713</v>
      </c>
      <c r="DR119" s="1014"/>
      <c r="DS119" s="1014"/>
      <c r="DT119" s="1014"/>
      <c r="DU119" s="1015"/>
      <c r="DV119" s="1016">
        <v>1.8</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6236706</v>
      </c>
      <c r="BR120" s="957"/>
      <c r="BS120" s="957"/>
      <c r="BT120" s="957"/>
      <c r="BU120" s="957"/>
      <c r="BV120" s="957">
        <v>6662741</v>
      </c>
      <c r="BW120" s="957"/>
      <c r="BX120" s="957"/>
      <c r="BY120" s="957"/>
      <c r="BZ120" s="957"/>
      <c r="CA120" s="957">
        <v>7765390</v>
      </c>
      <c r="CB120" s="957"/>
      <c r="CC120" s="957"/>
      <c r="CD120" s="957"/>
      <c r="CE120" s="957"/>
      <c r="CF120" s="971">
        <v>74.8</v>
      </c>
      <c r="CG120" s="972"/>
      <c r="CH120" s="972"/>
      <c r="CI120" s="972"/>
      <c r="CJ120" s="972"/>
      <c r="CK120" s="1037" t="s">
        <v>437</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4533155</v>
      </c>
      <c r="DH120" s="957"/>
      <c r="DI120" s="957"/>
      <c r="DJ120" s="957"/>
      <c r="DK120" s="957"/>
      <c r="DL120" s="957">
        <v>4052026</v>
      </c>
      <c r="DM120" s="957"/>
      <c r="DN120" s="957"/>
      <c r="DO120" s="957"/>
      <c r="DP120" s="957"/>
      <c r="DQ120" s="957">
        <v>3727978</v>
      </c>
      <c r="DR120" s="957"/>
      <c r="DS120" s="957"/>
      <c r="DT120" s="957"/>
      <c r="DU120" s="957"/>
      <c r="DV120" s="958">
        <v>35.9</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1406454</v>
      </c>
      <c r="BR121" s="950"/>
      <c r="BS121" s="950"/>
      <c r="BT121" s="950"/>
      <c r="BU121" s="950"/>
      <c r="BV121" s="950">
        <v>1449163</v>
      </c>
      <c r="BW121" s="950"/>
      <c r="BX121" s="950"/>
      <c r="BY121" s="950"/>
      <c r="BZ121" s="950"/>
      <c r="CA121" s="950">
        <v>1404165</v>
      </c>
      <c r="CB121" s="950"/>
      <c r="CC121" s="950"/>
      <c r="CD121" s="950"/>
      <c r="CE121" s="950"/>
      <c r="CF121" s="944">
        <v>13.5</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1718055</v>
      </c>
      <c r="DH121" s="950"/>
      <c r="DI121" s="950"/>
      <c r="DJ121" s="950"/>
      <c r="DK121" s="950"/>
      <c r="DL121" s="950">
        <v>1956158</v>
      </c>
      <c r="DM121" s="950"/>
      <c r="DN121" s="950"/>
      <c r="DO121" s="950"/>
      <c r="DP121" s="950"/>
      <c r="DQ121" s="950">
        <v>1914993</v>
      </c>
      <c r="DR121" s="950"/>
      <c r="DS121" s="950"/>
      <c r="DT121" s="950"/>
      <c r="DU121" s="950"/>
      <c r="DV121" s="951">
        <v>18.5</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15454621</v>
      </c>
      <c r="BR122" s="1028"/>
      <c r="BS122" s="1028"/>
      <c r="BT122" s="1028"/>
      <c r="BU122" s="1028"/>
      <c r="BV122" s="1028">
        <v>15441618</v>
      </c>
      <c r="BW122" s="1028"/>
      <c r="BX122" s="1028"/>
      <c r="BY122" s="1028"/>
      <c r="BZ122" s="1028"/>
      <c r="CA122" s="1028">
        <v>14872692</v>
      </c>
      <c r="CB122" s="1028"/>
      <c r="CC122" s="1028"/>
      <c r="CD122" s="1028"/>
      <c r="CE122" s="1028"/>
      <c r="CF122" s="1048">
        <v>143.30000000000001</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796357</v>
      </c>
      <c r="DH122" s="950"/>
      <c r="DI122" s="950"/>
      <c r="DJ122" s="950"/>
      <c r="DK122" s="950"/>
      <c r="DL122" s="950">
        <v>525834</v>
      </c>
      <c r="DM122" s="950"/>
      <c r="DN122" s="950"/>
      <c r="DO122" s="950"/>
      <c r="DP122" s="950"/>
      <c r="DQ122" s="950">
        <v>599926</v>
      </c>
      <c r="DR122" s="950"/>
      <c r="DS122" s="950"/>
      <c r="DT122" s="950"/>
      <c r="DU122" s="950"/>
      <c r="DV122" s="951">
        <v>5.8</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441</v>
      </c>
      <c r="BP123" s="1036"/>
      <c r="BQ123" s="1095">
        <v>23097781</v>
      </c>
      <c r="BR123" s="1096"/>
      <c r="BS123" s="1096"/>
      <c r="BT123" s="1096"/>
      <c r="BU123" s="1096"/>
      <c r="BV123" s="1096">
        <v>23553522</v>
      </c>
      <c r="BW123" s="1096"/>
      <c r="BX123" s="1096"/>
      <c r="BY123" s="1096"/>
      <c r="BZ123" s="1096"/>
      <c r="CA123" s="1096">
        <v>24042247</v>
      </c>
      <c r="CB123" s="1096"/>
      <c r="CC123" s="1096"/>
      <c r="CD123" s="1096"/>
      <c r="CE123" s="1096"/>
      <c r="CF123" s="1029"/>
      <c r="CG123" s="1030"/>
      <c r="CH123" s="1030"/>
      <c r="CI123" s="1030"/>
      <c r="CJ123" s="1031"/>
      <c r="CK123" s="1040"/>
      <c r="CL123" s="1041"/>
      <c r="CM123" s="1041"/>
      <c r="CN123" s="1041"/>
      <c r="CO123" s="1042"/>
      <c r="CP123" s="1050" t="s">
        <v>442</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26.1</v>
      </c>
      <c r="BR124" s="1058"/>
      <c r="BS124" s="1058"/>
      <c r="BT124" s="1058"/>
      <c r="BU124" s="1058"/>
      <c r="BV124" s="1058">
        <v>15.9</v>
      </c>
      <c r="BW124" s="1058"/>
      <c r="BX124" s="1058"/>
      <c r="BY124" s="1058"/>
      <c r="BZ124" s="1058"/>
      <c r="CA124" s="1058">
        <v>4.5</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8559</v>
      </c>
      <c r="AB126" s="989"/>
      <c r="AC126" s="989"/>
      <c r="AD126" s="989"/>
      <c r="AE126" s="990"/>
      <c r="AF126" s="991">
        <v>8625</v>
      </c>
      <c r="AG126" s="989"/>
      <c r="AH126" s="989"/>
      <c r="AI126" s="989"/>
      <c r="AJ126" s="990"/>
      <c r="AK126" s="991">
        <v>12657</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9</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107059</v>
      </c>
      <c r="AB128" s="1078"/>
      <c r="AC128" s="1078"/>
      <c r="AD128" s="1078"/>
      <c r="AE128" s="1079"/>
      <c r="AF128" s="1080">
        <v>113315</v>
      </c>
      <c r="AG128" s="1078"/>
      <c r="AH128" s="1078"/>
      <c r="AI128" s="1078"/>
      <c r="AJ128" s="1079"/>
      <c r="AK128" s="1080">
        <v>88656</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111</v>
      </c>
      <c r="BG128" s="1085"/>
      <c r="BH128" s="1085"/>
      <c r="BI128" s="1085"/>
      <c r="BJ128" s="1085"/>
      <c r="BK128" s="1085"/>
      <c r="BL128" s="1086"/>
      <c r="BM128" s="1084">
        <v>13.09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v>581</v>
      </c>
      <c r="DH128" s="1070"/>
      <c r="DI128" s="1070"/>
      <c r="DJ128" s="1070"/>
      <c r="DK128" s="1070"/>
      <c r="DL128" s="1070">
        <v>924</v>
      </c>
      <c r="DM128" s="1070"/>
      <c r="DN128" s="1070"/>
      <c r="DO128" s="1070"/>
      <c r="DP128" s="1070"/>
      <c r="DQ128" s="1070">
        <v>2244</v>
      </c>
      <c r="DR128" s="1070"/>
      <c r="DS128" s="1070"/>
      <c r="DT128" s="1070"/>
      <c r="DU128" s="1070"/>
      <c r="DV128" s="1071">
        <v>0</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11554022</v>
      </c>
      <c r="AB129" s="989"/>
      <c r="AC129" s="989"/>
      <c r="AD129" s="989"/>
      <c r="AE129" s="990"/>
      <c r="AF129" s="991">
        <v>11850300</v>
      </c>
      <c r="AG129" s="989"/>
      <c r="AH129" s="989"/>
      <c r="AI129" s="989"/>
      <c r="AJ129" s="990"/>
      <c r="AK129" s="991">
        <v>11739413</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111</v>
      </c>
      <c r="BG129" s="1099"/>
      <c r="BH129" s="1099"/>
      <c r="BI129" s="1099"/>
      <c r="BJ129" s="1099"/>
      <c r="BK129" s="1099"/>
      <c r="BL129" s="1100"/>
      <c r="BM129" s="1098">
        <v>18.09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1372161</v>
      </c>
      <c r="AB130" s="989"/>
      <c r="AC130" s="989"/>
      <c r="AD130" s="989"/>
      <c r="AE130" s="990"/>
      <c r="AF130" s="991">
        <v>1359960</v>
      </c>
      <c r="AG130" s="989"/>
      <c r="AH130" s="989"/>
      <c r="AI130" s="989"/>
      <c r="AJ130" s="990"/>
      <c r="AK130" s="991">
        <v>1363712</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10.199999999999999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10181861</v>
      </c>
      <c r="AB131" s="1014"/>
      <c r="AC131" s="1014"/>
      <c r="AD131" s="1014"/>
      <c r="AE131" s="1015"/>
      <c r="AF131" s="1013">
        <v>10490340</v>
      </c>
      <c r="AG131" s="1014"/>
      <c r="AH131" s="1014"/>
      <c r="AI131" s="1014"/>
      <c r="AJ131" s="1015"/>
      <c r="AK131" s="1013">
        <v>10375701</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4.5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11.4558429</v>
      </c>
      <c r="AB132" s="1130"/>
      <c r="AC132" s="1130"/>
      <c r="AD132" s="1130"/>
      <c r="AE132" s="1131"/>
      <c r="AF132" s="1132">
        <v>9.154202819</v>
      </c>
      <c r="AG132" s="1130"/>
      <c r="AH132" s="1130"/>
      <c r="AI132" s="1130"/>
      <c r="AJ132" s="1131"/>
      <c r="AK132" s="1132">
        <v>10.10987113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11.7</v>
      </c>
      <c r="AB133" s="1113"/>
      <c r="AC133" s="1113"/>
      <c r="AD133" s="1113"/>
      <c r="AE133" s="1114"/>
      <c r="AF133" s="1112">
        <v>10.8</v>
      </c>
      <c r="AG133" s="1113"/>
      <c r="AH133" s="1113"/>
      <c r="AI133" s="1113"/>
      <c r="AJ133" s="1114"/>
      <c r="AK133" s="1112">
        <v>10.199999999999999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0" t="s">
        <v>470</v>
      </c>
      <c r="L7" s="256"/>
      <c r="M7" s="257" t="s">
        <v>471</v>
      </c>
      <c r="N7" s="258"/>
    </row>
    <row r="8" spans="1:16">
      <c r="A8" s="250"/>
      <c r="B8" s="246"/>
      <c r="C8" s="246"/>
      <c r="D8" s="246"/>
      <c r="E8" s="246"/>
      <c r="F8" s="246"/>
      <c r="G8" s="259"/>
      <c r="H8" s="260"/>
      <c r="I8" s="260"/>
      <c r="J8" s="261"/>
      <c r="K8" s="1151"/>
      <c r="L8" s="262" t="s">
        <v>472</v>
      </c>
      <c r="M8" s="263" t="s">
        <v>473</v>
      </c>
      <c r="N8" s="264" t="s">
        <v>474</v>
      </c>
    </row>
    <row r="9" spans="1:16">
      <c r="A9" s="250"/>
      <c r="B9" s="246"/>
      <c r="C9" s="246"/>
      <c r="D9" s="246"/>
      <c r="E9" s="246"/>
      <c r="F9" s="246"/>
      <c r="G9" s="1152" t="s">
        <v>475</v>
      </c>
      <c r="H9" s="1153"/>
      <c r="I9" s="1153"/>
      <c r="J9" s="1154"/>
      <c r="K9" s="265">
        <v>2586839</v>
      </c>
      <c r="L9" s="266">
        <v>47939</v>
      </c>
      <c r="M9" s="267">
        <v>57713</v>
      </c>
      <c r="N9" s="268">
        <v>-16.899999999999999</v>
      </c>
    </row>
    <row r="10" spans="1:16">
      <c r="A10" s="250"/>
      <c r="B10" s="246"/>
      <c r="C10" s="246"/>
      <c r="D10" s="246"/>
      <c r="E10" s="246"/>
      <c r="F10" s="246"/>
      <c r="G10" s="1152" t="s">
        <v>476</v>
      </c>
      <c r="H10" s="1153"/>
      <c r="I10" s="1153"/>
      <c r="J10" s="1154"/>
      <c r="K10" s="269">
        <v>51435</v>
      </c>
      <c r="L10" s="270">
        <v>953</v>
      </c>
      <c r="M10" s="271">
        <v>3737</v>
      </c>
      <c r="N10" s="272">
        <v>-74.5</v>
      </c>
    </row>
    <row r="11" spans="1:16" ht="13.5" customHeight="1">
      <c r="A11" s="250"/>
      <c r="B11" s="246"/>
      <c r="C11" s="246"/>
      <c r="D11" s="246"/>
      <c r="E11" s="246"/>
      <c r="F11" s="246"/>
      <c r="G11" s="1152" t="s">
        <v>477</v>
      </c>
      <c r="H11" s="1153"/>
      <c r="I11" s="1153"/>
      <c r="J11" s="1154"/>
      <c r="K11" s="269">
        <v>461344</v>
      </c>
      <c r="L11" s="270">
        <v>8550</v>
      </c>
      <c r="M11" s="271">
        <v>6346</v>
      </c>
      <c r="N11" s="272">
        <v>34.700000000000003</v>
      </c>
    </row>
    <row r="12" spans="1:16" ht="13.5" customHeight="1">
      <c r="A12" s="250"/>
      <c r="B12" s="246"/>
      <c r="C12" s="246"/>
      <c r="D12" s="246"/>
      <c r="E12" s="246"/>
      <c r="F12" s="246"/>
      <c r="G12" s="1152" t="s">
        <v>478</v>
      </c>
      <c r="H12" s="1153"/>
      <c r="I12" s="1153"/>
      <c r="J12" s="1154"/>
      <c r="K12" s="269" t="s">
        <v>479</v>
      </c>
      <c r="L12" s="270" t="s">
        <v>479</v>
      </c>
      <c r="M12" s="271">
        <v>800</v>
      </c>
      <c r="N12" s="272" t="s">
        <v>479</v>
      </c>
    </row>
    <row r="13" spans="1:16" ht="13.5" customHeight="1">
      <c r="A13" s="250"/>
      <c r="B13" s="246"/>
      <c r="C13" s="246"/>
      <c r="D13" s="246"/>
      <c r="E13" s="246"/>
      <c r="F13" s="246"/>
      <c r="G13" s="1152" t="s">
        <v>480</v>
      </c>
      <c r="H13" s="1153"/>
      <c r="I13" s="1153"/>
      <c r="J13" s="1154"/>
      <c r="K13" s="269" t="s">
        <v>479</v>
      </c>
      <c r="L13" s="270" t="s">
        <v>479</v>
      </c>
      <c r="M13" s="271">
        <v>1</v>
      </c>
      <c r="N13" s="272" t="s">
        <v>479</v>
      </c>
    </row>
    <row r="14" spans="1:16" ht="13.5" customHeight="1">
      <c r="A14" s="250"/>
      <c r="B14" s="246"/>
      <c r="C14" s="246"/>
      <c r="D14" s="246"/>
      <c r="E14" s="246"/>
      <c r="F14" s="246"/>
      <c r="G14" s="1152" t="s">
        <v>481</v>
      </c>
      <c r="H14" s="1153"/>
      <c r="I14" s="1153"/>
      <c r="J14" s="1154"/>
      <c r="K14" s="269" t="s">
        <v>479</v>
      </c>
      <c r="L14" s="270" t="s">
        <v>479</v>
      </c>
      <c r="M14" s="271">
        <v>2571</v>
      </c>
      <c r="N14" s="272" t="s">
        <v>479</v>
      </c>
    </row>
    <row r="15" spans="1:16" ht="13.5" customHeight="1">
      <c r="A15" s="250"/>
      <c r="B15" s="246"/>
      <c r="C15" s="246"/>
      <c r="D15" s="246"/>
      <c r="E15" s="246"/>
      <c r="F15" s="246"/>
      <c r="G15" s="1152" t="s">
        <v>482</v>
      </c>
      <c r="H15" s="1153"/>
      <c r="I15" s="1153"/>
      <c r="J15" s="1154"/>
      <c r="K15" s="269">
        <v>48841</v>
      </c>
      <c r="L15" s="270">
        <v>905</v>
      </c>
      <c r="M15" s="271">
        <v>1342</v>
      </c>
      <c r="N15" s="272">
        <v>-32.6</v>
      </c>
    </row>
    <row r="16" spans="1:16">
      <c r="A16" s="250"/>
      <c r="B16" s="246"/>
      <c r="C16" s="246"/>
      <c r="D16" s="246"/>
      <c r="E16" s="246"/>
      <c r="F16" s="246"/>
      <c r="G16" s="1155" t="s">
        <v>483</v>
      </c>
      <c r="H16" s="1156"/>
      <c r="I16" s="1156"/>
      <c r="J16" s="1157"/>
      <c r="K16" s="270">
        <v>-170900</v>
      </c>
      <c r="L16" s="270">
        <v>-3167</v>
      </c>
      <c r="M16" s="271">
        <v>-4975</v>
      </c>
      <c r="N16" s="272">
        <v>-36.299999999999997</v>
      </c>
    </row>
    <row r="17" spans="1:16">
      <c r="A17" s="250"/>
      <c r="B17" s="246"/>
      <c r="C17" s="246"/>
      <c r="D17" s="246"/>
      <c r="E17" s="246"/>
      <c r="F17" s="246"/>
      <c r="G17" s="1155" t="s">
        <v>170</v>
      </c>
      <c r="H17" s="1156"/>
      <c r="I17" s="1156"/>
      <c r="J17" s="1157"/>
      <c r="K17" s="270">
        <v>2977559</v>
      </c>
      <c r="L17" s="270">
        <v>55180</v>
      </c>
      <c r="M17" s="271">
        <v>67535</v>
      </c>
      <c r="N17" s="272">
        <v>-18.3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7" t="s">
        <v>488</v>
      </c>
      <c r="H21" s="1148"/>
      <c r="I21" s="1148"/>
      <c r="J21" s="1149"/>
      <c r="K21" s="282">
        <v>6.3</v>
      </c>
      <c r="L21" s="283">
        <v>6.24</v>
      </c>
      <c r="M21" s="284">
        <v>0.06</v>
      </c>
      <c r="N21" s="251"/>
      <c r="O21" s="285"/>
      <c r="P21" s="281"/>
    </row>
    <row r="22" spans="1:16" s="286" customFormat="1">
      <c r="A22" s="281"/>
      <c r="B22" s="251"/>
      <c r="C22" s="251"/>
      <c r="D22" s="251"/>
      <c r="E22" s="251"/>
      <c r="F22" s="251"/>
      <c r="G22" s="1147" t="s">
        <v>489</v>
      </c>
      <c r="H22" s="1148"/>
      <c r="I22" s="1148"/>
      <c r="J22" s="1149"/>
      <c r="K22" s="287">
        <v>97</v>
      </c>
      <c r="L22" s="288">
        <v>98.7</v>
      </c>
      <c r="M22" s="289">
        <v>-1.7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0" t="s">
        <v>470</v>
      </c>
      <c r="L30" s="256"/>
      <c r="M30" s="257" t="s">
        <v>471</v>
      </c>
      <c r="N30" s="258"/>
    </row>
    <row r="31" spans="1:16">
      <c r="A31" s="250"/>
      <c r="B31" s="246"/>
      <c r="C31" s="246"/>
      <c r="D31" s="246"/>
      <c r="E31" s="246"/>
      <c r="F31" s="246"/>
      <c r="G31" s="259"/>
      <c r="H31" s="260"/>
      <c r="I31" s="260"/>
      <c r="J31" s="261"/>
      <c r="K31" s="1151"/>
      <c r="L31" s="262" t="s">
        <v>472</v>
      </c>
      <c r="M31" s="263" t="s">
        <v>473</v>
      </c>
      <c r="N31" s="264" t="s">
        <v>474</v>
      </c>
    </row>
    <row r="32" spans="1:16" ht="27" customHeight="1">
      <c r="A32" s="250"/>
      <c r="B32" s="246"/>
      <c r="C32" s="246"/>
      <c r="D32" s="246"/>
      <c r="E32" s="246"/>
      <c r="F32" s="246"/>
      <c r="G32" s="1163" t="s">
        <v>493</v>
      </c>
      <c r="H32" s="1164"/>
      <c r="I32" s="1164"/>
      <c r="J32" s="1165"/>
      <c r="K32" s="296">
        <v>1620607</v>
      </c>
      <c r="L32" s="296">
        <v>30033</v>
      </c>
      <c r="M32" s="297">
        <v>35267</v>
      </c>
      <c r="N32" s="298">
        <v>-14.8</v>
      </c>
    </row>
    <row r="33" spans="1:16" ht="13.5" customHeight="1">
      <c r="A33" s="250"/>
      <c r="B33" s="246"/>
      <c r="C33" s="246"/>
      <c r="D33" s="246"/>
      <c r="E33" s="246"/>
      <c r="F33" s="246"/>
      <c r="G33" s="1163" t="s">
        <v>494</v>
      </c>
      <c r="H33" s="1164"/>
      <c r="I33" s="1164"/>
      <c r="J33" s="1165"/>
      <c r="K33" s="296" t="s">
        <v>479</v>
      </c>
      <c r="L33" s="296" t="s">
        <v>479</v>
      </c>
      <c r="M33" s="297">
        <v>1</v>
      </c>
      <c r="N33" s="298" t="s">
        <v>479</v>
      </c>
    </row>
    <row r="34" spans="1:16" ht="27" customHeight="1">
      <c r="A34" s="250"/>
      <c r="B34" s="246"/>
      <c r="C34" s="246"/>
      <c r="D34" s="246"/>
      <c r="E34" s="246"/>
      <c r="F34" s="246"/>
      <c r="G34" s="1163" t="s">
        <v>495</v>
      </c>
      <c r="H34" s="1164"/>
      <c r="I34" s="1164"/>
      <c r="J34" s="1165"/>
      <c r="K34" s="296" t="s">
        <v>479</v>
      </c>
      <c r="L34" s="296" t="s">
        <v>479</v>
      </c>
      <c r="M34" s="297">
        <v>49</v>
      </c>
      <c r="N34" s="298" t="s">
        <v>479</v>
      </c>
    </row>
    <row r="35" spans="1:16" ht="27" customHeight="1">
      <c r="A35" s="250"/>
      <c r="B35" s="246"/>
      <c r="C35" s="246"/>
      <c r="D35" s="246"/>
      <c r="E35" s="246"/>
      <c r="F35" s="246"/>
      <c r="G35" s="1163" t="s">
        <v>496</v>
      </c>
      <c r="H35" s="1164"/>
      <c r="I35" s="1164"/>
      <c r="J35" s="1165"/>
      <c r="K35" s="296">
        <v>769148</v>
      </c>
      <c r="L35" s="296">
        <v>14254</v>
      </c>
      <c r="M35" s="297">
        <v>9709</v>
      </c>
      <c r="N35" s="298">
        <v>46.8</v>
      </c>
    </row>
    <row r="36" spans="1:16" ht="27" customHeight="1">
      <c r="A36" s="250"/>
      <c r="B36" s="246"/>
      <c r="C36" s="246"/>
      <c r="D36" s="246"/>
      <c r="E36" s="246"/>
      <c r="F36" s="246"/>
      <c r="G36" s="1163" t="s">
        <v>497</v>
      </c>
      <c r="H36" s="1164"/>
      <c r="I36" s="1164"/>
      <c r="J36" s="1165"/>
      <c r="K36" s="296">
        <v>98926</v>
      </c>
      <c r="L36" s="296">
        <v>1833</v>
      </c>
      <c r="M36" s="297">
        <v>2367</v>
      </c>
      <c r="N36" s="298">
        <v>-22.6</v>
      </c>
    </row>
    <row r="37" spans="1:16" ht="13.5" customHeight="1">
      <c r="A37" s="250"/>
      <c r="B37" s="246"/>
      <c r="C37" s="246"/>
      <c r="D37" s="246"/>
      <c r="E37" s="246"/>
      <c r="F37" s="246"/>
      <c r="G37" s="1163" t="s">
        <v>498</v>
      </c>
      <c r="H37" s="1164"/>
      <c r="I37" s="1164"/>
      <c r="J37" s="1165"/>
      <c r="K37" s="296">
        <v>12657</v>
      </c>
      <c r="L37" s="296">
        <v>235</v>
      </c>
      <c r="M37" s="297">
        <v>1205</v>
      </c>
      <c r="N37" s="298">
        <v>-80.5</v>
      </c>
    </row>
    <row r="38" spans="1:16" ht="27" customHeight="1">
      <c r="A38" s="250"/>
      <c r="B38" s="246"/>
      <c r="C38" s="246"/>
      <c r="D38" s="246"/>
      <c r="E38" s="246"/>
      <c r="F38" s="246"/>
      <c r="G38" s="1166" t="s">
        <v>499</v>
      </c>
      <c r="H38" s="1167"/>
      <c r="I38" s="1167"/>
      <c r="J38" s="1168"/>
      <c r="K38" s="299" t="s">
        <v>479</v>
      </c>
      <c r="L38" s="299" t="s">
        <v>479</v>
      </c>
      <c r="M38" s="300">
        <v>3</v>
      </c>
      <c r="N38" s="301" t="s">
        <v>479</v>
      </c>
      <c r="O38" s="295"/>
    </row>
    <row r="39" spans="1:16">
      <c r="A39" s="250"/>
      <c r="B39" s="246"/>
      <c r="C39" s="246"/>
      <c r="D39" s="246"/>
      <c r="E39" s="246"/>
      <c r="F39" s="246"/>
      <c r="G39" s="1166" t="s">
        <v>500</v>
      </c>
      <c r="H39" s="1167"/>
      <c r="I39" s="1167"/>
      <c r="J39" s="1168"/>
      <c r="K39" s="302">
        <v>-88656</v>
      </c>
      <c r="L39" s="302">
        <v>-1643</v>
      </c>
      <c r="M39" s="303">
        <v>-6690</v>
      </c>
      <c r="N39" s="304">
        <v>-75.400000000000006</v>
      </c>
      <c r="O39" s="295"/>
    </row>
    <row r="40" spans="1:16" ht="27" customHeight="1">
      <c r="A40" s="250"/>
      <c r="B40" s="246"/>
      <c r="C40" s="246"/>
      <c r="D40" s="246"/>
      <c r="E40" s="246"/>
      <c r="F40" s="246"/>
      <c r="G40" s="1163" t="s">
        <v>501</v>
      </c>
      <c r="H40" s="1164"/>
      <c r="I40" s="1164"/>
      <c r="J40" s="1165"/>
      <c r="K40" s="302">
        <v>-1363712</v>
      </c>
      <c r="L40" s="302">
        <v>-25272</v>
      </c>
      <c r="M40" s="303">
        <v>-29386</v>
      </c>
      <c r="N40" s="304">
        <v>-14</v>
      </c>
      <c r="O40" s="295"/>
    </row>
    <row r="41" spans="1:16">
      <c r="A41" s="250"/>
      <c r="B41" s="246"/>
      <c r="C41" s="246"/>
      <c r="D41" s="246"/>
      <c r="E41" s="246"/>
      <c r="F41" s="246"/>
      <c r="G41" s="1169" t="s">
        <v>281</v>
      </c>
      <c r="H41" s="1170"/>
      <c r="I41" s="1170"/>
      <c r="J41" s="1171"/>
      <c r="K41" s="296">
        <v>1048970</v>
      </c>
      <c r="L41" s="302">
        <v>19439</v>
      </c>
      <c r="M41" s="303">
        <v>12524</v>
      </c>
      <c r="N41" s="304">
        <v>55.2</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8" t="s">
        <v>470</v>
      </c>
      <c r="J49" s="1160" t="s">
        <v>505</v>
      </c>
      <c r="K49" s="1161"/>
      <c r="L49" s="1161"/>
      <c r="M49" s="1161"/>
      <c r="N49" s="1162"/>
    </row>
    <row r="50" spans="1:14">
      <c r="A50" s="250"/>
      <c r="B50" s="246"/>
      <c r="C50" s="246"/>
      <c r="D50" s="246"/>
      <c r="E50" s="246"/>
      <c r="F50" s="246"/>
      <c r="G50" s="314"/>
      <c r="H50" s="315"/>
      <c r="I50" s="1159"/>
      <c r="J50" s="316" t="s">
        <v>506</v>
      </c>
      <c r="K50" s="317" t="s">
        <v>507</v>
      </c>
      <c r="L50" s="318" t="s">
        <v>508</v>
      </c>
      <c r="M50" s="319" t="s">
        <v>509</v>
      </c>
      <c r="N50" s="320" t="s">
        <v>510</v>
      </c>
    </row>
    <row r="51" spans="1:14">
      <c r="A51" s="250"/>
      <c r="B51" s="246"/>
      <c r="C51" s="246"/>
      <c r="D51" s="246"/>
      <c r="E51" s="246"/>
      <c r="F51" s="246"/>
      <c r="G51" s="312" t="s">
        <v>511</v>
      </c>
      <c r="H51" s="313"/>
      <c r="I51" s="321">
        <v>984096</v>
      </c>
      <c r="J51" s="322">
        <v>17770</v>
      </c>
      <c r="K51" s="323">
        <v>-43.8</v>
      </c>
      <c r="L51" s="324">
        <v>50880</v>
      </c>
      <c r="M51" s="325">
        <v>7</v>
      </c>
      <c r="N51" s="326">
        <v>-50.8</v>
      </c>
    </row>
    <row r="52" spans="1:14">
      <c r="A52" s="250"/>
      <c r="B52" s="246"/>
      <c r="C52" s="246"/>
      <c r="D52" s="246"/>
      <c r="E52" s="246"/>
      <c r="F52" s="246"/>
      <c r="G52" s="327"/>
      <c r="H52" s="328" t="s">
        <v>512</v>
      </c>
      <c r="I52" s="329">
        <v>431894</v>
      </c>
      <c r="J52" s="330">
        <v>7799</v>
      </c>
      <c r="K52" s="331">
        <v>-67.099999999999994</v>
      </c>
      <c r="L52" s="332">
        <v>26879</v>
      </c>
      <c r="M52" s="333">
        <v>2.4</v>
      </c>
      <c r="N52" s="334">
        <v>-69.5</v>
      </c>
    </row>
    <row r="53" spans="1:14">
      <c r="A53" s="250"/>
      <c r="B53" s="246"/>
      <c r="C53" s="246"/>
      <c r="D53" s="246"/>
      <c r="E53" s="246"/>
      <c r="F53" s="246"/>
      <c r="G53" s="312" t="s">
        <v>513</v>
      </c>
      <c r="H53" s="313"/>
      <c r="I53" s="321">
        <v>2511898</v>
      </c>
      <c r="J53" s="322">
        <v>45458</v>
      </c>
      <c r="K53" s="323">
        <v>155.80000000000001</v>
      </c>
      <c r="L53" s="324">
        <v>63956</v>
      </c>
      <c r="M53" s="325">
        <v>25.7</v>
      </c>
      <c r="N53" s="326">
        <v>130.1</v>
      </c>
    </row>
    <row r="54" spans="1:14">
      <c r="A54" s="250"/>
      <c r="B54" s="246"/>
      <c r="C54" s="246"/>
      <c r="D54" s="246"/>
      <c r="E54" s="246"/>
      <c r="F54" s="246"/>
      <c r="G54" s="327"/>
      <c r="H54" s="328" t="s">
        <v>512</v>
      </c>
      <c r="I54" s="329">
        <v>903507</v>
      </c>
      <c r="J54" s="330">
        <v>16351</v>
      </c>
      <c r="K54" s="331">
        <v>109.7</v>
      </c>
      <c r="L54" s="332">
        <v>29239</v>
      </c>
      <c r="M54" s="333">
        <v>8.8000000000000007</v>
      </c>
      <c r="N54" s="334">
        <v>100.9</v>
      </c>
    </row>
    <row r="55" spans="1:14">
      <c r="A55" s="250"/>
      <c r="B55" s="246"/>
      <c r="C55" s="246"/>
      <c r="D55" s="246"/>
      <c r="E55" s="246"/>
      <c r="F55" s="246"/>
      <c r="G55" s="312" t="s">
        <v>514</v>
      </c>
      <c r="H55" s="313"/>
      <c r="I55" s="321">
        <v>3122699</v>
      </c>
      <c r="J55" s="322">
        <v>56959</v>
      </c>
      <c r="K55" s="323">
        <v>25.3</v>
      </c>
      <c r="L55" s="324">
        <v>66255</v>
      </c>
      <c r="M55" s="325">
        <v>3.6</v>
      </c>
      <c r="N55" s="326">
        <v>21.7</v>
      </c>
    </row>
    <row r="56" spans="1:14">
      <c r="A56" s="250"/>
      <c r="B56" s="246"/>
      <c r="C56" s="246"/>
      <c r="D56" s="246"/>
      <c r="E56" s="246"/>
      <c r="F56" s="246"/>
      <c r="G56" s="327"/>
      <c r="H56" s="328" t="s">
        <v>512</v>
      </c>
      <c r="I56" s="329">
        <v>759123</v>
      </c>
      <c r="J56" s="330">
        <v>13847</v>
      </c>
      <c r="K56" s="331">
        <v>-15.3</v>
      </c>
      <c r="L56" s="332">
        <v>31822</v>
      </c>
      <c r="M56" s="333">
        <v>8.8000000000000007</v>
      </c>
      <c r="N56" s="334">
        <v>-24.1</v>
      </c>
    </row>
    <row r="57" spans="1:14">
      <c r="A57" s="250"/>
      <c r="B57" s="246"/>
      <c r="C57" s="246"/>
      <c r="D57" s="246"/>
      <c r="E57" s="246"/>
      <c r="F57" s="246"/>
      <c r="G57" s="312" t="s">
        <v>515</v>
      </c>
      <c r="H57" s="313"/>
      <c r="I57" s="321">
        <v>2071323</v>
      </c>
      <c r="J57" s="322">
        <v>38031</v>
      </c>
      <c r="K57" s="323">
        <v>-33.200000000000003</v>
      </c>
      <c r="L57" s="324">
        <v>47278</v>
      </c>
      <c r="M57" s="325">
        <v>-28.6</v>
      </c>
      <c r="N57" s="326">
        <v>-4.5999999999999996</v>
      </c>
    </row>
    <row r="58" spans="1:14">
      <c r="A58" s="250"/>
      <c r="B58" s="246"/>
      <c r="C58" s="246"/>
      <c r="D58" s="246"/>
      <c r="E58" s="246"/>
      <c r="F58" s="246"/>
      <c r="G58" s="327"/>
      <c r="H58" s="328" t="s">
        <v>512</v>
      </c>
      <c r="I58" s="329">
        <v>895035</v>
      </c>
      <c r="J58" s="330">
        <v>16434</v>
      </c>
      <c r="K58" s="331">
        <v>18.7</v>
      </c>
      <c r="L58" s="332">
        <v>24096</v>
      </c>
      <c r="M58" s="333">
        <v>-24.3</v>
      </c>
      <c r="N58" s="334">
        <v>43</v>
      </c>
    </row>
    <row r="59" spans="1:14">
      <c r="A59" s="250"/>
      <c r="B59" s="246"/>
      <c r="C59" s="246"/>
      <c r="D59" s="246"/>
      <c r="E59" s="246"/>
      <c r="F59" s="246"/>
      <c r="G59" s="312" t="s">
        <v>516</v>
      </c>
      <c r="H59" s="313"/>
      <c r="I59" s="321">
        <v>1386712</v>
      </c>
      <c r="J59" s="322">
        <v>25698</v>
      </c>
      <c r="K59" s="323">
        <v>-32.4</v>
      </c>
      <c r="L59" s="324">
        <v>44504</v>
      </c>
      <c r="M59" s="325">
        <v>-5.9</v>
      </c>
      <c r="N59" s="326">
        <v>-26.5</v>
      </c>
    </row>
    <row r="60" spans="1:14">
      <c r="A60" s="250"/>
      <c r="B60" s="246"/>
      <c r="C60" s="246"/>
      <c r="D60" s="246"/>
      <c r="E60" s="246"/>
      <c r="F60" s="246"/>
      <c r="G60" s="327"/>
      <c r="H60" s="328" t="s">
        <v>512</v>
      </c>
      <c r="I60" s="335">
        <v>643674</v>
      </c>
      <c r="J60" s="330">
        <v>11929</v>
      </c>
      <c r="K60" s="331">
        <v>-27.4</v>
      </c>
      <c r="L60" s="332">
        <v>25876</v>
      </c>
      <c r="M60" s="333">
        <v>7.4</v>
      </c>
      <c r="N60" s="334">
        <v>-34.799999999999997</v>
      </c>
    </row>
    <row r="61" spans="1:14">
      <c r="A61" s="250"/>
      <c r="B61" s="246"/>
      <c r="C61" s="246"/>
      <c r="D61" s="246"/>
      <c r="E61" s="246"/>
      <c r="F61" s="246"/>
      <c r="G61" s="312" t="s">
        <v>517</v>
      </c>
      <c r="H61" s="336"/>
      <c r="I61" s="337">
        <v>2015346</v>
      </c>
      <c r="J61" s="338">
        <v>36783</v>
      </c>
      <c r="K61" s="339">
        <v>14.3</v>
      </c>
      <c r="L61" s="340">
        <v>54575</v>
      </c>
      <c r="M61" s="341">
        <v>0.4</v>
      </c>
      <c r="N61" s="326">
        <v>13.9</v>
      </c>
    </row>
    <row r="62" spans="1:14">
      <c r="A62" s="250"/>
      <c r="B62" s="246"/>
      <c r="C62" s="246"/>
      <c r="D62" s="246"/>
      <c r="E62" s="246"/>
      <c r="F62" s="246"/>
      <c r="G62" s="327"/>
      <c r="H62" s="328" t="s">
        <v>512</v>
      </c>
      <c r="I62" s="329">
        <v>726647</v>
      </c>
      <c r="J62" s="330">
        <v>13272</v>
      </c>
      <c r="K62" s="331">
        <v>3.7</v>
      </c>
      <c r="L62" s="332">
        <v>27582</v>
      </c>
      <c r="M62" s="333">
        <v>0.6</v>
      </c>
      <c r="N62" s="334">
        <v>3.1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21.87</v>
      </c>
      <c r="G47" s="12">
        <v>23.53</v>
      </c>
      <c r="H47" s="12">
        <v>25.04</v>
      </c>
      <c r="I47" s="12">
        <v>26.1</v>
      </c>
      <c r="J47" s="13">
        <v>29.81</v>
      </c>
    </row>
    <row r="48" spans="2:10" ht="57.75" customHeight="1">
      <c r="B48" s="14"/>
      <c r="C48" s="1174" t="s">
        <v>4</v>
      </c>
      <c r="D48" s="1174"/>
      <c r="E48" s="1175"/>
      <c r="F48" s="15">
        <v>3.99</v>
      </c>
      <c r="G48" s="16">
        <v>2.74</v>
      </c>
      <c r="H48" s="16">
        <v>3.37</v>
      </c>
      <c r="I48" s="16">
        <v>6.79</v>
      </c>
      <c r="J48" s="17">
        <v>4.79</v>
      </c>
    </row>
    <row r="49" spans="2:10" ht="57.75" customHeight="1" thickBot="1">
      <c r="B49" s="18"/>
      <c r="C49" s="1176" t="s">
        <v>5</v>
      </c>
      <c r="D49" s="1176"/>
      <c r="E49" s="1177"/>
      <c r="F49" s="19">
        <v>1.65</v>
      </c>
      <c r="G49" s="20">
        <v>2.71</v>
      </c>
      <c r="H49" s="20">
        <v>2.48</v>
      </c>
      <c r="I49" s="20">
        <v>5.18</v>
      </c>
      <c r="J49" s="21">
        <v>1.41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524</v>
      </c>
      <c r="D34" s="1184"/>
      <c r="E34" s="1185"/>
      <c r="F34" s="32">
        <v>3.77</v>
      </c>
      <c r="G34" s="33">
        <v>4.84</v>
      </c>
      <c r="H34" s="33">
        <v>5.58</v>
      </c>
      <c r="I34" s="33">
        <v>5.47</v>
      </c>
      <c r="J34" s="34">
        <v>5.81</v>
      </c>
      <c r="K34" s="22"/>
      <c r="L34" s="22"/>
      <c r="M34" s="22"/>
      <c r="N34" s="22"/>
      <c r="O34" s="22"/>
      <c r="P34" s="22"/>
    </row>
    <row r="35" spans="1:16" ht="39" customHeight="1">
      <c r="A35" s="22"/>
      <c r="B35" s="35"/>
      <c r="C35" s="1178" t="s">
        <v>525</v>
      </c>
      <c r="D35" s="1179"/>
      <c r="E35" s="1180"/>
      <c r="F35" s="36">
        <v>3.98</v>
      </c>
      <c r="G35" s="37">
        <v>2.74</v>
      </c>
      <c r="H35" s="37">
        <v>3.37</v>
      </c>
      <c r="I35" s="37">
        <v>6.78</v>
      </c>
      <c r="J35" s="38">
        <v>4.79</v>
      </c>
      <c r="K35" s="22"/>
      <c r="L35" s="22"/>
      <c r="M35" s="22"/>
      <c r="N35" s="22"/>
      <c r="O35" s="22"/>
      <c r="P35" s="22"/>
    </row>
    <row r="36" spans="1:16" ht="39" customHeight="1">
      <c r="A36" s="22"/>
      <c r="B36" s="35"/>
      <c r="C36" s="1178" t="s">
        <v>526</v>
      </c>
      <c r="D36" s="1179"/>
      <c r="E36" s="1180"/>
      <c r="F36" s="36" t="s">
        <v>527</v>
      </c>
      <c r="G36" s="37" t="s">
        <v>528</v>
      </c>
      <c r="H36" s="37">
        <v>0</v>
      </c>
      <c r="I36" s="37">
        <v>1.88</v>
      </c>
      <c r="J36" s="38">
        <v>4.68</v>
      </c>
      <c r="K36" s="22"/>
      <c r="L36" s="22"/>
      <c r="M36" s="22"/>
      <c r="N36" s="22"/>
      <c r="O36" s="22"/>
      <c r="P36" s="22"/>
    </row>
    <row r="37" spans="1:16" ht="39" customHeight="1">
      <c r="A37" s="22"/>
      <c r="B37" s="35"/>
      <c r="C37" s="1178" t="s">
        <v>529</v>
      </c>
      <c r="D37" s="1179"/>
      <c r="E37" s="1180"/>
      <c r="F37" s="36">
        <v>1.23</v>
      </c>
      <c r="G37" s="37">
        <v>0.97</v>
      </c>
      <c r="H37" s="37">
        <v>1.1000000000000001</v>
      </c>
      <c r="I37" s="37">
        <v>1.84</v>
      </c>
      <c r="J37" s="38">
        <v>3.23</v>
      </c>
      <c r="K37" s="22"/>
      <c r="L37" s="22"/>
      <c r="M37" s="22"/>
      <c r="N37" s="22"/>
      <c r="O37" s="22"/>
      <c r="P37" s="22"/>
    </row>
    <row r="38" spans="1:16" ht="39" customHeight="1">
      <c r="A38" s="22"/>
      <c r="B38" s="35"/>
      <c r="C38" s="1178" t="s">
        <v>530</v>
      </c>
      <c r="D38" s="1179"/>
      <c r="E38" s="1180"/>
      <c r="F38" s="36">
        <v>0</v>
      </c>
      <c r="G38" s="37">
        <v>0.76</v>
      </c>
      <c r="H38" s="37">
        <v>2.0099999999999998</v>
      </c>
      <c r="I38" s="37">
        <v>2.31</v>
      </c>
      <c r="J38" s="38">
        <v>2.21</v>
      </c>
      <c r="K38" s="22"/>
      <c r="L38" s="22"/>
      <c r="M38" s="22"/>
      <c r="N38" s="22"/>
      <c r="O38" s="22"/>
      <c r="P38" s="22"/>
    </row>
    <row r="39" spans="1:16" ht="39" customHeight="1">
      <c r="A39" s="22"/>
      <c r="B39" s="35"/>
      <c r="C39" s="1178" t="s">
        <v>531</v>
      </c>
      <c r="D39" s="1179"/>
      <c r="E39" s="1180"/>
      <c r="F39" s="36" t="s">
        <v>532</v>
      </c>
      <c r="G39" s="37">
        <v>0.56999999999999995</v>
      </c>
      <c r="H39" s="37" t="s">
        <v>533</v>
      </c>
      <c r="I39" s="37" t="s">
        <v>534</v>
      </c>
      <c r="J39" s="38">
        <v>1.1599999999999999</v>
      </c>
      <c r="K39" s="22"/>
      <c r="L39" s="22"/>
      <c r="M39" s="22"/>
      <c r="N39" s="22"/>
      <c r="O39" s="22"/>
      <c r="P39" s="22"/>
    </row>
    <row r="40" spans="1:16" ht="39" customHeight="1">
      <c r="A40" s="22"/>
      <c r="B40" s="35"/>
      <c r="C40" s="1178" t="s">
        <v>535</v>
      </c>
      <c r="D40" s="1179"/>
      <c r="E40" s="1180"/>
      <c r="F40" s="36">
        <v>0.02</v>
      </c>
      <c r="G40" s="37">
        <v>0.03</v>
      </c>
      <c r="H40" s="37">
        <v>0.05</v>
      </c>
      <c r="I40" s="37">
        <v>0.05</v>
      </c>
      <c r="J40" s="38">
        <v>0.14000000000000001</v>
      </c>
      <c r="K40" s="22"/>
      <c r="L40" s="22"/>
      <c r="M40" s="22"/>
      <c r="N40" s="22"/>
      <c r="O40" s="22"/>
      <c r="P40" s="22"/>
    </row>
    <row r="41" spans="1:16" ht="39" customHeight="1">
      <c r="A41" s="22"/>
      <c r="B41" s="35"/>
      <c r="C41" s="1178" t="s">
        <v>536</v>
      </c>
      <c r="D41" s="1179"/>
      <c r="E41" s="1180"/>
      <c r="F41" s="36">
        <v>0.1</v>
      </c>
      <c r="G41" s="37">
        <v>0.09</v>
      </c>
      <c r="H41" s="37">
        <v>0.1</v>
      </c>
      <c r="I41" s="37">
        <v>0.09</v>
      </c>
      <c r="J41" s="38">
        <v>0.08</v>
      </c>
      <c r="K41" s="22"/>
      <c r="L41" s="22"/>
      <c r="M41" s="22"/>
      <c r="N41" s="22"/>
      <c r="O41" s="22"/>
      <c r="P41" s="22"/>
    </row>
    <row r="42" spans="1:16" ht="39" customHeight="1">
      <c r="A42" s="22"/>
      <c r="B42" s="39"/>
      <c r="C42" s="1178" t="s">
        <v>537</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538</v>
      </c>
      <c r="D43" s="1182"/>
      <c r="E43" s="1183"/>
      <c r="F43" s="41" t="s">
        <v>479</v>
      </c>
      <c r="G43" s="42" t="s">
        <v>479</v>
      </c>
      <c r="H43" s="42" t="s">
        <v>479</v>
      </c>
      <c r="I43" s="42" t="s">
        <v>479</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1640</v>
      </c>
      <c r="L45" s="60">
        <v>1650</v>
      </c>
      <c r="M45" s="60">
        <v>1606</v>
      </c>
      <c r="N45" s="60">
        <v>1487</v>
      </c>
      <c r="O45" s="61">
        <v>1621</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770</v>
      </c>
      <c r="L48" s="64">
        <v>926</v>
      </c>
      <c r="M48" s="64">
        <v>886</v>
      </c>
      <c r="N48" s="64">
        <v>837</v>
      </c>
      <c r="O48" s="65">
        <v>769</v>
      </c>
      <c r="P48" s="48"/>
      <c r="Q48" s="48"/>
      <c r="R48" s="48"/>
      <c r="S48" s="48"/>
      <c r="T48" s="48"/>
      <c r="U48" s="48"/>
    </row>
    <row r="49" spans="1:21" ht="30.75" customHeight="1">
      <c r="A49" s="48"/>
      <c r="B49" s="1196"/>
      <c r="C49" s="1197"/>
      <c r="D49" s="62"/>
      <c r="E49" s="1188" t="s">
        <v>16</v>
      </c>
      <c r="F49" s="1188"/>
      <c r="G49" s="1188"/>
      <c r="H49" s="1188"/>
      <c r="I49" s="1188"/>
      <c r="J49" s="1189"/>
      <c r="K49" s="63">
        <v>106</v>
      </c>
      <c r="L49" s="64">
        <v>103</v>
      </c>
      <c r="M49" s="64">
        <v>146</v>
      </c>
      <c r="N49" s="64">
        <v>101</v>
      </c>
      <c r="O49" s="65">
        <v>99</v>
      </c>
      <c r="P49" s="48"/>
      <c r="Q49" s="48"/>
      <c r="R49" s="48"/>
      <c r="S49" s="48"/>
      <c r="T49" s="48"/>
      <c r="U49" s="48"/>
    </row>
    <row r="50" spans="1:21" ht="30.75" customHeight="1">
      <c r="A50" s="48"/>
      <c r="B50" s="1196"/>
      <c r="C50" s="1197"/>
      <c r="D50" s="62"/>
      <c r="E50" s="1188" t="s">
        <v>17</v>
      </c>
      <c r="F50" s="1188"/>
      <c r="G50" s="1188"/>
      <c r="H50" s="1188"/>
      <c r="I50" s="1188"/>
      <c r="J50" s="1189"/>
      <c r="K50" s="63">
        <v>8</v>
      </c>
      <c r="L50" s="64">
        <v>9</v>
      </c>
      <c r="M50" s="64">
        <v>9</v>
      </c>
      <c r="N50" s="64">
        <v>9</v>
      </c>
      <c r="O50" s="65">
        <v>13</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1403</v>
      </c>
      <c r="L52" s="64">
        <v>1461</v>
      </c>
      <c r="M52" s="64">
        <v>1479</v>
      </c>
      <c r="N52" s="64">
        <v>1473</v>
      </c>
      <c r="O52" s="65">
        <v>1452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1121</v>
      </c>
      <c r="L53" s="69">
        <v>1227</v>
      </c>
      <c r="M53" s="69">
        <v>1168</v>
      </c>
      <c r="N53" s="69">
        <v>961</v>
      </c>
      <c r="O53" s="70">
        <v>1050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2" t="s">
        <v>24</v>
      </c>
      <c r="C41" s="1203"/>
      <c r="D41" s="81"/>
      <c r="E41" s="1208" t="s">
        <v>25</v>
      </c>
      <c r="F41" s="1208"/>
      <c r="G41" s="1208"/>
      <c r="H41" s="1209"/>
      <c r="I41" s="82">
        <v>16029</v>
      </c>
      <c r="J41" s="83">
        <v>15818</v>
      </c>
      <c r="K41" s="83">
        <v>15660</v>
      </c>
      <c r="L41" s="83">
        <v>15918</v>
      </c>
      <c r="M41" s="84">
        <v>15543</v>
      </c>
    </row>
    <row r="42" spans="2:13" ht="27.75" customHeight="1">
      <c r="B42" s="1204"/>
      <c r="C42" s="1205"/>
      <c r="D42" s="85"/>
      <c r="E42" s="1210" t="s">
        <v>26</v>
      </c>
      <c r="F42" s="1210"/>
      <c r="G42" s="1210"/>
      <c r="H42" s="1211"/>
      <c r="I42" s="86">
        <v>260</v>
      </c>
      <c r="J42" s="87">
        <v>243</v>
      </c>
      <c r="K42" s="87">
        <v>224</v>
      </c>
      <c r="L42" s="87">
        <v>203</v>
      </c>
      <c r="M42" s="88">
        <v>184</v>
      </c>
    </row>
    <row r="43" spans="2:13" ht="27.75" customHeight="1">
      <c r="B43" s="1204"/>
      <c r="C43" s="1205"/>
      <c r="D43" s="85"/>
      <c r="E43" s="1210" t="s">
        <v>27</v>
      </c>
      <c r="F43" s="1210"/>
      <c r="G43" s="1210"/>
      <c r="H43" s="1211"/>
      <c r="I43" s="86">
        <v>8480</v>
      </c>
      <c r="J43" s="87">
        <v>7459</v>
      </c>
      <c r="K43" s="87">
        <v>7048</v>
      </c>
      <c r="L43" s="87">
        <v>6534</v>
      </c>
      <c r="M43" s="88">
        <v>6243</v>
      </c>
    </row>
    <row r="44" spans="2:13" ht="27.75" customHeight="1">
      <c r="B44" s="1204"/>
      <c r="C44" s="1205"/>
      <c r="D44" s="85"/>
      <c r="E44" s="1210" t="s">
        <v>28</v>
      </c>
      <c r="F44" s="1210"/>
      <c r="G44" s="1210"/>
      <c r="H44" s="1211"/>
      <c r="I44" s="86">
        <v>1041</v>
      </c>
      <c r="J44" s="87">
        <v>974</v>
      </c>
      <c r="K44" s="87">
        <v>778</v>
      </c>
      <c r="L44" s="87">
        <v>671</v>
      </c>
      <c r="M44" s="88">
        <v>614</v>
      </c>
    </row>
    <row r="45" spans="2:13" ht="27.75" customHeight="1">
      <c r="B45" s="1204"/>
      <c r="C45" s="1205"/>
      <c r="D45" s="85"/>
      <c r="E45" s="1210" t="s">
        <v>29</v>
      </c>
      <c r="F45" s="1210"/>
      <c r="G45" s="1210"/>
      <c r="H45" s="1211"/>
      <c r="I45" s="86">
        <v>2616</v>
      </c>
      <c r="J45" s="87">
        <v>2266</v>
      </c>
      <c r="K45" s="87">
        <v>2052</v>
      </c>
      <c r="L45" s="87">
        <v>1905</v>
      </c>
      <c r="M45" s="88">
        <v>1928</v>
      </c>
    </row>
    <row r="46" spans="2:13" ht="27.75" customHeight="1">
      <c r="B46" s="1204"/>
      <c r="C46" s="1205"/>
      <c r="D46" s="89"/>
      <c r="E46" s="1210" t="s">
        <v>30</v>
      </c>
      <c r="F46" s="1210"/>
      <c r="G46" s="1210"/>
      <c r="H46" s="1211"/>
      <c r="I46" s="86" t="s">
        <v>479</v>
      </c>
      <c r="J46" s="87">
        <v>2</v>
      </c>
      <c r="K46" s="87">
        <v>1</v>
      </c>
      <c r="L46" s="87">
        <v>1</v>
      </c>
      <c r="M46" s="88">
        <v>2</v>
      </c>
    </row>
    <row r="47" spans="2:13" ht="27.75" customHeight="1">
      <c r="B47" s="1204"/>
      <c r="C47" s="1205"/>
      <c r="D47" s="90"/>
      <c r="E47" s="1212" t="s">
        <v>31</v>
      </c>
      <c r="F47" s="1213"/>
      <c r="G47" s="1213"/>
      <c r="H47" s="1214"/>
      <c r="I47" s="86" t="s">
        <v>479</v>
      </c>
      <c r="J47" s="87" t="s">
        <v>479</v>
      </c>
      <c r="K47" s="87" t="s">
        <v>479</v>
      </c>
      <c r="L47" s="87" t="s">
        <v>479</v>
      </c>
      <c r="M47" s="88" t="s">
        <v>479</v>
      </c>
    </row>
    <row r="48" spans="2:13" ht="27.75" customHeight="1">
      <c r="B48" s="1204"/>
      <c r="C48" s="1205"/>
      <c r="D48" s="85"/>
      <c r="E48" s="1210" t="s">
        <v>32</v>
      </c>
      <c r="F48" s="1210"/>
      <c r="G48" s="1210"/>
      <c r="H48" s="1211"/>
      <c r="I48" s="86" t="s">
        <v>479</v>
      </c>
      <c r="J48" s="87" t="s">
        <v>479</v>
      </c>
      <c r="K48" s="87" t="s">
        <v>479</v>
      </c>
      <c r="L48" s="87" t="s">
        <v>479</v>
      </c>
      <c r="M48" s="88" t="s">
        <v>479</v>
      </c>
    </row>
    <row r="49" spans="2:13" ht="27.75" customHeight="1">
      <c r="B49" s="1206"/>
      <c r="C49" s="1207"/>
      <c r="D49" s="85"/>
      <c r="E49" s="1210" t="s">
        <v>33</v>
      </c>
      <c r="F49" s="1210"/>
      <c r="G49" s="1210"/>
      <c r="H49" s="1211"/>
      <c r="I49" s="86" t="s">
        <v>479</v>
      </c>
      <c r="J49" s="87" t="s">
        <v>479</v>
      </c>
      <c r="K49" s="87" t="s">
        <v>479</v>
      </c>
      <c r="L49" s="87" t="s">
        <v>479</v>
      </c>
      <c r="M49" s="88" t="s">
        <v>479</v>
      </c>
    </row>
    <row r="50" spans="2:13" ht="27.75" customHeight="1">
      <c r="B50" s="1215" t="s">
        <v>34</v>
      </c>
      <c r="C50" s="1216"/>
      <c r="D50" s="91"/>
      <c r="E50" s="1210" t="s">
        <v>35</v>
      </c>
      <c r="F50" s="1210"/>
      <c r="G50" s="1210"/>
      <c r="H50" s="1211"/>
      <c r="I50" s="86">
        <v>5593</v>
      </c>
      <c r="J50" s="87">
        <v>5876</v>
      </c>
      <c r="K50" s="87">
        <v>6237</v>
      </c>
      <c r="L50" s="87">
        <v>6663</v>
      </c>
      <c r="M50" s="88">
        <v>7765</v>
      </c>
    </row>
    <row r="51" spans="2:13" ht="27.75" customHeight="1">
      <c r="B51" s="1204"/>
      <c r="C51" s="1205"/>
      <c r="D51" s="85"/>
      <c r="E51" s="1210" t="s">
        <v>36</v>
      </c>
      <c r="F51" s="1210"/>
      <c r="G51" s="1210"/>
      <c r="H51" s="1211"/>
      <c r="I51" s="86">
        <v>1532</v>
      </c>
      <c r="J51" s="87">
        <v>1455</v>
      </c>
      <c r="K51" s="87">
        <v>1406</v>
      </c>
      <c r="L51" s="87">
        <v>1449</v>
      </c>
      <c r="M51" s="88">
        <v>1404</v>
      </c>
    </row>
    <row r="52" spans="2:13" ht="27.75" customHeight="1">
      <c r="B52" s="1206"/>
      <c r="C52" s="1207"/>
      <c r="D52" s="85"/>
      <c r="E52" s="1210" t="s">
        <v>37</v>
      </c>
      <c r="F52" s="1210"/>
      <c r="G52" s="1210"/>
      <c r="H52" s="1211"/>
      <c r="I52" s="86">
        <v>15204</v>
      </c>
      <c r="J52" s="87">
        <v>15153</v>
      </c>
      <c r="K52" s="87">
        <v>15455</v>
      </c>
      <c r="L52" s="87">
        <v>15442</v>
      </c>
      <c r="M52" s="88">
        <v>14873</v>
      </c>
    </row>
    <row r="53" spans="2:13" ht="27.75" customHeight="1" thickBot="1">
      <c r="B53" s="1217" t="s">
        <v>21</v>
      </c>
      <c r="C53" s="1218"/>
      <c r="D53" s="92"/>
      <c r="E53" s="1219" t="s">
        <v>38</v>
      </c>
      <c r="F53" s="1219"/>
      <c r="G53" s="1219"/>
      <c r="H53" s="1220"/>
      <c r="I53" s="93">
        <v>6097</v>
      </c>
      <c r="J53" s="94">
        <v>4277</v>
      </c>
      <c r="K53" s="94">
        <v>2664</v>
      </c>
      <c r="L53" s="94">
        <v>1678</v>
      </c>
      <c r="M53" s="95">
        <v>472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17770</v>
      </c>
      <c r="E3" s="118"/>
      <c r="F3" s="119">
        <v>50880</v>
      </c>
      <c r="G3" s="120"/>
      <c r="H3" s="121"/>
    </row>
    <row r="4" spans="1:8">
      <c r="A4" s="122"/>
      <c r="B4" s="123"/>
      <c r="C4" s="124"/>
      <c r="D4" s="125">
        <v>7799</v>
      </c>
      <c r="E4" s="126"/>
      <c r="F4" s="127">
        <v>26879</v>
      </c>
      <c r="G4" s="128"/>
      <c r="H4" s="129"/>
    </row>
    <row r="5" spans="1:8">
      <c r="A5" s="110" t="s">
        <v>513</v>
      </c>
      <c r="B5" s="115"/>
      <c r="C5" s="116"/>
      <c r="D5" s="117">
        <v>45458</v>
      </c>
      <c r="E5" s="118"/>
      <c r="F5" s="119">
        <v>63956</v>
      </c>
      <c r="G5" s="120"/>
      <c r="H5" s="121"/>
    </row>
    <row r="6" spans="1:8">
      <c r="A6" s="122"/>
      <c r="B6" s="123"/>
      <c r="C6" s="124"/>
      <c r="D6" s="125">
        <v>16351</v>
      </c>
      <c r="E6" s="126"/>
      <c r="F6" s="127">
        <v>29239</v>
      </c>
      <c r="G6" s="128"/>
      <c r="H6" s="129"/>
    </row>
    <row r="7" spans="1:8">
      <c r="A7" s="110" t="s">
        <v>514</v>
      </c>
      <c r="B7" s="115"/>
      <c r="C7" s="116"/>
      <c r="D7" s="117">
        <v>56959</v>
      </c>
      <c r="E7" s="118"/>
      <c r="F7" s="119">
        <v>66255</v>
      </c>
      <c r="G7" s="120"/>
      <c r="H7" s="121"/>
    </row>
    <row r="8" spans="1:8">
      <c r="A8" s="122"/>
      <c r="B8" s="123"/>
      <c r="C8" s="124"/>
      <c r="D8" s="125">
        <v>13847</v>
      </c>
      <c r="E8" s="126"/>
      <c r="F8" s="127">
        <v>31822</v>
      </c>
      <c r="G8" s="128"/>
      <c r="H8" s="129"/>
    </row>
    <row r="9" spans="1:8">
      <c r="A9" s="110" t="s">
        <v>515</v>
      </c>
      <c r="B9" s="115"/>
      <c r="C9" s="116"/>
      <c r="D9" s="117">
        <v>38031</v>
      </c>
      <c r="E9" s="118"/>
      <c r="F9" s="119">
        <v>47278</v>
      </c>
      <c r="G9" s="120"/>
      <c r="H9" s="121"/>
    </row>
    <row r="10" spans="1:8">
      <c r="A10" s="122"/>
      <c r="B10" s="123"/>
      <c r="C10" s="124"/>
      <c r="D10" s="125">
        <v>16434</v>
      </c>
      <c r="E10" s="126"/>
      <c r="F10" s="127">
        <v>24096</v>
      </c>
      <c r="G10" s="128"/>
      <c r="H10" s="129"/>
    </row>
    <row r="11" spans="1:8">
      <c r="A11" s="110" t="s">
        <v>516</v>
      </c>
      <c r="B11" s="115"/>
      <c r="C11" s="116"/>
      <c r="D11" s="117">
        <v>25698</v>
      </c>
      <c r="E11" s="118"/>
      <c r="F11" s="119">
        <v>44504</v>
      </c>
      <c r="G11" s="120"/>
      <c r="H11" s="121"/>
    </row>
    <row r="12" spans="1:8">
      <c r="A12" s="122"/>
      <c r="B12" s="123"/>
      <c r="C12" s="130"/>
      <c r="D12" s="125">
        <v>11929</v>
      </c>
      <c r="E12" s="126"/>
      <c r="F12" s="127">
        <v>25876</v>
      </c>
      <c r="G12" s="128"/>
      <c r="H12" s="129"/>
    </row>
    <row r="13" spans="1:8">
      <c r="A13" s="110"/>
      <c r="B13" s="115"/>
      <c r="C13" s="131"/>
      <c r="D13" s="132">
        <v>36783</v>
      </c>
      <c r="E13" s="133"/>
      <c r="F13" s="134">
        <v>54575</v>
      </c>
      <c r="G13" s="135"/>
      <c r="H13" s="121"/>
    </row>
    <row r="14" spans="1:8">
      <c r="A14" s="122"/>
      <c r="B14" s="123"/>
      <c r="C14" s="124"/>
      <c r="D14" s="125">
        <v>13272</v>
      </c>
      <c r="E14" s="126"/>
      <c r="F14" s="127">
        <v>27582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3.99</v>
      </c>
      <c r="C19" s="136">
        <f>ROUND(VALUE(SUBSTITUTE(実質収支比率等に係る経年分析!G$48,"▲","-")),2)</f>
        <v>2.74</v>
      </c>
      <c r="D19" s="136">
        <f>ROUND(VALUE(SUBSTITUTE(実質収支比率等に係る経年分析!H$48,"▲","-")),2)</f>
        <v>3.37</v>
      </c>
      <c r="E19" s="136">
        <f>ROUND(VALUE(SUBSTITUTE(実質収支比率等に係る経年分析!I$48,"▲","-")),2)</f>
        <v>6.79</v>
      </c>
      <c r="F19" s="136">
        <f>ROUND(VALUE(SUBSTITUTE(実質収支比率等に係る経年分析!J$48,"▲","-")),2)</f>
        <v>4.79</v>
      </c>
    </row>
    <row r="20" spans="1:11">
      <c r="A20" s="136" t="s">
        <v>43</v>
      </c>
      <c r="B20" s="136">
        <f>ROUND(VALUE(SUBSTITUTE(実質収支比率等に係る経年分析!F$47,"▲","-")),2)</f>
        <v>21.87</v>
      </c>
      <c r="C20" s="136">
        <f>ROUND(VALUE(SUBSTITUTE(実質収支比率等に係る経年分析!G$47,"▲","-")),2)</f>
        <v>23.53</v>
      </c>
      <c r="D20" s="136">
        <f>ROUND(VALUE(SUBSTITUTE(実質収支比率等に係る経年分析!H$47,"▲","-")),2)</f>
        <v>25.04</v>
      </c>
      <c r="E20" s="136">
        <f>ROUND(VALUE(SUBSTITUTE(実質収支比率等に係る経年分析!I$47,"▲","-")),2)</f>
        <v>26.1</v>
      </c>
      <c r="F20" s="136">
        <f>ROUND(VALUE(SUBSTITUTE(実質収支比率等に係る経年分析!J$47,"▲","-")),2)</f>
        <v>29.81</v>
      </c>
    </row>
    <row r="21" spans="1:11">
      <c r="A21" s="136" t="s">
        <v>44</v>
      </c>
      <c r="B21" s="136">
        <f>IF(ISNUMBER(VALUE(SUBSTITUTE(実質収支比率等に係る経年分析!F$49,"▲","-"))),ROUND(VALUE(SUBSTITUTE(実質収支比率等に係る経年分析!F$49,"▲","-")),2),NA())</f>
        <v>1.65</v>
      </c>
      <c r="C21" s="136">
        <f>IF(ISNUMBER(VALUE(SUBSTITUTE(実質収支比率等に係る経年分析!G$49,"▲","-"))),ROUND(VALUE(SUBSTITUTE(実質収支比率等に係る経年分析!G$49,"▲","-")),2),NA())</f>
        <v>2.71</v>
      </c>
      <c r="D21" s="136">
        <f>IF(ISNUMBER(VALUE(SUBSTITUTE(実質収支比率等に係る経年分析!H$49,"▲","-"))),ROUND(VALUE(SUBSTITUTE(実質収支比率等に係る経年分析!H$49,"▲","-")),2),NA())</f>
        <v>2.48</v>
      </c>
      <c r="E21" s="136">
        <f>IF(ISNUMBER(VALUE(SUBSTITUTE(実質収支比率等に係る経年分析!I$49,"▲","-"))),ROUND(VALUE(SUBSTITUTE(実質収支比率等に係る経年分析!I$49,"▲","-")),2),NA())</f>
        <v>5.18</v>
      </c>
      <c r="F21" s="136">
        <f>IF(ISNUMBER(VALUE(SUBSTITUTE(実質収支比率等に係る経年分析!J$49,"▲","-"))),ROUND(VALUE(SUBSTITUTE(実質収支比率等に係る経年分析!J$49,"▲","-")),2),NA())</f>
        <v>1.41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荒尾市後期高齢者医療特別会計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0.08</v>
      </c>
    </row>
    <row r="30" spans="1:11">
      <c r="A30" s="137" t="str">
        <f>IF(連結実質赤字比率に係る赤字・黒字の構成分析!C$40="",NA(),連結実質赤字比率に係る赤字・黒字の構成分析!C$40)</f>
        <v>荒尾市介護保険特別会計（介護サービス勘定）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0.14000000000000001</v>
      </c>
    </row>
    <row r="31" spans="1:11">
      <c r="A31" s="137" t="str">
        <f>IF(連結実質赤字比率に係る赤字・黒字の構成分析!C$39="",NA(),連結実質赤字比率に係る赤字・黒字の構成分析!C$39)</f>
        <v>荒尾市国民健康保険特別会計</v>
      </c>
      <c r="B31" s="137">
        <f>IF(ROUND(VALUE(SUBSTITUTE(連結実質赤字比率に係る赤字・黒字の構成分析!F$39,"▲", "-")), 2) &lt; 0, ABS(ROUND(VALUE(SUBSTITUTE(連結実質赤字比率に係る赤字・黒字の構成分析!F$39,"▲", "-")), 2)), NA())</f>
        <v>0.2</v>
      </c>
      <c r="C31" s="137" t="e">
        <f>IF(ROUND(VALUE(SUBSTITUTE(連結実質赤字比率に係る赤字・黒字の構成分析!F$39,"▲", "-")), 2) &gt;= 0, ABS(ROUND(VALUE(SUBSTITUTE(連結実質赤字比率に係る赤字・黒字の構成分析!F$39,"▲", "-")), 2)), NA())</f>
        <v>#N/A</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0.56999999999999995</v>
      </c>
      <c r="F31" s="137">
        <f>IF(ROUND(VALUE(SUBSTITUTE(連結実質赤字比率に係る赤字・黒字の構成分析!H$39,"▲", "-")), 2) &lt; 0, ABS(ROUND(VALUE(SUBSTITUTE(連結実質赤字比率に係る赤字・黒字の構成分析!H$39,"▲", "-")), 2)), NA())</f>
        <v>1.51</v>
      </c>
      <c r="G31" s="137" t="e">
        <f>IF(ROUND(VALUE(SUBSTITUTE(連結実質赤字比率に係る赤字・黒字の構成分析!H$39,"▲", "-")), 2) &gt;= 0, ABS(ROUND(VALUE(SUBSTITUTE(連結実質赤字比率に係る赤字・黒字の構成分析!H$39,"▲", "-")), 2)), NA())</f>
        <v>#N/A</v>
      </c>
      <c r="H31" s="137">
        <f>IF(ROUND(VALUE(SUBSTITUTE(連結実質赤字比率に係る赤字・黒字の構成分析!I$39,"▲", "-")), 2) &lt; 0, ABS(ROUND(VALUE(SUBSTITUTE(連結実質赤字比率に係る赤字・黒字の構成分析!I$39,"▲", "-")), 2)), NA())</f>
        <v>0.53</v>
      </c>
      <c r="I31" s="137" t="e">
        <f>IF(ROUND(VALUE(SUBSTITUTE(連結実質赤字比率に係る赤字・黒字の構成分析!I$39,"▲", "-")), 2) &gt;= 0, ABS(ROUND(VALUE(SUBSTITUTE(連結実質赤字比率に係る赤字・黒字の構成分析!I$39,"▲", "-")), 2)), NA())</f>
        <v>#N/A</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1.1599999999999999</v>
      </c>
    </row>
    <row r="32" spans="1:11">
      <c r="A32" s="137" t="str">
        <f>IF(連結実質赤字比率に係る赤字・黒字の構成分析!C$38="",NA(),連結実質赤字比率に係る赤字・黒字の構成分析!C$38)</f>
        <v>荒尾市下水道事業会計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2.0099999999999998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2.31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2.21</v>
      </c>
    </row>
    <row r="33" spans="1:16">
      <c r="A33" s="137" t="str">
        <f>IF(連結実質赤字比率に係る赤字・黒字の構成分析!C$37="",NA(),連結実質赤字比率に係る赤字・黒字の構成分析!C$37)</f>
        <v>荒尾市介護保険特別会計（保険勘定）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1.1000000000000001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3.23</v>
      </c>
    </row>
    <row r="34" spans="1:16">
      <c r="A34" s="137" t="str">
        <f>IF(連結実質赤字比率に係る赤字・黒字の構成分析!C$36="",NA(),連結実質赤字比率に係る赤字・黒字の構成分析!C$36)</f>
        <v>荒尾市病院事業会計</v>
      </c>
      <c r="B34" s="137">
        <f>IF(ROUND(VALUE(SUBSTITUTE(連結実質赤字比率に係る赤字・黒字の構成分析!F$36,"▲", "-")), 2) &lt; 0, ABS(ROUND(VALUE(SUBSTITUTE(連結実質赤字比率に係る赤字・黒字の構成分析!F$36,"▲", "-")), 2)), NA())</f>
        <v>1.17</v>
      </c>
      <c r="C34" s="137" t="e">
        <f>IF(ROUND(VALUE(SUBSTITUTE(連結実質赤字比率に係る赤字・黒字の構成分析!F$36,"▲", "-")), 2) &gt;= 0, ABS(ROUND(VALUE(SUBSTITUTE(連結実質赤字比率に係る赤字・黒字の構成分析!F$36,"▲", "-")), 2)), NA())</f>
        <v>#N/A</v>
      </c>
      <c r="D34" s="137">
        <f>IF(ROUND(VALUE(SUBSTITUTE(連結実質赤字比率に係る赤字・黒字の構成分析!G$36,"▲", "-")), 2) &lt; 0, ABS(ROUND(VALUE(SUBSTITUTE(連結実質赤字比率に係る赤字・黒字の構成分析!G$36,"▲", "-")), 2)), NA())</f>
        <v>1.1200000000000001</v>
      </c>
      <c r="E34" s="137" t="e">
        <f>IF(ROUND(VALUE(SUBSTITUTE(連結実質赤字比率に係る赤字・黒字の構成分析!G$36,"▲", "-")), 2) &gt;= 0, ABS(ROUND(VALUE(SUBSTITUTE(連結実質赤字比率に係る赤字・黒字の構成分析!G$36,"▲", "-")), 2)), NA())</f>
        <v>#N/A</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4.68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3.37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6.78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4.79</v>
      </c>
    </row>
    <row r="36" spans="1:16">
      <c r="A36" s="137" t="str">
        <f>IF(連結実質赤字比率に係る赤字・黒字の構成分析!C$34="",NA(),連結実質赤字比率に係る赤字・黒字の構成分析!C$34)</f>
        <v>荒尾市水道事業会計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3.77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4.84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5.58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5.47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5.81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1403</v>
      </c>
      <c r="E42" s="138"/>
      <c r="F42" s="138"/>
      <c r="G42" s="138">
        <f>'実質公債費比率（分子）の構造'!L$52</f>
        <v>1461</v>
      </c>
      <c r="H42" s="138"/>
      <c r="I42" s="138"/>
      <c r="J42" s="138">
        <f>'実質公債費比率（分子）の構造'!M$52</f>
        <v>1479</v>
      </c>
      <c r="K42" s="138"/>
      <c r="L42" s="138"/>
      <c r="M42" s="138">
        <f>'実質公債費比率（分子）の構造'!N$52</f>
        <v>1473</v>
      </c>
      <c r="N42" s="138"/>
      <c r="O42" s="138"/>
      <c r="P42" s="138">
        <f>'実質公債費比率（分子）の構造'!O$52</f>
        <v>1452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8</v>
      </c>
      <c r="C44" s="138"/>
      <c r="D44" s="138"/>
      <c r="E44" s="138">
        <f>'実質公債費比率（分子）の構造'!L$50</f>
        <v>9</v>
      </c>
      <c r="F44" s="138"/>
      <c r="G44" s="138"/>
      <c r="H44" s="138">
        <f>'実質公債費比率（分子）の構造'!M$50</f>
        <v>9</v>
      </c>
      <c r="I44" s="138"/>
      <c r="J44" s="138"/>
      <c r="K44" s="138">
        <f>'実質公債費比率（分子）の構造'!N$50</f>
        <v>9</v>
      </c>
      <c r="L44" s="138"/>
      <c r="M44" s="138"/>
      <c r="N44" s="138">
        <f>'実質公債費比率（分子）の構造'!O$50</f>
        <v>13</v>
      </c>
      <c r="O44" s="138"/>
      <c r="P44" s="138"/>
    </row>
    <row r="45" spans="1:16">
      <c r="A45" s="138" t="s">
        <v>54</v>
      </c>
      <c r="B45" s="138">
        <f>'実質公債費比率（分子）の構造'!K$49</f>
        <v>106</v>
      </c>
      <c r="C45" s="138"/>
      <c r="D45" s="138"/>
      <c r="E45" s="138">
        <f>'実質公債費比率（分子）の構造'!L$49</f>
        <v>103</v>
      </c>
      <c r="F45" s="138"/>
      <c r="G45" s="138"/>
      <c r="H45" s="138">
        <f>'実質公債費比率（分子）の構造'!M$49</f>
        <v>146</v>
      </c>
      <c r="I45" s="138"/>
      <c r="J45" s="138"/>
      <c r="K45" s="138">
        <f>'実質公債費比率（分子）の構造'!N$49</f>
        <v>101</v>
      </c>
      <c r="L45" s="138"/>
      <c r="M45" s="138"/>
      <c r="N45" s="138">
        <f>'実質公債費比率（分子）の構造'!O$49</f>
        <v>99</v>
      </c>
      <c r="O45" s="138"/>
      <c r="P45" s="138"/>
    </row>
    <row r="46" spans="1:16">
      <c r="A46" s="138" t="s">
        <v>55</v>
      </c>
      <c r="B46" s="138">
        <f>'実質公債費比率（分子）の構造'!K$48</f>
        <v>770</v>
      </c>
      <c r="C46" s="138"/>
      <c r="D46" s="138"/>
      <c r="E46" s="138">
        <f>'実質公債費比率（分子）の構造'!L$48</f>
        <v>926</v>
      </c>
      <c r="F46" s="138"/>
      <c r="G46" s="138"/>
      <c r="H46" s="138">
        <f>'実質公債費比率（分子）の構造'!M$48</f>
        <v>886</v>
      </c>
      <c r="I46" s="138"/>
      <c r="J46" s="138"/>
      <c r="K46" s="138">
        <f>'実質公債費比率（分子）の構造'!N$48</f>
        <v>837</v>
      </c>
      <c r="L46" s="138"/>
      <c r="M46" s="138"/>
      <c r="N46" s="138">
        <f>'実質公債費比率（分子）の構造'!O$48</f>
        <v>769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1640</v>
      </c>
      <c r="C49" s="138"/>
      <c r="D49" s="138"/>
      <c r="E49" s="138">
        <f>'実質公債費比率（分子）の構造'!L$45</f>
        <v>1650</v>
      </c>
      <c r="F49" s="138"/>
      <c r="G49" s="138"/>
      <c r="H49" s="138">
        <f>'実質公債費比率（分子）の構造'!M$45</f>
        <v>1606</v>
      </c>
      <c r="I49" s="138"/>
      <c r="J49" s="138"/>
      <c r="K49" s="138">
        <f>'実質公債費比率（分子）の構造'!N$45</f>
        <v>1487</v>
      </c>
      <c r="L49" s="138"/>
      <c r="M49" s="138"/>
      <c r="N49" s="138">
        <f>'実質公債費比率（分子）の構造'!O$45</f>
        <v>1621</v>
      </c>
      <c r="O49" s="138"/>
      <c r="P49" s="138"/>
    </row>
    <row r="50" spans="1:16">
      <c r="A50" s="138" t="s">
        <v>59</v>
      </c>
      <c r="B50" s="138" t="e">
        <f>NA()</f>
        <v>#N/A</v>
      </c>
      <c r="C50" s="138">
        <f>IF(ISNUMBER('実質公債費比率（分子）の構造'!K$53),'実質公債費比率（分子）の構造'!K$53,NA())</f>
        <v>1121</v>
      </c>
      <c r="D50" s="138" t="e">
        <f>NA()</f>
        <v>#N/A</v>
      </c>
      <c r="E50" s="138" t="e">
        <f>NA()</f>
        <v>#N/A</v>
      </c>
      <c r="F50" s="138">
        <f>IF(ISNUMBER('実質公債費比率（分子）の構造'!L$53),'実質公債費比率（分子）の構造'!L$53,NA())</f>
        <v>1227</v>
      </c>
      <c r="G50" s="138" t="e">
        <f>NA()</f>
        <v>#N/A</v>
      </c>
      <c r="H50" s="138" t="e">
        <f>NA()</f>
        <v>#N/A</v>
      </c>
      <c r="I50" s="138">
        <f>IF(ISNUMBER('実質公債費比率（分子）の構造'!M$53),'実質公債費比率（分子）の構造'!M$53,NA())</f>
        <v>1168</v>
      </c>
      <c r="J50" s="138" t="e">
        <f>NA()</f>
        <v>#N/A</v>
      </c>
      <c r="K50" s="138" t="e">
        <f>NA()</f>
        <v>#N/A</v>
      </c>
      <c r="L50" s="138">
        <f>IF(ISNUMBER('実質公債費比率（分子）の構造'!N$53),'実質公債費比率（分子）の構造'!N$53,NA())</f>
        <v>961</v>
      </c>
      <c r="M50" s="138" t="e">
        <f>NA()</f>
        <v>#N/A</v>
      </c>
      <c r="N50" s="138" t="e">
        <f>NA()</f>
        <v>#N/A</v>
      </c>
      <c r="O50" s="138">
        <f>IF(ISNUMBER('実質公債費比率（分子）の構造'!O$53),'実質公債費比率（分子）の構造'!O$53,NA())</f>
        <v>1050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15204</v>
      </c>
      <c r="E56" s="137"/>
      <c r="F56" s="137"/>
      <c r="G56" s="137">
        <f>'将来負担比率（分子）の構造'!J$52</f>
        <v>15153</v>
      </c>
      <c r="H56" s="137"/>
      <c r="I56" s="137"/>
      <c r="J56" s="137">
        <f>'将来負担比率（分子）の構造'!K$52</f>
        <v>15455</v>
      </c>
      <c r="K56" s="137"/>
      <c r="L56" s="137"/>
      <c r="M56" s="137">
        <f>'将来負担比率（分子）の構造'!L$52</f>
        <v>15442</v>
      </c>
      <c r="N56" s="137"/>
      <c r="O56" s="137"/>
      <c r="P56" s="137">
        <f>'将来負担比率（分子）の構造'!M$52</f>
        <v>14873</v>
      </c>
    </row>
    <row r="57" spans="1:16">
      <c r="A57" s="137" t="s">
        <v>36</v>
      </c>
      <c r="B57" s="137"/>
      <c r="C57" s="137"/>
      <c r="D57" s="137">
        <f>'将来負担比率（分子）の構造'!I$51</f>
        <v>1532</v>
      </c>
      <c r="E57" s="137"/>
      <c r="F57" s="137"/>
      <c r="G57" s="137">
        <f>'将来負担比率（分子）の構造'!J$51</f>
        <v>1455</v>
      </c>
      <c r="H57" s="137"/>
      <c r="I57" s="137"/>
      <c r="J57" s="137">
        <f>'将来負担比率（分子）の構造'!K$51</f>
        <v>1406</v>
      </c>
      <c r="K57" s="137"/>
      <c r="L57" s="137"/>
      <c r="M57" s="137">
        <f>'将来負担比率（分子）の構造'!L$51</f>
        <v>1449</v>
      </c>
      <c r="N57" s="137"/>
      <c r="O57" s="137"/>
      <c r="P57" s="137">
        <f>'将来負担比率（分子）の構造'!M$51</f>
        <v>1404</v>
      </c>
    </row>
    <row r="58" spans="1:16">
      <c r="A58" s="137" t="s">
        <v>35</v>
      </c>
      <c r="B58" s="137"/>
      <c r="C58" s="137"/>
      <c r="D58" s="137">
        <f>'将来負担比率（分子）の構造'!I$50</f>
        <v>5593</v>
      </c>
      <c r="E58" s="137"/>
      <c r="F58" s="137"/>
      <c r="G58" s="137">
        <f>'将来負担比率（分子）の構造'!J$50</f>
        <v>5876</v>
      </c>
      <c r="H58" s="137"/>
      <c r="I58" s="137"/>
      <c r="J58" s="137">
        <f>'将来負担比率（分子）の構造'!K$50</f>
        <v>6237</v>
      </c>
      <c r="K58" s="137"/>
      <c r="L58" s="137"/>
      <c r="M58" s="137">
        <f>'将来負担比率（分子）の構造'!L$50</f>
        <v>6663</v>
      </c>
      <c r="N58" s="137"/>
      <c r="O58" s="137"/>
      <c r="P58" s="137">
        <f>'将来負担比率（分子）の構造'!M$50</f>
        <v>7765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f>'将来負担比率（分子）の構造'!J$46</f>
        <v>2</v>
      </c>
      <c r="F61" s="137"/>
      <c r="G61" s="137"/>
      <c r="H61" s="137">
        <f>'将来負担比率（分子）の構造'!K$46</f>
        <v>1</v>
      </c>
      <c r="I61" s="137"/>
      <c r="J61" s="137"/>
      <c r="K61" s="137">
        <f>'将来負担比率（分子）の構造'!L$46</f>
        <v>1</v>
      </c>
      <c r="L61" s="137"/>
      <c r="M61" s="137"/>
      <c r="N61" s="137">
        <f>'将来負担比率（分子）の構造'!M$46</f>
        <v>2</v>
      </c>
      <c r="O61" s="137"/>
      <c r="P61" s="137"/>
    </row>
    <row r="62" spans="1:16">
      <c r="A62" s="137" t="s">
        <v>29</v>
      </c>
      <c r="B62" s="137">
        <f>'将来負担比率（分子）の構造'!I$45</f>
        <v>2616</v>
      </c>
      <c r="C62" s="137"/>
      <c r="D62" s="137"/>
      <c r="E62" s="137">
        <f>'将来負担比率（分子）の構造'!J$45</f>
        <v>2266</v>
      </c>
      <c r="F62" s="137"/>
      <c r="G62" s="137"/>
      <c r="H62" s="137">
        <f>'将来負担比率（分子）の構造'!K$45</f>
        <v>2052</v>
      </c>
      <c r="I62" s="137"/>
      <c r="J62" s="137"/>
      <c r="K62" s="137">
        <f>'将来負担比率（分子）の構造'!L$45</f>
        <v>1905</v>
      </c>
      <c r="L62" s="137"/>
      <c r="M62" s="137"/>
      <c r="N62" s="137">
        <f>'将来負担比率（分子）の構造'!M$45</f>
        <v>1928</v>
      </c>
      <c r="O62" s="137"/>
      <c r="P62" s="137"/>
    </row>
    <row r="63" spans="1:16">
      <c r="A63" s="137" t="s">
        <v>28</v>
      </c>
      <c r="B63" s="137">
        <f>'将来負担比率（分子）の構造'!I$44</f>
        <v>1041</v>
      </c>
      <c r="C63" s="137"/>
      <c r="D63" s="137"/>
      <c r="E63" s="137">
        <f>'将来負担比率（分子）の構造'!J$44</f>
        <v>974</v>
      </c>
      <c r="F63" s="137"/>
      <c r="G63" s="137"/>
      <c r="H63" s="137">
        <f>'将来負担比率（分子）の構造'!K$44</f>
        <v>778</v>
      </c>
      <c r="I63" s="137"/>
      <c r="J63" s="137"/>
      <c r="K63" s="137">
        <f>'将来負担比率（分子）の構造'!L$44</f>
        <v>671</v>
      </c>
      <c r="L63" s="137"/>
      <c r="M63" s="137"/>
      <c r="N63" s="137">
        <f>'将来負担比率（分子）の構造'!M$44</f>
        <v>614</v>
      </c>
      <c r="O63" s="137"/>
      <c r="P63" s="137"/>
    </row>
    <row r="64" spans="1:16">
      <c r="A64" s="137" t="s">
        <v>27</v>
      </c>
      <c r="B64" s="137">
        <f>'将来負担比率（分子）の構造'!I$43</f>
        <v>8480</v>
      </c>
      <c r="C64" s="137"/>
      <c r="D64" s="137"/>
      <c r="E64" s="137">
        <f>'将来負担比率（分子）の構造'!J$43</f>
        <v>7459</v>
      </c>
      <c r="F64" s="137"/>
      <c r="G64" s="137"/>
      <c r="H64" s="137">
        <f>'将来負担比率（分子）の構造'!K$43</f>
        <v>7048</v>
      </c>
      <c r="I64" s="137"/>
      <c r="J64" s="137"/>
      <c r="K64" s="137">
        <f>'将来負担比率（分子）の構造'!L$43</f>
        <v>6534</v>
      </c>
      <c r="L64" s="137"/>
      <c r="M64" s="137"/>
      <c r="N64" s="137">
        <f>'将来負担比率（分子）の構造'!M$43</f>
        <v>6243</v>
      </c>
      <c r="O64" s="137"/>
      <c r="P64" s="137"/>
    </row>
    <row r="65" spans="1:16">
      <c r="A65" s="137" t="s">
        <v>26</v>
      </c>
      <c r="B65" s="137">
        <f>'将来負担比率（分子）の構造'!I$42</f>
        <v>260</v>
      </c>
      <c r="C65" s="137"/>
      <c r="D65" s="137"/>
      <c r="E65" s="137">
        <f>'将来負担比率（分子）の構造'!J$42</f>
        <v>243</v>
      </c>
      <c r="F65" s="137"/>
      <c r="G65" s="137"/>
      <c r="H65" s="137">
        <f>'将来負担比率（分子）の構造'!K$42</f>
        <v>224</v>
      </c>
      <c r="I65" s="137"/>
      <c r="J65" s="137"/>
      <c r="K65" s="137">
        <f>'将来負担比率（分子）の構造'!L$42</f>
        <v>203</v>
      </c>
      <c r="L65" s="137"/>
      <c r="M65" s="137"/>
      <c r="N65" s="137">
        <f>'将来負担比率（分子）の構造'!M$42</f>
        <v>184</v>
      </c>
      <c r="O65" s="137"/>
      <c r="P65" s="137"/>
    </row>
    <row r="66" spans="1:16">
      <c r="A66" s="137" t="s">
        <v>25</v>
      </c>
      <c r="B66" s="137">
        <f>'将来負担比率（分子）の構造'!I$41</f>
        <v>16029</v>
      </c>
      <c r="C66" s="137"/>
      <c r="D66" s="137"/>
      <c r="E66" s="137">
        <f>'将来負担比率（分子）の構造'!J$41</f>
        <v>15818</v>
      </c>
      <c r="F66" s="137"/>
      <c r="G66" s="137"/>
      <c r="H66" s="137">
        <f>'将来負担比率（分子）の構造'!K$41</f>
        <v>15660</v>
      </c>
      <c r="I66" s="137"/>
      <c r="J66" s="137"/>
      <c r="K66" s="137">
        <f>'将来負担比率（分子）の構造'!L$41</f>
        <v>15918</v>
      </c>
      <c r="L66" s="137"/>
      <c r="M66" s="137"/>
      <c r="N66" s="137">
        <f>'将来負担比率（分子）の構造'!M$41</f>
        <v>15543</v>
      </c>
      <c r="O66" s="137"/>
      <c r="P66" s="137"/>
    </row>
    <row r="67" spans="1:16">
      <c r="A67" s="137" t="s">
        <v>63</v>
      </c>
      <c r="B67" s="137" t="e">
        <f>NA()</f>
        <v>#N/A</v>
      </c>
      <c r="C67" s="137">
        <f>IF(ISNUMBER('将来負担比率（分子）の構造'!I$53), IF('将来負担比率（分子）の構造'!I$53 &lt; 0, 0, '将来負担比率（分子）の構造'!I$53), NA())</f>
        <v>6097</v>
      </c>
      <c r="D67" s="137" t="e">
        <f>NA()</f>
        <v>#N/A</v>
      </c>
      <c r="E67" s="137" t="e">
        <f>NA()</f>
        <v>#N/A</v>
      </c>
      <c r="F67" s="137">
        <f>IF(ISNUMBER('将来負担比率（分子）の構造'!J$53), IF('将来負担比率（分子）の構造'!J$53 &lt; 0, 0, '将来負担比率（分子）の構造'!J$53), NA())</f>
        <v>4277</v>
      </c>
      <c r="G67" s="137" t="e">
        <f>NA()</f>
        <v>#N/A</v>
      </c>
      <c r="H67" s="137" t="e">
        <f>NA()</f>
        <v>#N/A</v>
      </c>
      <c r="I67" s="137">
        <f>IF(ISNUMBER('将来負担比率（分子）の構造'!K$53), IF('将来負担比率（分子）の構造'!K$53 &lt; 0, 0, '将来負担比率（分子）の構造'!K$53), NA())</f>
        <v>2664</v>
      </c>
      <c r="J67" s="137" t="e">
        <f>NA()</f>
        <v>#N/A</v>
      </c>
      <c r="K67" s="137" t="e">
        <f>NA()</f>
        <v>#N/A</v>
      </c>
      <c r="L67" s="137">
        <f>IF(ISNUMBER('将来負担比率（分子）の構造'!L$53), IF('将来負担比率（分子）の構造'!L$53 &lt; 0, 0, '将来負担比率（分子）の構造'!L$53), NA())</f>
        <v>1678</v>
      </c>
      <c r="M67" s="137" t="e">
        <f>NA()</f>
        <v>#N/A</v>
      </c>
      <c r="N67" s="137" t="e">
        <f>NA()</f>
        <v>#N/A</v>
      </c>
      <c r="O67" s="137">
        <f>IF(ISNUMBER('将来負担比率（分子）の構造'!M$53), IF('将来負担比率（分子）の構造'!M$53 &lt; 0, 0, '将来負担比率（分子）の構造'!M$53), NA())</f>
        <v>472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1"/>
  <sheetViews>
    <sheetView tabSelected="1" topLeftCell="A28" workbookViewId="0">
      <selection activeCell="A19" sqref="A1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558</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558</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5" t="s">
        <v>554</v>
      </c>
      <c r="I42" s="354"/>
      <c r="J42" s="354"/>
      <c r="K42" s="354"/>
      <c r="L42" s="246"/>
      <c r="M42" s="246"/>
      <c r="N42" s="246"/>
      <c r="O42" s="246"/>
    </row>
    <row r="43" spans="2:17">
      <c r="B43" s="250"/>
      <c r="C43" s="246"/>
      <c r="D43" s="246"/>
      <c r="E43" s="246"/>
      <c r="F43" s="246"/>
      <c r="G43" s="1225" t="s">
        <v>559</v>
      </c>
      <c r="H43" s="1226"/>
      <c r="I43" s="1226"/>
      <c r="J43" s="1226"/>
      <c r="K43" s="1226"/>
      <c r="L43" s="1226"/>
      <c r="M43" s="1226"/>
      <c r="N43" s="1226"/>
      <c r="O43" s="1227"/>
    </row>
    <row r="44" spans="2:17">
      <c r="B44" s="250"/>
      <c r="C44" s="246"/>
      <c r="D44" s="246"/>
      <c r="E44" s="246"/>
      <c r="F44" s="246"/>
      <c r="G44" s="1228"/>
      <c r="H44" s="1229"/>
      <c r="I44" s="1229"/>
      <c r="J44" s="1229"/>
      <c r="K44" s="1229"/>
      <c r="L44" s="1229"/>
      <c r="M44" s="1229"/>
      <c r="N44" s="1229"/>
      <c r="O44" s="1230"/>
    </row>
    <row r="45" spans="2:17">
      <c r="B45" s="250"/>
      <c r="C45" s="246"/>
      <c r="D45" s="246"/>
      <c r="E45" s="246"/>
      <c r="F45" s="246"/>
      <c r="G45" s="1228"/>
      <c r="H45" s="1229"/>
      <c r="I45" s="1229"/>
      <c r="J45" s="1229"/>
      <c r="K45" s="1229"/>
      <c r="L45" s="1229"/>
      <c r="M45" s="1229"/>
      <c r="N45" s="1229"/>
      <c r="O45" s="1230"/>
    </row>
    <row r="46" spans="2:17">
      <c r="B46" s="250"/>
      <c r="C46" s="246"/>
      <c r="D46" s="246"/>
      <c r="E46" s="246"/>
      <c r="F46" s="246"/>
      <c r="G46" s="1228"/>
      <c r="H46" s="1229"/>
      <c r="I46" s="1229"/>
      <c r="J46" s="1229"/>
      <c r="K46" s="1229"/>
      <c r="L46" s="1229"/>
      <c r="M46" s="1229"/>
      <c r="N46" s="1229"/>
      <c r="O46" s="1230"/>
    </row>
    <row r="47" spans="2:17">
      <c r="B47" s="250"/>
      <c r="C47" s="246"/>
      <c r="D47" s="246"/>
      <c r="E47" s="246"/>
      <c r="F47" s="246"/>
      <c r="G47" s="1231"/>
      <c r="H47" s="1232"/>
      <c r="I47" s="1232"/>
      <c r="J47" s="1232"/>
      <c r="K47" s="1232"/>
      <c r="L47" s="1232"/>
      <c r="M47" s="1232"/>
      <c r="N47" s="1232"/>
      <c r="O47" s="1233"/>
    </row>
    <row r="48" spans="2:17">
      <c r="B48" s="250"/>
      <c r="C48" s="246"/>
      <c r="D48" s="246"/>
      <c r="E48" s="246"/>
      <c r="F48" s="246"/>
      <c r="G48" s="246"/>
      <c r="H48" s="365"/>
      <c r="I48" s="365"/>
      <c r="J48" s="365"/>
    </row>
    <row r="49" spans="1:17">
      <c r="B49" s="250"/>
      <c r="C49" s="246"/>
      <c r="D49" s="246"/>
      <c r="E49" s="246"/>
      <c r="F49" s="246"/>
      <c r="G49" s="245" t="s">
        <v>556</v>
      </c>
    </row>
    <row r="50" spans="1:17">
      <c r="B50" s="250"/>
      <c r="C50" s="246"/>
      <c r="D50" s="246"/>
      <c r="E50" s="246"/>
      <c r="F50" s="246"/>
      <c r="G50" s="1234"/>
      <c r="H50" s="1235"/>
      <c r="I50" s="1235"/>
      <c r="J50" s="1236"/>
      <c r="K50" s="347" t="s">
        <v>519</v>
      </c>
      <c r="L50" s="347" t="s">
        <v>520</v>
      </c>
      <c r="M50" s="347" t="s">
        <v>521</v>
      </c>
      <c r="N50" s="347" t="s">
        <v>522</v>
      </c>
      <c r="O50" s="347" t="s">
        <v>523</v>
      </c>
    </row>
    <row r="51" spans="1:17">
      <c r="B51" s="250"/>
      <c r="C51" s="246"/>
      <c r="D51" s="246"/>
      <c r="E51" s="246"/>
      <c r="F51" s="246"/>
      <c r="G51" s="1237" t="s">
        <v>552</v>
      </c>
      <c r="H51" s="1238"/>
      <c r="I51" s="1243" t="s">
        <v>550</v>
      </c>
      <c r="J51" s="1243"/>
      <c r="K51" s="1255"/>
      <c r="L51" s="1255"/>
      <c r="M51" s="1255"/>
      <c r="N51" s="1221">
        <v>15.9</v>
      </c>
      <c r="O51" s="1255"/>
    </row>
    <row r="52" spans="1:17">
      <c r="B52" s="250"/>
      <c r="C52" s="246"/>
      <c r="D52" s="246"/>
      <c r="E52" s="246"/>
      <c r="F52" s="246"/>
      <c r="G52" s="1239"/>
      <c r="H52" s="1240"/>
      <c r="I52" s="1244"/>
      <c r="J52" s="1244"/>
      <c r="K52" s="1221"/>
      <c r="L52" s="1221"/>
      <c r="M52" s="1221"/>
      <c r="N52" s="1221"/>
      <c r="O52" s="1221"/>
    </row>
    <row r="53" spans="1:17">
      <c r="A53" s="357"/>
      <c r="B53" s="250"/>
      <c r="C53" s="246"/>
      <c r="D53" s="246"/>
      <c r="E53" s="246"/>
      <c r="F53" s="246"/>
      <c r="G53" s="1239"/>
      <c r="H53" s="1240"/>
      <c r="I53" s="1252" t="s">
        <v>560</v>
      </c>
      <c r="J53" s="1252"/>
      <c r="K53" s="1256"/>
      <c r="L53" s="1256"/>
      <c r="M53" s="1256"/>
      <c r="N53" s="1253">
        <v>61.3</v>
      </c>
      <c r="O53" s="1256"/>
    </row>
    <row r="54" spans="1:17">
      <c r="A54" s="357"/>
      <c r="B54" s="250"/>
      <c r="C54" s="246"/>
      <c r="D54" s="246"/>
      <c r="E54" s="246"/>
      <c r="F54" s="246"/>
      <c r="G54" s="1241"/>
      <c r="H54" s="1242"/>
      <c r="I54" s="1252"/>
      <c r="J54" s="1252"/>
      <c r="K54" s="1254"/>
      <c r="L54" s="1254"/>
      <c r="M54" s="1254"/>
      <c r="N54" s="1254"/>
      <c r="O54" s="1254"/>
    </row>
    <row r="55" spans="1:17">
      <c r="A55" s="357"/>
      <c r="B55" s="250"/>
      <c r="C55" s="246"/>
      <c r="D55" s="246"/>
      <c r="E55" s="246"/>
      <c r="F55" s="246"/>
      <c r="G55" s="1246" t="s">
        <v>551</v>
      </c>
      <c r="H55" s="1247"/>
      <c r="I55" s="1252" t="s">
        <v>550</v>
      </c>
      <c r="J55" s="1252"/>
      <c r="K55" s="1255"/>
      <c r="L55" s="1255"/>
      <c r="M55" s="1255"/>
      <c r="N55" s="1221">
        <v>33.6</v>
      </c>
      <c r="O55" s="1255"/>
    </row>
    <row r="56" spans="1:17">
      <c r="A56" s="357"/>
      <c r="B56" s="250"/>
      <c r="C56" s="246"/>
      <c r="D56" s="246"/>
      <c r="E56" s="246"/>
      <c r="F56" s="246"/>
      <c r="G56" s="1248"/>
      <c r="H56" s="1249"/>
      <c r="I56" s="1252"/>
      <c r="J56" s="1252"/>
      <c r="K56" s="1221"/>
      <c r="L56" s="1221"/>
      <c r="M56" s="1221"/>
      <c r="N56" s="1221"/>
      <c r="O56" s="1221"/>
    </row>
    <row r="57" spans="1:17" s="357" customFormat="1">
      <c r="B57" s="358"/>
      <c r="C57" s="354"/>
      <c r="D57" s="354"/>
      <c r="E57" s="354"/>
      <c r="F57" s="354"/>
      <c r="G57" s="1248"/>
      <c r="H57" s="1249"/>
      <c r="I57" s="1223" t="s">
        <v>560</v>
      </c>
      <c r="J57" s="1223"/>
      <c r="K57" s="1256"/>
      <c r="L57" s="1256"/>
      <c r="M57" s="1256"/>
      <c r="N57" s="1253">
        <v>56.8</v>
      </c>
      <c r="O57" s="1256"/>
      <c r="P57" s="363"/>
      <c r="Q57" s="358"/>
    </row>
    <row r="58" spans="1:17" s="357" customFormat="1">
      <c r="A58" s="245"/>
      <c r="B58" s="358"/>
      <c r="C58" s="354"/>
      <c r="D58" s="354"/>
      <c r="E58" s="354"/>
      <c r="F58" s="354"/>
      <c r="G58" s="1250"/>
      <c r="H58" s="1251"/>
      <c r="I58" s="1223"/>
      <c r="J58" s="1223"/>
      <c r="K58" s="1254"/>
      <c r="L58" s="1254"/>
      <c r="M58" s="1254"/>
      <c r="N58" s="1254"/>
      <c r="O58" s="1254"/>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555</v>
      </c>
      <c r="C63" s="246"/>
      <c r="D63" s="246"/>
      <c r="E63" s="246"/>
      <c r="F63" s="246"/>
      <c r="G63" s="246"/>
      <c r="H63" s="246"/>
      <c r="I63" s="246"/>
      <c r="J63" s="246"/>
      <c r="K63" s="246"/>
      <c r="L63" s="246"/>
      <c r="M63" s="246"/>
      <c r="N63" s="246"/>
      <c r="O63" s="246"/>
    </row>
    <row r="64" spans="1:17">
      <c r="B64" s="250"/>
      <c r="C64" s="246"/>
      <c r="D64" s="246"/>
      <c r="E64" s="246"/>
      <c r="F64" s="246"/>
      <c r="G64" s="355" t="s">
        <v>554</v>
      </c>
      <c r="I64" s="354"/>
      <c r="J64" s="354"/>
      <c r="K64" s="354"/>
      <c r="L64" s="246"/>
      <c r="M64" s="246"/>
      <c r="N64" s="246"/>
      <c r="O64" s="246"/>
    </row>
    <row r="65" spans="2:30">
      <c r="B65" s="250"/>
      <c r="C65" s="246"/>
      <c r="D65" s="246"/>
      <c r="E65" s="246"/>
      <c r="F65" s="246"/>
      <c r="G65" s="1225" t="s">
        <v>561</v>
      </c>
      <c r="H65" s="1226"/>
      <c r="I65" s="1226"/>
      <c r="J65" s="1226"/>
      <c r="K65" s="1226"/>
      <c r="L65" s="1226"/>
      <c r="M65" s="1226"/>
      <c r="N65" s="1226"/>
      <c r="O65" s="1227"/>
    </row>
    <row r="66" spans="2:30">
      <c r="B66" s="250"/>
      <c r="C66" s="246"/>
      <c r="D66" s="246"/>
      <c r="E66" s="246"/>
      <c r="F66" s="246"/>
      <c r="G66" s="1228"/>
      <c r="H66" s="1229"/>
      <c r="I66" s="1229"/>
      <c r="J66" s="1229"/>
      <c r="K66" s="1229"/>
      <c r="L66" s="1229"/>
      <c r="M66" s="1229"/>
      <c r="N66" s="1229"/>
      <c r="O66" s="1230"/>
    </row>
    <row r="67" spans="2:30">
      <c r="B67" s="250"/>
      <c r="C67" s="246"/>
      <c r="D67" s="246"/>
      <c r="E67" s="246"/>
      <c r="F67" s="246"/>
      <c r="G67" s="1228"/>
      <c r="H67" s="1229"/>
      <c r="I67" s="1229"/>
      <c r="J67" s="1229"/>
      <c r="K67" s="1229"/>
      <c r="L67" s="1229"/>
      <c r="M67" s="1229"/>
      <c r="N67" s="1229"/>
      <c r="O67" s="1230"/>
    </row>
    <row r="68" spans="2:30">
      <c r="B68" s="250"/>
      <c r="C68" s="246"/>
      <c r="D68" s="246"/>
      <c r="E68" s="246"/>
      <c r="F68" s="246"/>
      <c r="G68" s="1228"/>
      <c r="H68" s="1229"/>
      <c r="I68" s="1229"/>
      <c r="J68" s="1229"/>
      <c r="K68" s="1229"/>
      <c r="L68" s="1229"/>
      <c r="M68" s="1229"/>
      <c r="N68" s="1229"/>
      <c r="O68" s="1230"/>
    </row>
    <row r="69" spans="2:30">
      <c r="B69" s="250"/>
      <c r="C69" s="246"/>
      <c r="D69" s="246"/>
      <c r="E69" s="246"/>
      <c r="F69" s="246"/>
      <c r="G69" s="1231"/>
      <c r="H69" s="1232"/>
      <c r="I69" s="1232"/>
      <c r="J69" s="1232"/>
      <c r="K69" s="1232"/>
      <c r="L69" s="1232"/>
      <c r="M69" s="1232"/>
      <c r="N69" s="1232"/>
      <c r="O69" s="1233"/>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553</v>
      </c>
      <c r="I71" s="351"/>
      <c r="J71" s="350"/>
      <c r="K71" s="350"/>
      <c r="L71" s="349"/>
      <c r="M71" s="350"/>
      <c r="N71" s="349"/>
      <c r="O71" s="348"/>
    </row>
    <row r="72" spans="2:30">
      <c r="B72" s="250"/>
      <c r="C72" s="246"/>
      <c r="D72" s="246"/>
      <c r="E72" s="246"/>
      <c r="F72" s="246"/>
      <c r="G72" s="1234"/>
      <c r="H72" s="1235"/>
      <c r="I72" s="1235"/>
      <c r="J72" s="1236"/>
      <c r="K72" s="347" t="s">
        <v>519</v>
      </c>
      <c r="L72" s="347" t="s">
        <v>520</v>
      </c>
      <c r="M72" s="347" t="s">
        <v>521</v>
      </c>
      <c r="N72" s="347" t="s">
        <v>522</v>
      </c>
      <c r="O72" s="347" t="s">
        <v>523</v>
      </c>
    </row>
    <row r="73" spans="2:30">
      <c r="B73" s="250"/>
      <c r="C73" s="246"/>
      <c r="D73" s="246"/>
      <c r="E73" s="246"/>
      <c r="F73" s="246"/>
      <c r="G73" s="1237" t="s">
        <v>552</v>
      </c>
      <c r="H73" s="1238"/>
      <c r="I73" s="1243" t="s">
        <v>550</v>
      </c>
      <c r="J73" s="1243"/>
      <c r="K73" s="1245">
        <v>60.1</v>
      </c>
      <c r="L73" s="1245">
        <v>41.7</v>
      </c>
      <c r="M73" s="1221">
        <v>26.1</v>
      </c>
      <c r="N73" s="1221">
        <v>15.9</v>
      </c>
      <c r="O73" s="1221">
        <v>4.5</v>
      </c>
      <c r="S73" s="245">
        <v>9.9</v>
      </c>
    </row>
    <row r="74" spans="2:30">
      <c r="B74" s="250"/>
      <c r="C74" s="246"/>
      <c r="D74" s="246"/>
      <c r="E74" s="246"/>
      <c r="F74" s="246"/>
      <c r="G74" s="1239"/>
      <c r="H74" s="1240"/>
      <c r="I74" s="1244"/>
      <c r="J74" s="1244"/>
      <c r="K74" s="1245"/>
      <c r="L74" s="1245"/>
      <c r="M74" s="1221"/>
      <c r="N74" s="1221"/>
      <c r="O74" s="1221"/>
    </row>
    <row r="75" spans="2:30">
      <c r="B75" s="250"/>
      <c r="C75" s="246"/>
      <c r="D75" s="246"/>
      <c r="E75" s="246"/>
      <c r="F75" s="246"/>
      <c r="G75" s="1239"/>
      <c r="H75" s="1240"/>
      <c r="I75" s="1252" t="s">
        <v>549</v>
      </c>
      <c r="J75" s="1252"/>
      <c r="K75" s="1253">
        <v>10.5</v>
      </c>
      <c r="L75" s="1253">
        <v>11.2</v>
      </c>
      <c r="M75" s="1253">
        <v>11.7</v>
      </c>
      <c r="N75" s="1253">
        <v>10.8</v>
      </c>
      <c r="O75" s="1253">
        <v>10.199999999999999</v>
      </c>
      <c r="U75" s="245">
        <v>81.2</v>
      </c>
      <c r="W75" s="245">
        <v>87.2</v>
      </c>
      <c r="Y75" s="245">
        <v>99.8</v>
      </c>
      <c r="AA75" s="245">
        <v>109.5</v>
      </c>
      <c r="AC75" s="245">
        <v>115.2</v>
      </c>
    </row>
    <row r="76" spans="2:30">
      <c r="B76" s="250"/>
      <c r="C76" s="246"/>
      <c r="D76" s="246"/>
      <c r="E76" s="246"/>
      <c r="F76" s="246"/>
      <c r="G76" s="1241"/>
      <c r="H76" s="1242"/>
      <c r="I76" s="1252"/>
      <c r="J76" s="1252"/>
      <c r="K76" s="1254"/>
      <c r="L76" s="1254"/>
      <c r="M76" s="1254"/>
      <c r="N76" s="1254"/>
      <c r="O76" s="1254"/>
    </row>
    <row r="77" spans="2:30">
      <c r="B77" s="250"/>
      <c r="C77" s="246"/>
      <c r="D77" s="246"/>
      <c r="E77" s="246"/>
      <c r="F77" s="246"/>
      <c r="G77" s="1246" t="s">
        <v>551</v>
      </c>
      <c r="H77" s="1247"/>
      <c r="I77" s="1252" t="s">
        <v>550</v>
      </c>
      <c r="J77" s="1252"/>
      <c r="K77" s="1245">
        <v>58.2</v>
      </c>
      <c r="L77" s="1245">
        <v>50.3</v>
      </c>
      <c r="M77" s="1221">
        <v>45.9</v>
      </c>
      <c r="N77" s="1221">
        <v>33.6</v>
      </c>
      <c r="O77" s="1221">
        <v>35.299999999999997</v>
      </c>
      <c r="R77" s="245">
        <v>12.3</v>
      </c>
      <c r="T77" s="245">
        <v>11.1</v>
      </c>
    </row>
    <row r="78" spans="2:30">
      <c r="B78" s="250"/>
      <c r="C78" s="246"/>
      <c r="D78" s="246"/>
      <c r="E78" s="246"/>
      <c r="F78" s="246"/>
      <c r="G78" s="1248"/>
      <c r="H78" s="1249"/>
      <c r="I78" s="1252"/>
      <c r="J78" s="1252"/>
      <c r="K78" s="1245"/>
      <c r="L78" s="1245"/>
      <c r="M78" s="1221"/>
      <c r="N78" s="1221"/>
      <c r="O78" s="1221"/>
    </row>
    <row r="79" spans="2:30">
      <c r="B79" s="250"/>
      <c r="C79" s="246"/>
      <c r="D79" s="246"/>
      <c r="E79" s="246"/>
      <c r="F79" s="246"/>
      <c r="G79" s="1248"/>
      <c r="H79" s="1249"/>
      <c r="I79" s="1222" t="s">
        <v>549</v>
      </c>
      <c r="J79" s="1223"/>
      <c r="K79" s="1224">
        <v>10.3</v>
      </c>
      <c r="L79" s="1224">
        <v>9.6</v>
      </c>
      <c r="M79" s="1224">
        <v>8.8000000000000007</v>
      </c>
      <c r="N79" s="1224">
        <v>7</v>
      </c>
      <c r="O79" s="1224">
        <v>6.9</v>
      </c>
      <c r="V79" s="245">
        <v>53.5</v>
      </c>
      <c r="X79" s="245">
        <v>48.2</v>
      </c>
      <c r="Z79" s="245">
        <v>34.200000000000003</v>
      </c>
      <c r="AB79" s="245">
        <v>30.3</v>
      </c>
      <c r="AD79" s="245">
        <v>28.9</v>
      </c>
    </row>
    <row r="80" spans="2:30">
      <c r="B80" s="250"/>
      <c r="C80" s="246"/>
      <c r="D80" s="246"/>
      <c r="E80" s="246"/>
      <c r="F80" s="246"/>
      <c r="G80" s="1250"/>
      <c r="H80" s="1251"/>
      <c r="I80" s="1223"/>
      <c r="J80" s="1223"/>
      <c r="K80" s="1224"/>
      <c r="L80" s="1224"/>
      <c r="M80" s="1224"/>
      <c r="N80" s="1224"/>
      <c r="O80" s="1224"/>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s="245" customFormat="1" ht="13.5" hidden="1" customHeight="1"/>
    <row r="162" s="245" customFormat="1" ht="13.5" hidden="1" customHeight="1"/>
    <row r="163" s="245" customFormat="1" ht="13.5" hidden="1" customHeight="1"/>
    <row r="164" s="245" customFormat="1" ht="13.5" hidden="1" customHeight="1"/>
    <row r="165" s="245" customFormat="1" ht="13.5" hidden="1" customHeight="1"/>
    <row r="166" s="245" customFormat="1" ht="13.5" hidden="1" customHeight="1"/>
    <row r="167" s="245" customFormat="1" ht="13.5" hidden="1" customHeight="1"/>
    <row r="168" s="245" customFormat="1" ht="13.5" hidden="1" customHeight="1"/>
    <row r="169" s="245" customFormat="1" ht="13.5" hidden="1" customHeight="1"/>
    <row r="170" s="245" customFormat="1" ht="13.5" hidden="1" customHeight="1"/>
    <row r="171" s="245" customFormat="1" ht="13.5" hidden="1" customHeight="1"/>
    <row r="172" s="245" customFormat="1" ht="13.5" hidden="1" customHeight="1"/>
    <row r="173" s="245" customFormat="1" ht="13.5" hidden="1" customHeight="1"/>
    <row r="174" s="245" customFormat="1" ht="13.5" hidden="1" customHeight="1"/>
    <row r="175" s="245" customFormat="1" ht="13.5" hidden="1" customHeight="1"/>
    <row r="176" s="245" customFormat="1" ht="13.5" hidden="1" customHeight="1"/>
    <row r="177" s="245" customFormat="1" ht="13.5" hidden="1" customHeight="1"/>
    <row r="178" s="245" customFormat="1" ht="13.5" hidden="1" customHeight="1"/>
    <row r="179" s="245" customFormat="1" ht="13.5" hidden="1" customHeight="1"/>
    <row r="180" s="245" customFormat="1" ht="13.5" hidden="1" customHeight="1"/>
    <row r="181" s="245" customFormat="1" ht="13.5" hidden="1" customHeight="1"/>
    <row r="182" s="245" customFormat="1" ht="13.5" hidden="1" customHeight="1"/>
    <row r="183" s="245" customFormat="1" ht="13.5" hidden="1" customHeight="1"/>
    <row r="184" s="245" customFormat="1" ht="13.5" hidden="1" customHeight="1"/>
    <row r="185" s="245" customFormat="1" ht="13.5" hidden="1" customHeight="1"/>
    <row r="186" s="245" customFormat="1" ht="13.5" hidden="1" customHeight="1"/>
    <row r="187" s="245" customFormat="1" ht="13.5" hidden="1" customHeight="1"/>
    <row r="188" s="245" customFormat="1" ht="13.5" hidden="1" customHeight="1"/>
    <row r="189" s="245" customFormat="1" ht="13.5" hidden="1" customHeight="1"/>
    <row r="190" s="245" customFormat="1" ht="13.5" hidden="1" customHeight="1"/>
    <row r="191" s="245" customFormat="1" ht="13.5" hidden="1" customHeight="1"/>
  </sheetData>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workbookViewId="0">
      <selection activeCell="A3" sqref="A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s="243" customFormat="1" ht="13.5" customHeight="1"/>
    <row r="2" spans="2:34" s="243" customFormat="1">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c r="B3" s="244"/>
      <c r="T3" s="244"/>
    </row>
    <row r="4" spans="2:34" s="243" customFormat="1">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c r="B36" s="244"/>
      <c r="C36" s="244"/>
      <c r="D36" s="244"/>
      <c r="E36" s="244"/>
      <c r="F36" s="244"/>
      <c r="G36" s="244"/>
      <c r="I36" s="244"/>
      <c r="L36" s="244"/>
      <c r="N36" s="244"/>
      <c r="O36" s="244"/>
      <c r="P36" s="244"/>
      <c r="Q36" s="244"/>
      <c r="R36" s="244"/>
      <c r="S36" s="244"/>
      <c r="T36" s="244"/>
      <c r="U36" s="244"/>
      <c r="V36" s="244"/>
      <c r="W36" s="244"/>
      <c r="X36" s="244"/>
    </row>
    <row r="37" spans="2:34" s="243" customFormat="1">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c r="AB49" s="244"/>
      <c r="AC49" s="244"/>
      <c r="AD49" s="244"/>
      <c r="AE49" s="244"/>
      <c r="AF49" s="244"/>
      <c r="AG49" s="244"/>
      <c r="AH49" s="244"/>
    </row>
    <row r="50" spans="28:34" s="243" customFormat="1">
      <c r="AB50" s="244"/>
      <c r="AC50" s="244"/>
      <c r="AD50" s="244"/>
    </row>
    <row r="51" spans="28:34" s="243" customFormat="1">
      <c r="AB51" s="244"/>
    </row>
    <row r="52" spans="28:34" s="243" customFormat="1">
      <c r="AB52" s="244"/>
      <c r="AC52" s="244"/>
      <c r="AD52" s="244"/>
      <c r="AE52" s="244"/>
      <c r="AF52" s="244"/>
      <c r="AG52" s="244"/>
      <c r="AH52" s="244"/>
    </row>
    <row r="53" spans="28:34" s="243" customFormat="1">
      <c r="AB53" s="244"/>
      <c r="AC53" s="244"/>
      <c r="AD53" s="244"/>
      <c r="AE53" s="244"/>
    </row>
    <row r="54" spans="28:34" s="243" customFormat="1">
      <c r="AB54" s="244"/>
      <c r="AC54" s="244"/>
      <c r="AD54" s="244"/>
      <c r="AE54" s="244"/>
      <c r="AF54" s="244"/>
      <c r="AG54" s="244"/>
    </row>
    <row r="55" spans="28:34" s="243" customFormat="1">
      <c r="AB55" s="244"/>
      <c r="AC55" s="244"/>
      <c r="AD55" s="244"/>
      <c r="AE55" s="244"/>
      <c r="AF55" s="244"/>
      <c r="AG55" s="244"/>
      <c r="AH55" s="244"/>
    </row>
    <row r="56" spans="28:34" s="243" customFormat="1"/>
    <row r="57" spans="28:34" s="243" customFormat="1">
      <c r="AB57" s="244"/>
      <c r="AC57" s="244"/>
      <c r="AD57" s="244"/>
      <c r="AE57" s="244"/>
      <c r="AF57" s="244"/>
      <c r="AG57" s="244"/>
    </row>
    <row r="58" spans="28:34" s="243" customFormat="1">
      <c r="AB58" s="244"/>
      <c r="AC58" s="244"/>
      <c r="AD58" s="244"/>
      <c r="AE58" s="244"/>
      <c r="AF58" s="244"/>
      <c r="AG58" s="244"/>
    </row>
    <row r="59" spans="28:34" s="243" customFormat="1">
      <c r="AB59" s="244"/>
      <c r="AC59" s="244"/>
      <c r="AD59" s="244"/>
      <c r="AE59" s="244"/>
      <c r="AF59" s="244"/>
      <c r="AG59" s="244"/>
      <c r="AH59" s="244"/>
    </row>
    <row r="60" spans="28:34" s="243" customFormat="1">
      <c r="AB60" s="244"/>
      <c r="AC60" s="244"/>
      <c r="AD60" s="244"/>
      <c r="AE60" s="244"/>
      <c r="AF60" s="244"/>
      <c r="AG60" s="244"/>
      <c r="AH60" s="244"/>
    </row>
    <row r="61" spans="28:34" s="243" customFormat="1">
      <c r="AB61" s="244"/>
      <c r="AC61" s="244"/>
      <c r="AD61" s="244"/>
      <c r="AE61" s="244"/>
      <c r="AF61" s="244"/>
      <c r="AG61" s="244"/>
      <c r="AH61" s="244"/>
    </row>
    <row r="62" spans="28:34" s="243" customFormat="1">
      <c r="AB62" s="244"/>
      <c r="AC62" s="244"/>
      <c r="AD62" s="244"/>
      <c r="AE62" s="244"/>
      <c r="AF62" s="244"/>
      <c r="AG62" s="244"/>
      <c r="AH62" s="244"/>
    </row>
    <row r="63" spans="28:34" s="243" customFormat="1">
      <c r="AB63" s="244"/>
      <c r="AC63" s="244"/>
      <c r="AD63" s="244"/>
      <c r="AE63" s="244"/>
      <c r="AF63" s="244"/>
      <c r="AG63" s="244"/>
    </row>
    <row r="64" spans="28:34" s="243" customFormat="1">
      <c r="AB64" s="244"/>
      <c r="AC64" s="244"/>
      <c r="AD64" s="244"/>
      <c r="AE64" s="244"/>
      <c r="AF64" s="244"/>
    </row>
    <row r="65" spans="28:34" s="243" customFormat="1">
      <c r="AB65" s="244"/>
      <c r="AC65" s="244"/>
      <c r="AD65" s="244"/>
      <c r="AE65" s="244"/>
      <c r="AF65" s="244"/>
      <c r="AG65" s="244"/>
      <c r="AH65" s="244"/>
    </row>
    <row r="66" spans="28:34" s="243" customFormat="1">
      <c r="AB66" s="244"/>
      <c r="AC66" s="244"/>
      <c r="AD66" s="244"/>
      <c r="AE66" s="244"/>
      <c r="AF66" s="244"/>
      <c r="AG66" s="244"/>
      <c r="AH66" s="244"/>
    </row>
    <row r="67" spans="28:34" s="243" customFormat="1">
      <c r="AB67" s="244"/>
      <c r="AC67" s="244"/>
      <c r="AD67" s="244"/>
      <c r="AE67" s="244"/>
      <c r="AF67" s="244"/>
      <c r="AG67" s="244"/>
      <c r="AH67" s="244"/>
    </row>
    <row r="68" spans="28:34" s="243" customFormat="1"/>
    <row r="69" spans="28:34" s="243" customFormat="1">
      <c r="AB69" s="244"/>
      <c r="AC69" s="244"/>
      <c r="AD69" s="244"/>
      <c r="AE69" s="244"/>
    </row>
    <row r="70" spans="28:34" s="243" customFormat="1">
      <c r="AB70" s="244"/>
      <c r="AC70" s="244"/>
      <c r="AD70" s="244"/>
      <c r="AE70" s="244"/>
      <c r="AF70" s="244"/>
      <c r="AG70" s="244"/>
      <c r="AH70" s="244"/>
    </row>
    <row r="71" spans="28:34" s="243" customFormat="1">
      <c r="AB71" s="244"/>
      <c r="AC71" s="244"/>
      <c r="AD71" s="244"/>
      <c r="AE71" s="244"/>
      <c r="AF71" s="244"/>
      <c r="AG71" s="244"/>
      <c r="AH71" s="244"/>
    </row>
    <row r="72" spans="28:34" s="243" customFormat="1">
      <c r="AB72" s="244"/>
      <c r="AC72" s="244"/>
      <c r="AD72" s="244"/>
      <c r="AE72" s="244"/>
      <c r="AF72" s="244"/>
      <c r="AG72" s="244"/>
      <c r="AH72" s="244"/>
    </row>
    <row r="73" spans="28:34" s="243" customFormat="1">
      <c r="AB73" s="244"/>
      <c r="AC73" s="244"/>
      <c r="AD73" s="244"/>
      <c r="AE73" s="244"/>
      <c r="AF73" s="244"/>
      <c r="AG73" s="244"/>
      <c r="AH73" s="244"/>
    </row>
    <row r="74" spans="28:34" s="243" customFormat="1">
      <c r="AB74" s="244"/>
      <c r="AC74" s="244"/>
      <c r="AD74" s="244"/>
      <c r="AE74" s="244"/>
      <c r="AF74" s="244"/>
      <c r="AG74" s="244"/>
      <c r="AH74" s="244"/>
    </row>
    <row r="75" spans="28:34" s="243" customFormat="1">
      <c r="AB75" s="244"/>
      <c r="AC75" s="244"/>
      <c r="AD75" s="244"/>
      <c r="AE75" s="244"/>
      <c r="AF75" s="244"/>
      <c r="AG75" s="244"/>
    </row>
    <row r="76" spans="28:34" s="243" customFormat="1">
      <c r="AB76" s="244"/>
      <c r="AC76" s="244"/>
      <c r="AD76" s="244"/>
      <c r="AE76" s="244"/>
    </row>
    <row r="77" spans="28:34" s="243" customFormat="1">
      <c r="AB77" s="244"/>
      <c r="AC77" s="244"/>
      <c r="AD77" s="244"/>
      <c r="AE77" s="244"/>
      <c r="AF77" s="244"/>
    </row>
    <row r="78" spans="28:34" s="243" customFormat="1">
      <c r="AB78" s="244"/>
      <c r="AC78" s="244"/>
      <c r="AD78" s="244"/>
      <c r="AE78" s="244"/>
      <c r="AF78" s="244"/>
      <c r="AG78" s="244"/>
      <c r="AH78" s="244"/>
    </row>
    <row r="79" spans="28:34" s="243" customFormat="1">
      <c r="AB79" s="244"/>
      <c r="AC79" s="244"/>
      <c r="AD79" s="244"/>
      <c r="AE79" s="244"/>
      <c r="AF79" s="244"/>
      <c r="AG79" s="244"/>
      <c r="AH79" s="244"/>
    </row>
    <row r="80" spans="28:34" s="243" customFormat="1">
      <c r="AB80" s="244"/>
      <c r="AC80" s="244"/>
      <c r="AD80" s="244"/>
      <c r="AE80" s="244"/>
      <c r="AF80" s="244"/>
      <c r="AG80" s="244"/>
      <c r="AH80" s="244"/>
    </row>
    <row r="81" spans="25:34" s="243" customFormat="1">
      <c r="Y81" s="244"/>
      <c r="Z81" s="244"/>
      <c r="AA81" s="244"/>
      <c r="AB81" s="244"/>
      <c r="AC81" s="244"/>
      <c r="AD81" s="244"/>
      <c r="AE81" s="244"/>
      <c r="AF81" s="244"/>
      <c r="AG81" s="244"/>
      <c r="AH81" s="244"/>
    </row>
    <row r="82" spans="25:34" s="243" customFormat="1">
      <c r="Z82" s="244"/>
      <c r="AA82" s="244"/>
      <c r="AB82" s="244"/>
      <c r="AC82" s="244"/>
      <c r="AD82" s="244"/>
      <c r="AE82" s="244"/>
      <c r="AF82" s="244"/>
      <c r="AG82" s="244"/>
      <c r="AH82" s="244"/>
    </row>
    <row r="83" spans="25:34" s="243" customFormat="1"/>
    <row r="84" spans="25:34" s="243" customFormat="1">
      <c r="Y84" s="244"/>
      <c r="Z84" s="244"/>
      <c r="AA84" s="244"/>
      <c r="AB84" s="244"/>
      <c r="AC84" s="244"/>
      <c r="AD84" s="244"/>
      <c r="AE84" s="244"/>
      <c r="AF84" s="244"/>
      <c r="AG84" s="244"/>
      <c r="AH84" s="244"/>
    </row>
    <row r="85" spans="25:34" s="243" customFormat="1">
      <c r="Y85" s="244"/>
      <c r="Z85" s="244"/>
      <c r="AA85" s="244"/>
      <c r="AB85" s="244"/>
      <c r="AC85" s="244"/>
      <c r="AD85" s="244"/>
      <c r="AE85" s="244"/>
      <c r="AF85" s="244"/>
      <c r="AG85" s="244"/>
      <c r="AH85" s="244"/>
    </row>
    <row r="86" spans="25:34" s="243" customFormat="1">
      <c r="Y86" s="244"/>
      <c r="Z86" s="244"/>
      <c r="AA86" s="244"/>
      <c r="AB86" s="244"/>
      <c r="AC86" s="244"/>
      <c r="AD86" s="244"/>
      <c r="AE86" s="244"/>
      <c r="AF86" s="244"/>
      <c r="AG86" s="244"/>
      <c r="AH86" s="244"/>
    </row>
    <row r="87" spans="25:34" s="243" customFormat="1">
      <c r="Y87" s="244"/>
      <c r="Z87" s="244"/>
      <c r="AA87" s="244"/>
      <c r="AB87" s="244"/>
      <c r="AC87" s="244"/>
      <c r="AD87" s="244"/>
      <c r="AE87" s="244"/>
      <c r="AF87" s="244"/>
      <c r="AG87" s="244"/>
      <c r="AH87" s="244"/>
    </row>
    <row r="88" spans="25:34" s="243" customFormat="1">
      <c r="Y88" s="244"/>
      <c r="Z88" s="244"/>
      <c r="AA88" s="244"/>
      <c r="AB88" s="244"/>
      <c r="AC88" s="244"/>
      <c r="AD88" s="244"/>
      <c r="AE88" s="244"/>
      <c r="AF88" s="244"/>
      <c r="AG88" s="244"/>
    </row>
    <row r="89" spans="25:34" s="243" customFormat="1">
      <c r="Y89" s="244"/>
      <c r="Z89" s="244"/>
      <c r="AA89" s="244"/>
      <c r="AB89" s="244"/>
      <c r="AC89" s="244"/>
      <c r="AD89" s="244"/>
      <c r="AE89" s="244"/>
      <c r="AF89" s="244"/>
      <c r="AG89" s="244"/>
      <c r="AH89" s="244"/>
    </row>
    <row r="90" spans="25:34" s="243" customFormat="1">
      <c r="Y90" s="244"/>
      <c r="Z90" s="244"/>
      <c r="AA90" s="244"/>
      <c r="AB90" s="244"/>
      <c r="AC90" s="244"/>
      <c r="AD90" s="244"/>
      <c r="AE90" s="244"/>
      <c r="AF90" s="244"/>
      <c r="AG90" s="244"/>
      <c r="AH90" s="244"/>
    </row>
    <row r="91" spans="25:34" s="243" customFormat="1">
      <c r="Y91" s="244"/>
      <c r="Z91" s="244"/>
      <c r="AA91" s="244"/>
      <c r="AB91" s="244"/>
      <c r="AC91" s="244"/>
      <c r="AD91" s="244"/>
      <c r="AE91" s="244"/>
      <c r="AF91" s="244"/>
      <c r="AG91" s="244"/>
      <c r="AH91" s="244"/>
    </row>
    <row r="92" spans="25:34" s="243" customFormat="1" ht="13.5" customHeight="1">
      <c r="Y92" s="244"/>
      <c r="Z92" s="244"/>
      <c r="AA92" s="244"/>
      <c r="AB92" s="244"/>
      <c r="AC92" s="244"/>
      <c r="AD92" s="244"/>
      <c r="AE92" s="244"/>
      <c r="AF92" s="244"/>
      <c r="AG92" s="244"/>
      <c r="AH92" s="244"/>
    </row>
    <row r="93" spans="25:34" s="243" customFormat="1" ht="13.5" customHeight="1">
      <c r="Y93" s="244"/>
      <c r="Z93" s="244"/>
      <c r="AA93" s="244"/>
      <c r="AB93" s="244"/>
      <c r="AC93" s="244"/>
      <c r="AD93" s="244"/>
      <c r="AE93" s="244"/>
      <c r="AF93" s="244"/>
      <c r="AG93" s="244"/>
      <c r="AH93" s="244"/>
    </row>
    <row r="94" spans="25:34" s="243" customFormat="1" ht="13.5" customHeight="1">
      <c r="Y94" s="244"/>
      <c r="Z94" s="244"/>
      <c r="AA94" s="244"/>
      <c r="AB94" s="244"/>
      <c r="AC94" s="244"/>
      <c r="AD94" s="244"/>
      <c r="AE94" s="244"/>
    </row>
    <row r="95" spans="25:34" s="243" customFormat="1" ht="13.5" customHeight="1">
      <c r="Y95" s="244"/>
      <c r="Z95" s="244"/>
      <c r="AA95" s="244"/>
      <c r="AB95" s="244"/>
      <c r="AC95" s="244"/>
      <c r="AD95" s="244"/>
      <c r="AE95" s="244"/>
      <c r="AF95" s="244"/>
      <c r="AG95" s="244"/>
    </row>
    <row r="96" spans="25:34" s="243" customFormat="1" ht="13.5" customHeight="1">
      <c r="Y96" s="244"/>
      <c r="Z96" s="244"/>
      <c r="AA96" s="244"/>
      <c r="AB96" s="244"/>
      <c r="AC96" s="244"/>
      <c r="AD96" s="244"/>
      <c r="AE96" s="244"/>
      <c r="AF96" s="244"/>
      <c r="AG96" s="244"/>
      <c r="AH96" s="244"/>
    </row>
    <row r="97" spans="33:34" s="243" customFormat="1" ht="13.5" customHeight="1">
      <c r="AG97" s="244"/>
      <c r="AH97" s="244"/>
    </row>
    <row r="98" spans="33:34" s="243" customFormat="1" ht="13.5" customHeight="1">
      <c r="AG98" s="244"/>
      <c r="AH98" s="244"/>
    </row>
    <row r="99" spans="33:34" s="243" customFormat="1" ht="13.5" customHeight="1">
      <c r="AG99" s="244"/>
      <c r="AH99" s="244"/>
    </row>
    <row r="100" spans="33:34" s="243" customFormat="1" ht="13.5" customHeight="1">
      <c r="AG100" s="244"/>
      <c r="AH100" s="244"/>
    </row>
    <row r="101" spans="33:34" s="243" customFormat="1" ht="13.5" customHeight="1">
      <c r="AG101" s="244"/>
    </row>
    <row r="102" spans="33:34" s="243" customFormat="1" ht="13.5" customHeight="1">
      <c r="AG102" s="244"/>
      <c r="AH102" s="244"/>
    </row>
    <row r="103" spans="33:34" s="243" customFormat="1" ht="13.5" customHeight="1">
      <c r="AG103" s="244"/>
      <c r="AH103" s="244"/>
    </row>
    <row r="104" spans="33:34" s="243" customFormat="1" ht="13.5" customHeight="1"/>
    <row r="105" spans="33:34" s="243" customFormat="1" ht="13.5" customHeight="1">
      <c r="AG105" s="244"/>
      <c r="AH105" s="244"/>
    </row>
    <row r="106" spans="33:34" s="243" customFormat="1" ht="13.5" customHeight="1">
      <c r="AG106" s="244"/>
      <c r="AH106" s="244"/>
    </row>
    <row r="107" spans="33:34" s="243" customFormat="1" ht="13.5" customHeight="1">
      <c r="AG107" s="244"/>
      <c r="AH107" s="244"/>
    </row>
    <row r="108" spans="33:34" s="243" customFormat="1" ht="13.5" customHeight="1">
      <c r="AG108" s="244"/>
      <c r="AH108" s="244"/>
    </row>
    <row r="109" spans="33:34" s="243" customFormat="1" ht="13.5" customHeight="1">
      <c r="AG109" s="244"/>
      <c r="AH109" s="244"/>
    </row>
    <row r="110" spans="33:34" s="243" customFormat="1" ht="13.5" customHeight="1">
      <c r="AG110" s="244"/>
      <c r="AH110" s="244"/>
    </row>
    <row r="111" spans="33:34" s="243" customFormat="1" ht="13.5" customHeight="1">
      <c r="AG111" s="244"/>
      <c r="AH111" s="244"/>
    </row>
    <row r="112" spans="33:34" s="243" customFormat="1" ht="13.5" customHeight="1">
      <c r="AG112" s="244"/>
      <c r="AH112" s="244"/>
    </row>
    <row r="113" spans="34:34" s="243" customFormat="1" ht="13.5" customHeight="1">
      <c r="AH113" s="244"/>
    </row>
    <row r="114" spans="34:34" s="243" customFormat="1" ht="13.5" customHeight="1">
      <c r="AH114" s="244"/>
    </row>
    <row r="115" spans="34:34" s="243" customFormat="1" ht="13.5" customHeight="1">
      <c r="AH115" s="244"/>
    </row>
    <row r="116" spans="34:34" s="243" customFormat="1" ht="13.5" customHeight="1"/>
    <row r="117" spans="34:34" s="243" customFormat="1" ht="13.5" customHeight="1">
      <c r="AH117" s="244"/>
    </row>
    <row r="118" spans="34:34" s="243" customFormat="1" ht="13.5" customHeight="1">
      <c r="AH118" s="244"/>
    </row>
    <row r="119" spans="34:34" s="243" customFormat="1" ht="13.5" customHeight="1">
      <c r="AH119" s="244"/>
    </row>
    <row r="120" spans="34:34" s="243" customFormat="1" ht="13.5" customHeight="1"/>
    <row r="121" spans="34:34" s="243" customFormat="1" ht="13.5" customHeight="1"/>
    <row r="122" spans="34:34" s="243" customFormat="1" ht="13.5" customHeight="1">
      <c r="AH122" s="244"/>
    </row>
    <row r="123" spans="34:34" s="243" customFormat="1" ht="13.5" customHeight="1">
      <c r="AH123" s="244"/>
    </row>
    <row r="124" spans="34:34" s="243" customFormat="1" ht="13.5" customHeight="1">
      <c r="AH124" s="244"/>
    </row>
    <row r="125" spans="34:34" s="243" customFormat="1" ht="13.5" customHeight="1">
      <c r="AH125" s="244"/>
    </row>
    <row r="126" spans="34:34" s="243" customFormat="1" ht="13.5" hidden="1" customHeight="1">
      <c r="AH126" s="244"/>
    </row>
    <row r="127" spans="34:34" s="243" customFormat="1" ht="13.5" hidden="1" customHeight="1">
      <c r="AH127" s="244"/>
    </row>
    <row r="128" spans="34:34" s="243" customFormat="1" ht="13.5" hidden="1" customHeight="1">
      <c r="AH128" s="244"/>
    </row>
    <row r="129" s="243" customFormat="1" ht="13.5" hidden="1" customHeight="1"/>
    <row r="130" s="243" customFormat="1" ht="13.5" hidden="1" customHeight="1"/>
    <row r="131" s="243" customFormat="1" ht="13.5" hidden="1" customHeight="1"/>
    <row r="132" s="243" customFormat="1" ht="13.5" hidden="1" customHeight="1"/>
    <row r="133" s="243" customFormat="1" ht="13.5" hidden="1" customHeight="1"/>
    <row r="134" s="243" customFormat="1" ht="13.5" hidden="1" customHeight="1"/>
    <row r="135" s="243" customFormat="1" ht="13.5" hidden="1" customHeight="1"/>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A2" s="243"/>
      <c r="S2" s="243"/>
      <c r="AH2" s="243"/>
    </row>
    <row r="3" spans="1:34">
      <c r="A3" s="243"/>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c r="A4" s="243"/>
    </row>
    <row r="5" spans="1:34">
      <c r="A5" s="243"/>
    </row>
    <row r="6" spans="1:34">
      <c r="A6" s="243"/>
    </row>
    <row r="7" spans="1:34">
      <c r="A7" s="243"/>
    </row>
    <row r="8" spans="1:34">
      <c r="A8" s="243"/>
    </row>
    <row r="9" spans="1:34">
      <c r="A9" s="243"/>
      <c r="AH9" s="243"/>
    </row>
    <row r="10" spans="1:34">
      <c r="A10" s="243"/>
    </row>
    <row r="11" spans="1:34">
      <c r="A11" s="243"/>
    </row>
    <row r="12" spans="1:34">
      <c r="A12" s="243"/>
    </row>
    <row r="13" spans="1:34">
      <c r="A13" s="243"/>
    </row>
    <row r="14" spans="1:34">
      <c r="A14" s="243"/>
    </row>
    <row r="15" spans="1:34">
      <c r="A15" s="243"/>
    </row>
    <row r="16" spans="1:34">
      <c r="A16" s="243"/>
    </row>
    <row r="17" spans="12:34" s="243" customFormat="1">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c r="B36" s="244"/>
      <c r="C36" s="244"/>
      <c r="D36" s="244"/>
      <c r="E36" s="244"/>
      <c r="F36" s="244"/>
      <c r="G36" s="244"/>
      <c r="I36" s="244"/>
      <c r="L36" s="244"/>
      <c r="N36" s="244"/>
      <c r="O36" s="244"/>
      <c r="P36" s="244"/>
      <c r="Q36" s="244"/>
      <c r="R36" s="244"/>
      <c r="S36" s="244"/>
      <c r="T36" s="244"/>
      <c r="U36" s="244"/>
      <c r="V36" s="244"/>
      <c r="W36" s="244"/>
      <c r="X36" s="244"/>
    </row>
    <row r="37" spans="2:34" s="243" customFormat="1">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c r="AB49" s="244"/>
      <c r="AC49" s="244"/>
      <c r="AD49" s="244"/>
      <c r="AE49" s="244"/>
      <c r="AF49" s="244"/>
      <c r="AG49" s="244"/>
      <c r="AH49" s="244"/>
    </row>
    <row r="50" spans="28:34" s="243" customFormat="1">
      <c r="AB50" s="244"/>
      <c r="AC50" s="244"/>
      <c r="AD50" s="244"/>
    </row>
    <row r="51" spans="28:34" s="243" customFormat="1">
      <c r="AB51" s="244"/>
    </row>
    <row r="52" spans="28:34" s="243" customFormat="1">
      <c r="AB52" s="244"/>
      <c r="AC52" s="244"/>
      <c r="AD52" s="244"/>
      <c r="AE52" s="244"/>
      <c r="AF52" s="244"/>
      <c r="AG52" s="244"/>
      <c r="AH52" s="244"/>
    </row>
    <row r="53" spans="28:34" s="243" customFormat="1">
      <c r="AB53" s="244"/>
      <c r="AC53" s="244"/>
      <c r="AD53" s="244"/>
      <c r="AE53" s="244"/>
    </row>
    <row r="54" spans="28:34" s="243" customFormat="1">
      <c r="AB54" s="244"/>
      <c r="AC54" s="244"/>
      <c r="AD54" s="244"/>
      <c r="AE54" s="244"/>
      <c r="AF54" s="244"/>
      <c r="AG54" s="244"/>
    </row>
    <row r="55" spans="28:34" s="243" customFormat="1">
      <c r="AB55" s="244"/>
      <c r="AC55" s="244"/>
      <c r="AD55" s="244"/>
      <c r="AE55" s="244"/>
      <c r="AF55" s="244"/>
      <c r="AG55" s="244"/>
      <c r="AH55" s="244"/>
    </row>
    <row r="56" spans="28:34" s="243" customFormat="1"/>
    <row r="57" spans="28:34" s="243" customFormat="1">
      <c r="AB57" s="244"/>
      <c r="AC57" s="244"/>
      <c r="AD57" s="244"/>
      <c r="AE57" s="244"/>
      <c r="AF57" s="244"/>
      <c r="AG57" s="244"/>
    </row>
    <row r="58" spans="28:34" s="243" customFormat="1">
      <c r="AB58" s="244"/>
      <c r="AC58" s="244"/>
      <c r="AD58" s="244"/>
      <c r="AE58" s="244"/>
      <c r="AF58" s="244"/>
      <c r="AG58" s="244"/>
    </row>
    <row r="59" spans="28:34" s="243" customFormat="1">
      <c r="AB59" s="244"/>
      <c r="AC59" s="244"/>
      <c r="AD59" s="244"/>
      <c r="AE59" s="244"/>
      <c r="AF59" s="244"/>
    </row>
    <row r="60" spans="28:34" s="243" customFormat="1">
      <c r="AB60" s="244"/>
      <c r="AC60" s="244"/>
      <c r="AD60" s="244"/>
      <c r="AE60" s="244"/>
      <c r="AF60" s="244"/>
      <c r="AG60" s="244"/>
      <c r="AH60" s="244"/>
    </row>
    <row r="61" spans="28:34" s="243" customFormat="1">
      <c r="AB61" s="244"/>
      <c r="AC61" s="244"/>
      <c r="AD61" s="244"/>
      <c r="AE61" s="244"/>
      <c r="AF61" s="244"/>
      <c r="AG61" s="244"/>
      <c r="AH61" s="244"/>
    </row>
    <row r="62" spans="28:34" s="243" customFormat="1">
      <c r="AB62" s="244"/>
      <c r="AC62" s="244"/>
      <c r="AD62" s="244"/>
      <c r="AE62" s="244"/>
      <c r="AF62" s="244"/>
      <c r="AG62" s="244"/>
      <c r="AH62" s="244"/>
    </row>
    <row r="63" spans="28:34" s="243" customFormat="1">
      <c r="AB63" s="244"/>
      <c r="AC63" s="244"/>
      <c r="AD63" s="244"/>
      <c r="AE63" s="244"/>
      <c r="AF63" s="244"/>
      <c r="AG63" s="244"/>
    </row>
    <row r="64" spans="28:34" s="243" customFormat="1">
      <c r="AB64" s="244"/>
      <c r="AC64" s="244"/>
      <c r="AD64" s="244"/>
      <c r="AE64" s="244"/>
      <c r="AF64" s="244"/>
    </row>
    <row r="65" spans="28:34" s="243" customFormat="1">
      <c r="AB65" s="244"/>
      <c r="AC65" s="244"/>
      <c r="AD65" s="244"/>
      <c r="AE65" s="244"/>
      <c r="AF65" s="244"/>
      <c r="AG65" s="244"/>
      <c r="AH65" s="244"/>
    </row>
    <row r="66" spans="28:34" s="243" customFormat="1">
      <c r="AB66" s="244"/>
      <c r="AC66" s="244"/>
      <c r="AD66" s="244"/>
      <c r="AE66" s="244"/>
      <c r="AF66" s="244"/>
      <c r="AG66" s="244"/>
      <c r="AH66" s="244"/>
    </row>
    <row r="67" spans="28:34" s="243" customFormat="1">
      <c r="AB67" s="244"/>
      <c r="AC67" s="244"/>
      <c r="AD67" s="244"/>
      <c r="AE67" s="244"/>
      <c r="AF67" s="244"/>
      <c r="AG67" s="244"/>
      <c r="AH67" s="244"/>
    </row>
    <row r="68" spans="28:34" s="243" customFormat="1"/>
    <row r="69" spans="28:34" s="243" customFormat="1">
      <c r="AB69" s="244"/>
      <c r="AC69" s="244"/>
      <c r="AD69" s="244"/>
      <c r="AE69" s="244"/>
    </row>
    <row r="70" spans="28:34" s="243" customFormat="1">
      <c r="AB70" s="244"/>
      <c r="AC70" s="244"/>
      <c r="AD70" s="244"/>
      <c r="AE70" s="244"/>
      <c r="AF70" s="244"/>
      <c r="AG70" s="244"/>
      <c r="AH70" s="244"/>
    </row>
    <row r="71" spans="28:34" s="243" customFormat="1">
      <c r="AB71" s="244"/>
      <c r="AC71" s="244"/>
      <c r="AD71" s="244"/>
      <c r="AE71" s="244"/>
      <c r="AF71" s="244"/>
      <c r="AG71" s="244"/>
      <c r="AH71" s="244"/>
    </row>
    <row r="72" spans="28:34" s="243" customFormat="1">
      <c r="AB72" s="244"/>
      <c r="AC72" s="244"/>
      <c r="AD72" s="244"/>
      <c r="AE72" s="244"/>
      <c r="AF72" s="244"/>
      <c r="AG72" s="244"/>
      <c r="AH72" s="244"/>
    </row>
    <row r="73" spans="28:34" s="243" customFormat="1">
      <c r="AB73" s="244"/>
      <c r="AC73" s="244"/>
      <c r="AD73" s="244"/>
      <c r="AE73" s="244"/>
      <c r="AF73" s="244"/>
      <c r="AG73" s="244"/>
      <c r="AH73" s="244"/>
    </row>
    <row r="74" spans="28:34" s="243" customFormat="1">
      <c r="AB74" s="244"/>
      <c r="AC74" s="244"/>
      <c r="AD74" s="244"/>
      <c r="AE74" s="244"/>
      <c r="AF74" s="244"/>
      <c r="AG74" s="244"/>
      <c r="AH74" s="244"/>
    </row>
    <row r="75" spans="28:34" s="243" customFormat="1">
      <c r="AB75" s="244"/>
      <c r="AC75" s="244"/>
      <c r="AD75" s="244"/>
      <c r="AE75" s="244"/>
      <c r="AF75" s="244"/>
      <c r="AG75" s="244"/>
    </row>
    <row r="76" spans="28:34" s="243" customFormat="1">
      <c r="AB76" s="244"/>
      <c r="AC76" s="244"/>
      <c r="AD76" s="244"/>
      <c r="AE76" s="244"/>
    </row>
    <row r="77" spans="28:34" s="243" customFormat="1">
      <c r="AB77" s="244"/>
      <c r="AC77" s="244"/>
      <c r="AD77" s="244"/>
      <c r="AE77" s="244"/>
      <c r="AF77" s="244"/>
    </row>
    <row r="78" spans="28:34" s="243" customFormat="1">
      <c r="AB78" s="244"/>
      <c r="AC78" s="244"/>
      <c r="AD78" s="244"/>
      <c r="AE78" s="244"/>
      <c r="AF78" s="244"/>
      <c r="AG78" s="244"/>
      <c r="AH78" s="244"/>
    </row>
    <row r="79" spans="28:34" s="243" customFormat="1">
      <c r="AB79" s="244"/>
      <c r="AC79" s="244"/>
      <c r="AD79" s="244"/>
      <c r="AE79" s="244"/>
      <c r="AF79" s="244"/>
      <c r="AG79" s="244"/>
      <c r="AH79" s="244"/>
    </row>
    <row r="80" spans="28:34" s="243" customFormat="1">
      <c r="AB80" s="244"/>
      <c r="AC80" s="244"/>
      <c r="AD80" s="244"/>
      <c r="AE80" s="244"/>
      <c r="AF80" s="244"/>
      <c r="AG80" s="244"/>
      <c r="AH80" s="244"/>
    </row>
    <row r="81" spans="25:34" s="243" customFormat="1">
      <c r="Y81" s="244"/>
      <c r="Z81" s="244"/>
      <c r="AA81" s="244"/>
      <c r="AB81" s="244"/>
      <c r="AC81" s="244"/>
      <c r="AD81" s="244"/>
      <c r="AE81" s="244"/>
      <c r="AF81" s="244"/>
      <c r="AG81" s="244"/>
      <c r="AH81" s="244"/>
    </row>
    <row r="82" spans="25:34" s="243" customFormat="1">
      <c r="Z82" s="244"/>
      <c r="AA82" s="244"/>
      <c r="AB82" s="244"/>
      <c r="AC82" s="244"/>
      <c r="AD82" s="244"/>
      <c r="AE82" s="244"/>
      <c r="AF82" s="244"/>
      <c r="AG82" s="244"/>
      <c r="AH82" s="244"/>
    </row>
    <row r="83" spans="25:34" s="243" customFormat="1"/>
    <row r="84" spans="25:34" s="243" customFormat="1">
      <c r="Y84" s="244"/>
      <c r="Z84" s="244"/>
      <c r="AA84" s="244"/>
      <c r="AB84" s="244"/>
      <c r="AC84" s="244"/>
      <c r="AD84" s="244"/>
      <c r="AE84" s="244"/>
      <c r="AF84" s="244"/>
      <c r="AG84" s="244"/>
      <c r="AH84" s="244"/>
    </row>
    <row r="85" spans="25:34" s="243" customFormat="1">
      <c r="Y85" s="244"/>
      <c r="Z85" s="244"/>
      <c r="AA85" s="244"/>
      <c r="AB85" s="244"/>
      <c r="AC85" s="244"/>
      <c r="AD85" s="244"/>
      <c r="AE85" s="244"/>
      <c r="AF85" s="244"/>
      <c r="AG85" s="244"/>
      <c r="AH85" s="244"/>
    </row>
    <row r="86" spans="25:34" s="243" customFormat="1">
      <c r="Y86" s="244"/>
      <c r="Z86" s="244"/>
      <c r="AA86" s="244"/>
      <c r="AB86" s="244"/>
      <c r="AC86" s="244"/>
      <c r="AD86" s="244"/>
      <c r="AE86" s="244"/>
      <c r="AF86" s="244"/>
      <c r="AG86" s="244"/>
      <c r="AH86" s="244"/>
    </row>
    <row r="87" spans="25:34" s="243" customFormat="1">
      <c r="Y87" s="244"/>
      <c r="Z87" s="244"/>
      <c r="AA87" s="244"/>
      <c r="AB87" s="244"/>
      <c r="AC87" s="244"/>
      <c r="AD87" s="244"/>
      <c r="AE87" s="244"/>
      <c r="AF87" s="244"/>
      <c r="AG87" s="244"/>
      <c r="AH87" s="244"/>
    </row>
    <row r="88" spans="25:34" s="243" customFormat="1">
      <c r="Y88" s="244"/>
      <c r="Z88" s="244"/>
      <c r="AA88" s="244"/>
      <c r="AB88" s="244"/>
      <c r="AC88" s="244"/>
      <c r="AD88" s="244"/>
      <c r="AE88" s="244"/>
      <c r="AF88" s="244"/>
      <c r="AG88" s="244"/>
    </row>
    <row r="89" spans="25:34" s="243" customFormat="1">
      <c r="Y89" s="244"/>
      <c r="Z89" s="244"/>
      <c r="AA89" s="244"/>
      <c r="AB89" s="244"/>
      <c r="AC89" s="244"/>
      <c r="AD89" s="244"/>
      <c r="AE89" s="244"/>
      <c r="AF89" s="244"/>
      <c r="AG89" s="244"/>
      <c r="AH89" s="244"/>
    </row>
    <row r="90" spans="25:34" s="243" customFormat="1">
      <c r="Y90" s="244"/>
      <c r="Z90" s="244"/>
      <c r="AA90" s="244"/>
      <c r="AB90" s="244"/>
      <c r="AC90" s="244"/>
      <c r="AD90" s="244"/>
      <c r="AE90" s="244"/>
      <c r="AF90" s="244"/>
      <c r="AG90" s="244"/>
      <c r="AH90" s="244"/>
    </row>
    <row r="91" spans="25:34" s="243" customFormat="1">
      <c r="Y91" s="244"/>
      <c r="Z91" s="244"/>
      <c r="AA91" s="244"/>
      <c r="AB91" s="244"/>
      <c r="AC91" s="244"/>
      <c r="AD91" s="244"/>
      <c r="AE91" s="244"/>
      <c r="AF91" s="244"/>
      <c r="AG91" s="244"/>
      <c r="AH91" s="244"/>
    </row>
    <row r="92" spans="25:34" s="243" customFormat="1" ht="13.5" customHeight="1">
      <c r="Y92" s="244"/>
      <c r="Z92" s="244"/>
      <c r="AA92" s="244"/>
      <c r="AB92" s="244"/>
      <c r="AC92" s="244"/>
      <c r="AD92" s="244"/>
      <c r="AE92" s="244"/>
      <c r="AF92" s="244"/>
      <c r="AG92" s="244"/>
      <c r="AH92" s="244"/>
    </row>
    <row r="93" spans="25:34" s="243" customFormat="1" ht="13.5" customHeight="1">
      <c r="Y93" s="244"/>
      <c r="Z93" s="244"/>
      <c r="AA93" s="244"/>
      <c r="AB93" s="244"/>
      <c r="AC93" s="244"/>
      <c r="AD93" s="244"/>
      <c r="AE93" s="244"/>
      <c r="AF93" s="244"/>
      <c r="AG93" s="244"/>
      <c r="AH93" s="244"/>
    </row>
    <row r="94" spans="25:34" s="243" customFormat="1" ht="13.5" customHeight="1">
      <c r="Y94" s="244"/>
      <c r="Z94" s="244"/>
      <c r="AA94" s="244"/>
      <c r="AB94" s="244"/>
      <c r="AC94" s="244"/>
      <c r="AD94" s="244"/>
      <c r="AE94" s="244"/>
    </row>
    <row r="95" spans="25:34" s="243" customFormat="1" ht="13.5" customHeight="1">
      <c r="Y95" s="244"/>
      <c r="Z95" s="244"/>
      <c r="AA95" s="244"/>
      <c r="AB95" s="244"/>
      <c r="AC95" s="244"/>
      <c r="AD95" s="244"/>
      <c r="AE95" s="244"/>
      <c r="AF95" s="244"/>
      <c r="AG95" s="244"/>
    </row>
    <row r="96" spans="25:34" s="243" customFormat="1" ht="13.5" customHeight="1">
      <c r="Y96" s="244"/>
      <c r="Z96" s="244"/>
      <c r="AA96" s="244"/>
      <c r="AB96" s="244"/>
      <c r="AC96" s="244"/>
      <c r="AD96" s="244"/>
      <c r="AE96" s="244"/>
      <c r="AF96" s="244"/>
      <c r="AG96" s="244"/>
      <c r="AH96" s="244"/>
    </row>
    <row r="97" spans="33:34" s="243" customFormat="1" ht="13.5" customHeight="1">
      <c r="AG97" s="244"/>
      <c r="AH97" s="244"/>
    </row>
    <row r="98" spans="33:34" s="243" customFormat="1" ht="13.5" customHeight="1">
      <c r="AG98" s="244"/>
      <c r="AH98" s="244"/>
    </row>
    <row r="99" spans="33:34" s="243" customFormat="1" ht="13.5" customHeight="1">
      <c r="AG99" s="244"/>
      <c r="AH99" s="244"/>
    </row>
    <row r="100" spans="33:34" s="243" customFormat="1" ht="13.5" customHeight="1">
      <c r="AG100" s="244"/>
      <c r="AH100" s="244"/>
    </row>
    <row r="101" spans="33:34" s="243" customFormat="1" ht="13.5" customHeight="1">
      <c r="AG101" s="244"/>
    </row>
    <row r="102" spans="33:34" s="243" customFormat="1" ht="13.5" customHeight="1">
      <c r="AG102" s="244"/>
      <c r="AH102" s="244"/>
    </row>
    <row r="103" spans="33:34" s="243" customFormat="1" ht="13.5" customHeight="1">
      <c r="AG103" s="244"/>
      <c r="AH103" s="244"/>
    </row>
    <row r="104" spans="33:34" s="243" customFormat="1" ht="13.5" customHeight="1"/>
    <row r="105" spans="33:34" s="243" customFormat="1" ht="13.5" customHeight="1">
      <c r="AG105" s="244"/>
      <c r="AH105" s="244"/>
    </row>
    <row r="106" spans="33:34" s="243" customFormat="1" ht="13.5" customHeight="1">
      <c r="AG106" s="244"/>
      <c r="AH106" s="244"/>
    </row>
    <row r="107" spans="33:34" s="243" customFormat="1" ht="13.5" customHeight="1">
      <c r="AG107" s="244"/>
      <c r="AH107" s="244"/>
    </row>
    <row r="108" spans="33:34" s="243" customFormat="1" ht="13.5" customHeight="1">
      <c r="AG108" s="244"/>
      <c r="AH108" s="244"/>
    </row>
    <row r="109" spans="33:34" s="243" customFormat="1" ht="13.5" customHeight="1">
      <c r="AG109" s="244"/>
      <c r="AH109" s="244"/>
    </row>
    <row r="110" spans="33:34" s="243" customFormat="1" ht="13.5" customHeight="1">
      <c r="AG110" s="244"/>
      <c r="AH110" s="244"/>
    </row>
    <row r="111" spans="33:34" s="243" customFormat="1" ht="13.5" customHeight="1">
      <c r="AG111" s="244"/>
      <c r="AH111" s="244"/>
    </row>
    <row r="112" spans="33:34" s="243" customFormat="1" ht="13.5" customHeight="1">
      <c r="AG112" s="244"/>
      <c r="AH112" s="244"/>
    </row>
    <row r="113" spans="34:34" s="243" customFormat="1" ht="13.5" customHeight="1">
      <c r="AH113" s="244"/>
    </row>
    <row r="114" spans="34:34" s="243" customFormat="1" ht="13.5" customHeight="1">
      <c r="AH114" s="244"/>
    </row>
    <row r="115" spans="34:34" s="243" customFormat="1" ht="13.5" customHeight="1">
      <c r="AH115" s="244"/>
    </row>
    <row r="116" spans="34:34" s="243" customFormat="1" ht="13.5" customHeight="1"/>
    <row r="117" spans="34:34" s="243" customFormat="1" ht="13.5" customHeight="1">
      <c r="AH117" s="244"/>
    </row>
    <row r="118" spans="34:34" s="243" customFormat="1" ht="13.5" customHeight="1">
      <c r="AH118" s="244"/>
    </row>
    <row r="119" spans="34:34" s="243" customFormat="1" ht="13.5" customHeight="1">
      <c r="AH119" s="244"/>
    </row>
    <row r="120" spans="34:34" s="243" customFormat="1" ht="13.5" customHeight="1"/>
    <row r="121" spans="34:34" s="243" customFormat="1" ht="13.5" customHeight="1"/>
    <row r="122" spans="34:34" s="243" customFormat="1" ht="13.5" customHeight="1">
      <c r="AH122" s="244"/>
    </row>
    <row r="123" spans="34:34" s="243" customFormat="1" ht="13.5" customHeight="1">
      <c r="AH123" s="244"/>
    </row>
    <row r="124" spans="34:34" s="243" customFormat="1" ht="13.5" customHeight="1">
      <c r="AH124" s="244"/>
    </row>
    <row r="125" spans="34:34" s="243" customFormat="1" ht="13.5" customHeight="1">
      <c r="AH125" s="244"/>
    </row>
    <row r="126" spans="34:34" s="243" customFormat="1" ht="13.5" hidden="1" customHeight="1">
      <c r="AH126" s="244"/>
    </row>
    <row r="127" spans="34:34" s="243" customFormat="1" ht="13.5" hidden="1" customHeight="1">
      <c r="AH127" s="244"/>
    </row>
    <row r="128" spans="34:34" s="243" customFormat="1" ht="13.5" hidden="1" customHeight="1">
      <c r="AH128" s="244"/>
    </row>
    <row r="129" s="243" customFormat="1" ht="13.5" hidden="1" customHeight="1"/>
    <row r="130" s="243" customFormat="1" ht="13.5" hidden="1" customHeight="1"/>
    <row r="131" s="243" customFormat="1" ht="13.5" hidden="1" customHeight="1"/>
    <row r="132" s="243" customFormat="1" ht="13.5" hidden="1" customHeight="1"/>
    <row r="133" s="243" customFormat="1" ht="13.5" hidden="1" customHeight="1"/>
    <row r="134" s="243" customFormat="1" ht="13.5" hidden="1" customHeight="1"/>
    <row r="135" s="243" customFormat="1" ht="13.5" hidden="1" customHeight="1"/>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2018-02-22T06:33:48Z</cp:lastPrinted>
  <dcterms:created xsi:type="dcterms:W3CDTF">2018-01-24T06:28:18Z</dcterms:created>
  <dcterms:modified xsi:type="dcterms:W3CDTF">2018-10-30T01:33:33Z</dcterms:modified>
</cp:coreProperties>
</file>