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W34" i="10"/>
  <c r="BW35" i="10" s="1"/>
  <c r="BW36" i="10" s="1"/>
  <c r="BW37" i="10" s="1"/>
  <c r="BW38" i="10" s="1"/>
  <c r="BW39" i="10" s="1"/>
  <c r="BW40" i="10" s="1"/>
  <c r="C34" i="10"/>
  <c r="CO34" i="10" l="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<sst xmlns="http://schemas.openxmlformats.org/spreadsheetml/2006/main" count="1063" uniqueCount="562">
  <si>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</si>
  <si>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</si>
  <si>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</si>
  <si>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</si>
  <si>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</si>
  <si>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</si>
  <si>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</si>
  <si>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</si>
  <si>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</si>
  <si>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</si>
  <si>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</si>
  <si>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</si>
  <si>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</si>
  <si>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</si>
  <si>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</si>
  <si>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</si>
  <si>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</si>
  <si>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</si>
  <si>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</si>
  <si>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</si>
  <si>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</si>
  <si>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</si>
  <si>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</si>
  <si>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</si>
  <si>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</si>
  <si>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</si>
  <si>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</si>
  <si>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</si>
  <si>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</si>
  <si>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</si>
  <si>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</si>
  <si>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</si>
  <si>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</si>
  <si>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</si>
  <si>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</si>
  <si>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</si>
  <si>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</si>
  <si>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</si>
  <si>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</si>
  <si>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</si>
  <si>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</si>
  <si>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</si>
  <si>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</si>
  <si>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</si>
  <si>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</si>
  <si>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</si>
  <si>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</si>
  <si>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</si>
  <si>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</si>
  <si>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</si>
  <si>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</si>
  <si>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</si>
  <si>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</si>
  <si>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</si>
  <si>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</si>
  <si>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</si>
  <si>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</si>
  <si>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</si>
  <si>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</si>
  <si>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</si>
  <si>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</si>
  <si>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</si>
  <si>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</si>
  <si>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</si>
  <si>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</si>
  <si>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</si>
  <si>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</si>
  <si>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</si>
  <si>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</si>
  <si>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</si>
  <si>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</si>
  <si>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</si>
  <si>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</si>
  <si>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</si>
  <si>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</si>
  <si>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</si>
  <si>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</si>
  <si>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</si>
  <si>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</si>
  <si>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</si>
  <si>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</si>
  <si>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</si>
  <si>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</si>
  <si>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</si>
  <si>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</si>
  <si>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</si>
  <si>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</si>
  <si>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</si>
  <si>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</si>
  <si>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</si>
  <si>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</si>
  <si>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</si>
  <si>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</si>
  <si>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</si>
  <si>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</si>
  <si>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</si>
  <si>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</si>
  <si>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</si>
  <si>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</si>
  <si>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</si>
  <si>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</si>
  <si>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</si>
  <si>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</si>
  <si>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</si>
  <si>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</si>
  <si>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</si>
  <si>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</si>
  <si>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</si>
  <si>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</si>
  <si>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</si>
  <si>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</si>
  <si>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</si>
  <si>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</si>
  <si>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</si>
  <si>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</si>
  <si>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</si>
  <si>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</si>
  <si>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</si>
  <si>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</si>
  <si>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</si>
  <si>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</si>
  <si>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</si>
  <si>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</si>
  <si>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</si>
  <si>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</si>
  <si>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</si>
  <si>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</si>
  <si>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</si>
  <si>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</si>
  <si>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</si>
  <si>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</si>
  <si>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</si>
  <si>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</si>
  <si>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</si>
  <si>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</si>
  <si>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</si>
  <si>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</si>
  <si>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</si>
  <si>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</si>
  <si>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</si>
  <si>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</si>
  <si>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</si>
  <si>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</si>
  <si>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</si>
  <si>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</si>
  <si>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</si>
  <si>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</si>
  <si>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</si>
  <si>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</si>
  <si>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</si>
  <si>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</si>
  <si>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</si>
  <si>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</si>
  <si>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</si>
  <si>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</si>
  <si>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</si>
  <si>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</si>
  <si>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</si>
  <si>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</si>
  <si>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</si>
  <si>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</si>
  <si>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</si>
  <si>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</si>
  <si>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</si>
  <si>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</si>
  <si>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</si>
  <si>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</si>
  <si>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</si>
  <si>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</si>
  <si>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</si>
  <si>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</si>
  <si>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</si>
  <si>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</si>
  <si>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</si>
  <si>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</si>
  <si>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</si>
  <si>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</si>
  <si>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</si>
  <si>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</si>
  <si>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</si>
  <si>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</si>
  <si>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</si>
  <si>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</si>
  <si>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</si>
  <si>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</si>
  <si>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</si>
  <si>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</si>
  <si>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</si>
  <si>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</si>
  <si>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</si>
  <si>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</si>
  <si>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</si>
  <si>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</si>
  <si>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</si>
  <si>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</si>
  <si>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</si>
  <si>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</si>
  <si>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</si>
  <si>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</si>
  <si>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</si>
  <si>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</si>
  <si>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</si>
  <si>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</si>
  <si>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</si>
  <si>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</si>
  <si>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</si>
  <si>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</si>
  <si>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</si>
  <si>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</si>
  <si>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</si>
  <si>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</si>
  <si>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</si>
  <si>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</si>
  <si>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</si>
  <si>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</si>
  <si>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</si>
  <si>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</si>
  <si>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</si>
  <si>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</si>
  <si>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</si>
  <si>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</si>
  <si>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</si>
  <si>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</si>
  <si>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</si>
  <si>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</si>
  <si>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</si>
  <si>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</si>
  <si>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</si>
  <si>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</si>
  <si>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</si>
  <si>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</si>
  <si>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</si>
  <si>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</si>
  <si>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</si>
  <si>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</si>
  <si>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</si>
  <si>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</si>
  <si>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</si>
  <si>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</si>
  <si>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</si>
  <si>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</si>
  <si>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</si>
  <si>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</si>
  <si>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</si>
  <si>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</si>
  <si>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</si>
  <si>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</si>
  <si>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</si>
  <si>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</si>
  <si>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</si>
  <si>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</si>
  <si>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</si>
  <si>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</si>
  <si>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</si>
  <si>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</si>
  <si>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</si>
  <si>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</si>
  <si>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</si>
  <si>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</si>
  <si>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</si>
  <si>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</si>
  <si>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</si>
  <si>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</si>
  <si>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</si>
  <si>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</si>
  <si>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</si>
  <si>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</si>
  <si>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</si>
  <si>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</si>
  <si>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</si>
  <si>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</si>
  <si>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</si>
  <si>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</si>
  <si>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</si>
  <si>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</si>
  <si>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</si>
  <si>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</si>
  <si>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</si>
  <si>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</si>
  <si>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</si>
  <si>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</si>
  <si>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</si>
  <si>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</si>
  <si>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</si>
  <si>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</si>
  <si>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</si>
  <si>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</si>
  <si>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</si>
  <si>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</si>
  <si>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</si>
  <si>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</si>
  <si>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</si>
  <si>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</si>
  <si>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</si>
  <si>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</si>
  <si>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</si>
  <si>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</si>
  <si>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</si>
  <si>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</si>
  <si>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</si>
  <si>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</si>
  <si>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</si>
  <si>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</si>
  <si>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</si>
  <si>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</si>
  <si>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</si>
  <si>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</si>
  <si>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</si>
  <si>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</si>
  <si>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</si>
  <si>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</si>
  <si>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</si>
  <si>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</si>
  <si>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</si>
  <si>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</si>
  <si>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</si>
  <si>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</si>
  <si>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</si>
  <si>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</si>
  <si>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</si>
  <si>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</si>
  <si>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</si>
  <si>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</si>
  <si>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</si>
  <si>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</si>
  <si>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</si>
  <si>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</si>
  <si>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</si>
  <si>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</si>
  <si>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</si>
  <si>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</si>
  <si>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</si>
  <si>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</si>
  <si>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</si>
  <si>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</si>
  <si>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</si>
  <si>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</si>
  <si>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</si>
  <si>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</si>
  <si>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</si>
  <si>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</si>
  <si>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</si>
  <si>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</si>
  <si>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</si>
  <si>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</si>
  <si>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</si>
  <si>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</si>
  <si>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</si>
  <si>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</si>
  <si>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</si>
  <si>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</si>
  <si>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</si>
  <si>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</si>
  <si>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</si>
  <si>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</si>
  <si>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</si>
  <si>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</si>
  <si>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</si>
  <si>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</si>
  <si>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</si>
  <si>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</si>
  <si>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</si>
  <si>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</si>
  <si>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</si>
  <si>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</si>
  <si>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</si>
  <si>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</si>
  <si>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</si>
  <si>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</si>
  <si>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</si>
  <si>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</si>
  <si>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</si>
  <si>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</si>
  <si>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</si>
  <si>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</si>
  <si>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</si>
  <si>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</si>
  <si>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</si>
  <si>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</si>
  <si>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</si>
  <si>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</si>
  <si>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</si>
  <si>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</si>
  <si>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</si>
  <si>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</si>
  <si>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</si>
  <si>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</si>
  <si>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</si>
  <si>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</si>
  <si>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</si>
  <si>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</si>
  <si>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</si>
  <si>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</si>
  <si>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</si>
  <si>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</si>
  <si>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</si>
  <si>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</si>
  <si>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</si>
  <si>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</si>
  <si>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</si>
  <si>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</si>
  <si>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</si>
  <si>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</si>
  <si>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</si>
  <si>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</si>
  <si>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</si>
  <si>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</si>
  <si>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</si>
  <si>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</si>
  <si>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</si>
  <si>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</si>
  <si>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</si>
  <si>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</si>
  <si>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</si>
  <si>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</si>
  <si>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</si>
  <si>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</si>
  <si>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</si>
  <si>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</si>
  <si>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</si>
  <si>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</si>
  <si>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</si>
  <si>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</si>
  <si>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</si>
  <si>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</si>
  <si>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</si>
  <si>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</si>
  <si>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</si>
  <si>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</si>
  <si>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</si>
  <si>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</si>
  <si>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</si>
  <si>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</si>
  <si>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</si>
  <si>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</si>
  <si>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</si>
  <si>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</si>
  <si>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</si>
  <si>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</si>
  <si>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</si>
  <si>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</si>
  <si>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</si>
  <si>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</si>
  <si>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</si>
  <si>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</si>
  <si>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</si>
  <si>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</si>
  <si>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</si>
  <si>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</si>
  <si>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</si>
  <si>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</si>
  <si>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</si>
  <si>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</si>
  <si>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</si>
  <si>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</si>
  <si>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</si>
  <si>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</si>
  <si>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</si>
  <si>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</si>
  <si>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</si>
  <si>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</si>
  <si>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</si>
  <si>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</si>
  <si>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</si>
  <si>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</si>
  <si>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</si>
  <si>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</si>
  <si>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</si>
  <si>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</si>
  <si>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</si>
  <si>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</si>
  <si>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</si>
  <si>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</si>
  <si>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</si>
  <si>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</si>
  <si>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</si>
  <si>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</si>
  <si>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</si>
  <si>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</si>
  <si>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</si>
  <si>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</si>
  <si>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</si>
  <si>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</si>
  <si>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</si>
  <si>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</si>
  <si>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</si>
  <si>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</si>
  <si>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</si>
  <si>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</si>
  <si>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</si>
  <si>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</si>
  <si>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</si>
  <si>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</si>
  <si>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</si>
  <si>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</si>
  <si>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</si>
  <si>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</si>
  <si>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</si>
  <si>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</si>
  <si>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</si>
  <si>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</si>
  <si>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</si>
  <si>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</si>
  <si>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</si>
  <si>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</si>
  <si>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</si>
  <si>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</si>
  <si>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</si>
  <si>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</si>
  <si>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</si>
  <si>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</si>
  <si>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</si>
  <si>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</si>
  <si>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</si>
  <si>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</si>
  <si>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</si>
  <si>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</si>
  <si>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</si>
  <si>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</si>
  <si>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</si>
  <si>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</si>
  <si>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</si>
  <si>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</si>
  <si>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</si>
  <si>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</si>
  <si>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</si>
  <si>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</si>
  <si>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</si>
  <si>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</si>
  <si>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</si>
  <si>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0.28</t>
  </si>
  <si>
    <t>▲ 1.44</t>
  </si>
  <si>
    <t>▲ 3.90</t>
  </si>
  <si>
    <t>一般会計</t>
  </si>
  <si>
    <t>錦町介護保険特別会計</t>
  </si>
  <si>
    <t>錦町国民健康保険特別会計</t>
  </si>
  <si>
    <t>錦町水道事業会計</t>
  </si>
  <si>
    <t>錦町下水道特別会計</t>
  </si>
  <si>
    <t>錦町後期高齢者医療特別会計</t>
  </si>
  <si>
    <t>その他会計（赤字）</t>
  </si>
  <si>
    <t>その他会計（黒字）</t>
  </si>
  <si>
    <t>R01</t>
    <phoneticPr fontId="5"/>
  </si>
  <si>
    <t>R02</t>
    <phoneticPr fontId="5"/>
  </si>
  <si>
    <t>R03</t>
    <phoneticPr fontId="5"/>
  </si>
  <si>
    <t>R04</t>
    <phoneticPr fontId="5"/>
  </si>
  <si>
    <t>R05</t>
    <phoneticPr fontId="5"/>
  </si>
  <si>
    <t>くま川鉄道株式会社</t>
  </si>
  <si>
    <t>にしき・まち・ひと・しごと創生基金</t>
    <phoneticPr fontId="2"/>
  </si>
  <si>
    <t>公共施設整備基金</t>
    <phoneticPr fontId="5"/>
  </si>
  <si>
    <t>ふるさと錦ゆかり基金</t>
    <phoneticPr fontId="2"/>
  </si>
  <si>
    <t>情報通信施設整備基金</t>
    <phoneticPr fontId="2"/>
  </si>
  <si>
    <t>農業安心基金</t>
    <phoneticPr fontId="2"/>
  </si>
  <si>
    <t>特別会計（交通災害共済事業）分を含む</t>
    <phoneticPr fontId="2"/>
  </si>
  <si>
    <t>-</t>
    <phoneticPr fontId="2"/>
  </si>
  <si>
    <t>繰越明許36,300千円</t>
    <phoneticPr fontId="2"/>
  </si>
  <si>
    <t>人吉球磨広域行政組合
（一般会計）</t>
  </si>
  <si>
    <t>人吉球磨広域行政組合
（人吉球磨ふるさと市町村圏特別会計）</t>
  </si>
  <si>
    <t>人吉球磨広域行政組合
（特別養護老人ホーム特別会計）</t>
  </si>
  <si>
    <t>熊本県後期高齢者医療広域連合
（一般会計）</t>
  </si>
  <si>
    <t>熊本県後期高齢者医療広域連合
（後期高齢者医療特別会計）</t>
  </si>
  <si>
    <t>熊本県市町村総合事務組合</t>
    <phoneticPr fontId="10"/>
  </si>
  <si>
    <t>人吉下球磨消防組合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</si>
</sst>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F1CF-4079-A440-1C21497DE9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58383</c:v>
                </c:pt>
                <c:pt idx="1">
                  <c:v>107383</c:v>
                </c:pt>
                <c:pt idx="2">
                  <c:v>143993</c:v>
                </c:pt>
                <c:pt idx="3">
                  <c:v>146010</c:v>
                </c:pt>
                <c:pt idx="4">
                  <c:v>119340</c:v>
                </c:pt>
              </c:numCache>
            </c:numRef>
          </c:val>
          <c:smooth val="0"/>
          <c:extLst>
            <c:ext xmlns:c16="http://schemas.microsoft.com/office/drawing/2014/chart" uri="{C3380CC4-5D6E-409C-BE32-E72D297353CC}">
              <c16:uniqueId val="{00000001-F1CF-4079-A440-1C21497DE9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3.49</c:v>
                </c:pt>
                <c:pt idx="1">
                  <c:v>5.58</c:v>
                </c:pt>
                <c:pt idx="2">
                  <c:v>5.49</c:v>
                </c:pt>
                <c:pt idx="3">
                  <c:v>6.9</c:v>
                </c:pt>
                <c:pt idx="4">
                  <c:v>3.16</c:v>
                </c:pt>
              </c:numCache>
            </c:numRef>
          </c:val>
          <c:extLst>
            <c:ext xmlns:c16="http://schemas.microsoft.com/office/drawing/2014/chart" uri="{C3380CC4-5D6E-409C-BE32-E72D297353CC}">
              <c16:uniqueId val="{00000000-B960-4FBE-A3BF-44F3B1F80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44.13</c:v>
                </c:pt>
                <c:pt idx="1">
                  <c:v>41.08</c:v>
                </c:pt>
                <c:pt idx="2">
                  <c:v>44.1</c:v>
                </c:pt>
                <c:pt idx="3">
                  <c:v>42</c:v>
                </c:pt>
                <c:pt idx="4">
                  <c:v>40.79</c:v>
                </c:pt>
              </c:numCache>
            </c:numRef>
          </c:val>
          <c:extLst>
            <c:ext xmlns:c16="http://schemas.microsoft.com/office/drawing/2014/chart" uri="{C3380CC4-5D6E-409C-BE32-E72D297353CC}">
              <c16:uniqueId val="{00000001-B960-4FBE-A3BF-44F3B1F800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-0.28000000000000003</c:v>
                </c:pt>
                <c:pt idx="1">
                  <c:v>1.05</c:v>
                </c:pt>
                <c:pt idx="2">
                  <c:v>6.1</c:v>
                </c:pt>
                <c:pt idx="3">
                  <c:v>-1.44</c:v>
                </c:pt>
                <c:pt idx="4">
                  <c:v>-3.9</c:v>
                </c:pt>
              </c:numCache>
            </c:numRef>
          </c:val>
          <c:smooth val="0"/>
          <c:extLst>
            <c:ext xmlns:c16="http://schemas.microsoft.com/office/drawing/2014/chart" uri="{C3380CC4-5D6E-409C-BE32-E72D297353CC}">
              <c16:uniqueId val="{00000002-B960-4FBE-A3BF-44F3B1F800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12-4691-9100-75F2BD9BA4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12-4691-9100-75F2BD9BA4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12-4691-9100-75F2BD9BA4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12-4691-9100-75F2BD9BA43D}"/>
            </c:ext>
          </c:extLst>
        </c:ser>
        <c:ser>
          <c:idx val="4"/>
          <c:order val="4"/>
          <c:tx>
            <c:strRef>
              <c:f>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412-4691-9100-75F2BD9BA43D}"/>
            </c:ext>
          </c:extLst>
        </c:ser>
        <c:ser>
          <c:idx val="5"/>
          <c:order val="5"/>
          <c:tx>
            <c:strRef>
              <c:f>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c:v>
                </c:pt>
                <c:pt idx="4">
                  <c:v>#N/A</c:v>
                </c:pt>
                <c:pt idx="5">
                  <c:v>0.13</c:v>
                </c:pt>
                <c:pt idx="6">
                  <c:v>#N/A</c:v>
                </c:pt>
                <c:pt idx="7">
                  <c:v>0.1</c:v>
                </c:pt>
                <c:pt idx="8">
                  <c:v>#N/A</c:v>
                </c:pt>
                <c:pt idx="9">
                  <c:v>0.09</c:v>
                </c:pt>
              </c:numCache>
            </c:numRef>
          </c:val>
          <c:extLst>
            <c:ext xmlns:c16="http://schemas.microsoft.com/office/drawing/2014/chart" uri="{C3380CC4-5D6E-409C-BE32-E72D297353CC}">
              <c16:uniqueId val="{00000005-E412-4691-9100-75F2BD9BA43D}"/>
            </c:ext>
          </c:extLst>
        </c:ser>
        <c:ser>
          <c:idx val="6"/>
          <c:order val="6"/>
          <c:tx>
            <c:strRef>
              <c:f>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0.88</c:v>
                </c:pt>
                <c:pt idx="2">
                  <c:v>#N/A</c:v>
                </c:pt>
                <c:pt idx="3">
                  <c:v>0.65</c:v>
                </c:pt>
                <c:pt idx="4">
                  <c:v>#N/A</c:v>
                </c:pt>
                <c:pt idx="5">
                  <c:v>0.51</c:v>
                </c:pt>
                <c:pt idx="6">
                  <c:v>#N/A</c:v>
                </c:pt>
                <c:pt idx="7">
                  <c:v>0.48</c:v>
                </c:pt>
                <c:pt idx="8">
                  <c:v>#N/A</c:v>
                </c:pt>
                <c:pt idx="9">
                  <c:v>0.4</c:v>
                </c:pt>
              </c:numCache>
            </c:numRef>
          </c:val>
          <c:extLst>
            <c:ext xmlns:c16="http://schemas.microsoft.com/office/drawing/2014/chart" uri="{C3380CC4-5D6E-409C-BE32-E72D297353CC}">
              <c16:uniqueId val="{00000006-E412-4691-9100-75F2BD9BA43D}"/>
            </c:ext>
          </c:extLst>
        </c:ser>
        <c:ser>
          <c:idx val="7"/>
          <c:order val="7"/>
          <c:tx>
            <c:strRef>
              <c:f>データシート!$A$34</c:f>
              <c:strCache>
                <c:ptCount val="1"/>
                <c:pt idx="0">
                  <c:v>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2.5099999999999998</c:v>
                </c:pt>
                <c:pt idx="2">
                  <c:v>#N/A</c:v>
                </c:pt>
                <c:pt idx="3">
                  <c:v>2.1800000000000002</c:v>
                </c:pt>
                <c:pt idx="4">
                  <c:v>#N/A</c:v>
                </c:pt>
                <c:pt idx="5">
                  <c:v>1.8</c:v>
                </c:pt>
                <c:pt idx="6">
                  <c:v>#N/A</c:v>
                </c:pt>
                <c:pt idx="7">
                  <c:v>1.81</c:v>
                </c:pt>
                <c:pt idx="8">
                  <c:v>#N/A</c:v>
                </c:pt>
                <c:pt idx="9">
                  <c:v>1.37</c:v>
                </c:pt>
              </c:numCache>
            </c:numRef>
          </c:val>
          <c:extLst>
            <c:ext xmlns:c16="http://schemas.microsoft.com/office/drawing/2014/chart" uri="{C3380CC4-5D6E-409C-BE32-E72D297353CC}">
              <c16:uniqueId val="{00000007-E412-4691-9100-75F2BD9BA43D}"/>
            </c:ext>
          </c:extLst>
        </c:ser>
        <c:ser>
          <c:idx val="8"/>
          <c:order val="8"/>
          <c:tx>
            <c:strRef>
              <c:f>データシート!$A$35</c:f>
              <c:strCache>
                <c:ptCount val="1"/>
                <c:pt idx="0">
                  <c:v>錦町介護保険特別会計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2.14</c:v>
                </c:pt>
                <c:pt idx="2">
                  <c:v>#N/A</c:v>
                </c:pt>
                <c:pt idx="3">
                  <c:v>0.95</c:v>
                </c:pt>
                <c:pt idx="4">
                  <c:v>#N/A</c:v>
                </c:pt>
                <c:pt idx="5">
                  <c:v>1.05</c:v>
                </c:pt>
                <c:pt idx="6">
                  <c:v>#N/A</c:v>
                </c:pt>
                <c:pt idx="7">
                  <c:v>2.13</c:v>
                </c:pt>
                <c:pt idx="8">
                  <c:v>#N/A</c:v>
                </c:pt>
                <c:pt idx="9">
                  <c:v>1.69</c:v>
                </c:pt>
              </c:numCache>
            </c:numRef>
          </c:val>
          <c:extLst>
            <c:ext xmlns:c16="http://schemas.microsoft.com/office/drawing/2014/chart" uri="{C3380CC4-5D6E-409C-BE32-E72D297353CC}">
              <c16:uniqueId val="{00000008-E412-4691-9100-75F2BD9BA4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3.49</c:v>
                </c:pt>
                <c:pt idx="2">
                  <c:v>#N/A</c:v>
                </c:pt>
                <c:pt idx="3">
                  <c:v>5.57</c:v>
                </c:pt>
                <c:pt idx="4">
                  <c:v>#N/A</c:v>
                </c:pt>
                <c:pt idx="5">
                  <c:v>5.49</c:v>
                </c:pt>
                <c:pt idx="6">
                  <c:v>#N/A</c:v>
                </c:pt>
                <c:pt idx="7">
                  <c:v>6.91</c:v>
                </c:pt>
                <c:pt idx="8">
                  <c:v>#N/A</c:v>
                </c:pt>
                <c:pt idx="9">
                  <c:v>3.19</c:v>
                </c:pt>
              </c:numCache>
            </c:numRef>
          </c:val>
          <c:extLst>
            <c:ext xmlns:c16="http://schemas.microsoft.com/office/drawing/2014/chart" uri="{C3380CC4-5D6E-409C-BE32-E72D297353CC}">
              <c16:uniqueId val="{00000009-E412-4691-9100-75F2BD9BA4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c:v>
                </c:pt>
                <c:pt idx="5">
                  <c:v>408</c:v>
                </c:pt>
                <c:pt idx="8">
                  <c:v>388</c:v>
                </c:pt>
                <c:pt idx="11">
                  <c:v>393</c:v>
                </c:pt>
                <c:pt idx="14">
                  <c:v>391</c:v>
                </c:pt>
              </c:numCache>
            </c:numRef>
          </c:val>
          <c:extLst>
            <c:ext xmlns:c16="http://schemas.microsoft.com/office/drawing/2014/chart" uri="{C3380CC4-5D6E-409C-BE32-E72D297353CC}">
              <c16:uniqueId val="{00000000-7D12-44F9-9727-EDF287F508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12-44F9-9727-EDF287F508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10</c:v>
                </c:pt>
                <c:pt idx="6">
                  <c:v>9</c:v>
                </c:pt>
                <c:pt idx="9">
                  <c:v>10</c:v>
                </c:pt>
                <c:pt idx="12">
                  <c:v>9</c:v>
                </c:pt>
              </c:numCache>
            </c:numRef>
          </c:val>
          <c:extLst>
            <c:ext xmlns:c16="http://schemas.microsoft.com/office/drawing/2014/chart" uri="{C3380CC4-5D6E-409C-BE32-E72D297353CC}">
              <c16:uniqueId val="{00000002-7D12-44F9-9727-EDF287F508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35</c:v>
                </c:pt>
                <c:pt idx="6">
                  <c:v>43</c:v>
                </c:pt>
                <c:pt idx="9">
                  <c:v>9</c:v>
                </c:pt>
                <c:pt idx="12">
                  <c:v>16</c:v>
                </c:pt>
              </c:numCache>
            </c:numRef>
          </c:val>
          <c:extLst>
            <c:ext xmlns:c16="http://schemas.microsoft.com/office/drawing/2014/chart" uri="{C3380CC4-5D6E-409C-BE32-E72D297353CC}">
              <c16:uniqueId val="{00000003-7D12-44F9-9727-EDF287F508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200</c:v>
                </c:pt>
                <c:pt idx="3">
                  <c:v>189</c:v>
                </c:pt>
                <c:pt idx="6">
                  <c:v>188</c:v>
                </c:pt>
                <c:pt idx="9">
                  <c:v>188</c:v>
                </c:pt>
                <c:pt idx="12">
                  <c:v>185</c:v>
                </c:pt>
              </c:numCache>
            </c:numRef>
          </c:val>
          <c:extLst>
            <c:ext xmlns:c16="http://schemas.microsoft.com/office/drawing/2014/chart" uri="{C3380CC4-5D6E-409C-BE32-E72D297353CC}">
              <c16:uniqueId val="{00000004-7D12-44F9-9727-EDF287F508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2-44F9-9727-EDF287F508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12-44F9-9727-EDF287F508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429</c:v>
                </c:pt>
                <c:pt idx="3">
                  <c:v>417</c:v>
                </c:pt>
                <c:pt idx="6">
                  <c:v>426</c:v>
                </c:pt>
                <c:pt idx="9">
                  <c:v>458</c:v>
                </c:pt>
                <c:pt idx="12">
                  <c:v>503</c:v>
                </c:pt>
              </c:numCache>
            </c:numRef>
          </c:val>
          <c:extLst>
            <c:ext xmlns:c16="http://schemas.microsoft.com/office/drawing/2014/chart" uri="{C3380CC4-5D6E-409C-BE32-E72D297353CC}">
              <c16:uniqueId val="{00000007-7D12-44F9-9727-EDF287F508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271</c:v>
                </c:pt>
                <c:pt idx="2">
                  <c:v>#N/A</c:v>
                </c:pt>
                <c:pt idx="3">
                  <c:v>#N/A</c:v>
                </c:pt>
                <c:pt idx="4">
                  <c:v>243</c:v>
                </c:pt>
                <c:pt idx="5">
                  <c:v>#N/A</c:v>
                </c:pt>
                <c:pt idx="6">
                  <c:v>#N/A</c:v>
                </c:pt>
                <c:pt idx="7">
                  <c:v>278</c:v>
                </c:pt>
                <c:pt idx="8">
                  <c:v>#N/A</c:v>
                </c:pt>
                <c:pt idx="9">
                  <c:v>#N/A</c:v>
                </c:pt>
                <c:pt idx="10">
                  <c:v>272</c:v>
                </c:pt>
                <c:pt idx="11">
                  <c:v>#N/A</c:v>
                </c:pt>
                <c:pt idx="12">
                  <c:v>#N/A</c:v>
                </c:pt>
                <c:pt idx="13">
                  <c:v>322</c:v>
                </c:pt>
                <c:pt idx="14">
                  <c:v>#N/A</c:v>
                </c:pt>
              </c:numCache>
            </c:numRef>
          </c:val>
          <c:smooth val="0"/>
          <c:extLst>
            <c:ext xmlns:c16="http://schemas.microsoft.com/office/drawing/2014/chart" uri="{C3380CC4-5D6E-409C-BE32-E72D297353CC}">
              <c16:uniqueId val="{00000008-7D12-44F9-9727-EDF287F508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4179</c:v>
                </c:pt>
                <c:pt idx="5">
                  <c:v>4325</c:v>
                </c:pt>
                <c:pt idx="8">
                  <c:v>4416</c:v>
                </c:pt>
                <c:pt idx="11">
                  <c:v>4361</c:v>
                </c:pt>
                <c:pt idx="14">
                  <c:v>4274</c:v>
                </c:pt>
              </c:numCache>
            </c:numRef>
          </c:val>
          <c:extLst>
            <c:ext xmlns:c16="http://schemas.microsoft.com/office/drawing/2014/chart" uri="{C3380CC4-5D6E-409C-BE32-E72D297353CC}">
              <c16:uniqueId val="{00000000-BD3C-44BE-BCA9-80F7349B06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135</c:v>
                </c:pt>
                <c:pt idx="5">
                  <c:v>157</c:v>
                </c:pt>
                <c:pt idx="8">
                  <c:v>192</c:v>
                </c:pt>
                <c:pt idx="11">
                  <c:v>197</c:v>
                </c:pt>
                <c:pt idx="14">
                  <c:v>181</c:v>
                </c:pt>
              </c:numCache>
            </c:numRef>
          </c:val>
          <c:extLst>
            <c:ext xmlns:c16="http://schemas.microsoft.com/office/drawing/2014/chart" uri="{C3380CC4-5D6E-409C-BE32-E72D297353CC}">
              <c16:uniqueId val="{00000001-BD3C-44BE-BCA9-80F7349B06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2394</c:v>
                </c:pt>
                <c:pt idx="5">
                  <c:v>2774</c:v>
                </c:pt>
                <c:pt idx="8">
                  <c:v>3812</c:v>
                </c:pt>
                <c:pt idx="11">
                  <c:v>4099</c:v>
                </c:pt>
                <c:pt idx="14">
                  <c:v>4316</c:v>
                </c:pt>
              </c:numCache>
            </c:numRef>
          </c:val>
          <c:extLst>
            <c:ext xmlns:c16="http://schemas.microsoft.com/office/drawing/2014/chart" uri="{C3380CC4-5D6E-409C-BE32-E72D297353CC}">
              <c16:uniqueId val="{00000002-BD3C-44BE-BCA9-80F7349B06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C-44BE-BCA9-80F7349B06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3C-44BE-BCA9-80F7349B06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3C-44BE-BCA9-80F7349B06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957</c:v>
                </c:pt>
                <c:pt idx="3">
                  <c:v>944</c:v>
                </c:pt>
                <c:pt idx="6">
                  <c:v>849</c:v>
                </c:pt>
                <c:pt idx="9">
                  <c:v>819</c:v>
                </c:pt>
                <c:pt idx="12">
                  <c:v>857</c:v>
                </c:pt>
              </c:numCache>
            </c:numRef>
          </c:val>
          <c:extLst>
            <c:ext xmlns:c16="http://schemas.microsoft.com/office/drawing/2014/chart" uri="{C3380CC4-5D6E-409C-BE32-E72D297353CC}">
              <c16:uniqueId val="{00000006-BD3C-44BE-BCA9-80F7349B06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c:v>
                </c:pt>
                <c:pt idx="3">
                  <c:v>77</c:v>
                </c:pt>
                <c:pt idx="6">
                  <c:v>59</c:v>
                </c:pt>
                <c:pt idx="9">
                  <c:v>97</c:v>
                </c:pt>
                <c:pt idx="12">
                  <c:v>136</c:v>
                </c:pt>
              </c:numCache>
            </c:numRef>
          </c:val>
          <c:extLst>
            <c:ext xmlns:c16="http://schemas.microsoft.com/office/drawing/2014/chart" uri="{C3380CC4-5D6E-409C-BE32-E72D297353CC}">
              <c16:uniqueId val="{00000007-BD3C-44BE-BCA9-80F7349B06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2893</c:v>
                </c:pt>
                <c:pt idx="3">
                  <c:v>2804</c:v>
                </c:pt>
                <c:pt idx="6">
                  <c:v>2674</c:v>
                </c:pt>
                <c:pt idx="9">
                  <c:v>2502</c:v>
                </c:pt>
                <c:pt idx="12">
                  <c:v>2339</c:v>
                </c:pt>
              </c:numCache>
            </c:numRef>
          </c:val>
          <c:extLst>
            <c:ext xmlns:c16="http://schemas.microsoft.com/office/drawing/2014/chart" uri="{C3380CC4-5D6E-409C-BE32-E72D297353CC}">
              <c16:uniqueId val="{00000008-BD3C-44BE-BCA9-80F7349B06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84</c:v>
                </c:pt>
                <c:pt idx="6">
                  <c:v>76</c:v>
                </c:pt>
                <c:pt idx="9">
                  <c:v>65</c:v>
                </c:pt>
                <c:pt idx="12">
                  <c:v>57</c:v>
                </c:pt>
              </c:numCache>
            </c:numRef>
          </c:val>
          <c:extLst>
            <c:ext xmlns:c16="http://schemas.microsoft.com/office/drawing/2014/chart" uri="{C3380CC4-5D6E-409C-BE32-E72D297353CC}">
              <c16:uniqueId val="{00000009-BD3C-44BE-BCA9-80F7349B06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4915</c:v>
                </c:pt>
                <c:pt idx="3">
                  <c:v>5248</c:v>
                </c:pt>
                <c:pt idx="6">
                  <c:v>5518</c:v>
                </c:pt>
                <c:pt idx="9">
                  <c:v>5565</c:v>
                </c:pt>
                <c:pt idx="12">
                  <c:v>5468</c:v>
                </c:pt>
              </c:numCache>
            </c:numRef>
          </c:val>
          <c:extLst>
            <c:ext xmlns:c16="http://schemas.microsoft.com/office/drawing/2014/chart" uri="{C3380CC4-5D6E-409C-BE32-E72D297353CC}">
              <c16:uniqueId val="{0000000A-BD3C-44BE-BCA9-80F7349B06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2189</c:v>
                </c:pt>
                <c:pt idx="2">
                  <c:v>#N/A</c:v>
                </c:pt>
                <c:pt idx="3">
                  <c:v>#N/A</c:v>
                </c:pt>
                <c:pt idx="4">
                  <c:v>1900</c:v>
                </c:pt>
                <c:pt idx="5">
                  <c:v>#N/A</c:v>
                </c:pt>
                <c:pt idx="6">
                  <c:v>#N/A</c:v>
                </c:pt>
                <c:pt idx="7">
                  <c:v>755</c:v>
                </c:pt>
                <c:pt idx="8">
                  <c:v>#N/A</c:v>
                </c:pt>
                <c:pt idx="9">
                  <c:v>#N/A</c:v>
                </c:pt>
                <c:pt idx="10">
                  <c:v>392</c:v>
                </c:pt>
                <c:pt idx="11">
                  <c:v>#N/A</c:v>
                </c:pt>
                <c:pt idx="12">
                  <c:v>#N/A</c:v>
                </c:pt>
                <c:pt idx="13">
                  <c:v>85</c:v>
                </c:pt>
                <c:pt idx="14">
                  <c:v>#N/A</c:v>
                </c:pt>
              </c:numCache>
            </c:numRef>
          </c:val>
          <c:smooth val="0"/>
          <c:extLst>
            <c:ext xmlns:c16="http://schemas.microsoft.com/office/drawing/2014/chart" uri="{C3380CC4-5D6E-409C-BE32-E72D297353CC}">
              <c16:uniqueId val="{0000000B-BD3C-44BE-BCA9-80F7349B06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1601</c:v>
                </c:pt>
                <c:pt idx="1">
                  <c:v>1502</c:v>
                </c:pt>
                <c:pt idx="2">
                  <c:v>1491</c:v>
                </c:pt>
              </c:numCache>
            </c:numRef>
          </c:val>
          <c:extLst>
            <c:ext xmlns:c16="http://schemas.microsoft.com/office/drawing/2014/chart" uri="{C3380CC4-5D6E-409C-BE32-E72D297353CC}">
              <c16:uniqueId val="{00000000-8FB4-4FB9-BAB7-634A946754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c:v>
                </c:pt>
                <c:pt idx="1">
                  <c:v>521</c:v>
                </c:pt>
                <c:pt idx="2">
                  <c:v>881</c:v>
                </c:pt>
              </c:numCache>
            </c:numRef>
          </c:val>
          <c:extLst>
            <c:ext xmlns:c16="http://schemas.microsoft.com/office/drawing/2014/chart" uri="{C3380CC4-5D6E-409C-BE32-E72D297353CC}">
              <c16:uniqueId val="{00000001-8FB4-4FB9-BAB7-634A946754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1618</c:v>
                </c:pt>
                <c:pt idx="1">
                  <c:v>1692</c:v>
                </c:pt>
                <c:pt idx="2">
                  <c:v>1528</c:v>
                </c:pt>
              </c:numCache>
            </c:numRef>
          </c:val>
          <c:extLst>
            <c:ext xmlns:c16="http://schemas.microsoft.com/office/drawing/2014/chart" uri="{C3380CC4-5D6E-409C-BE32-E72D297353CC}">
              <c16:uniqueId val="{00000002-8FB4-4FB9-BAB7-634A946754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年）の平均値と定められている。前年度算定に用いた令和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年度（単年）の財政力指数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年度（単年）の財政力指数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に置き換えて平均値を算定するため、財政力指数は、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年度（単年）の財政力指数は、基準財政需要額の増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86,819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千円に対し、基準財政収入額の増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112,502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千円であったため、財政力指数は増となっている。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977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千円の増及びふるさと納税基金繰入金を一般財源扱いに見直し、一般財源所要が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151,458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千円増となったため、経常収支比率は上昇している。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また、アフターコロナにシフトし、中止となっていたイベント補助金や各種団体の運営補助金、出張旅費等の経常経費が平常時に回帰している。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169756</xdr:rowOff>
    </xdr:from>
    <xdr:to>
      <xdr:col>23</xdr:col>
      <xdr:colOff>133350</xdr:colOff>
      <xdr:row>60</xdr:row>
      <xdr:rowOff>97790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9942406"/>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169756</xdr:rowOff>
    </xdr:from>
    <xdr:to>
      <xdr:col>19</xdr:col>
      <xdr:colOff>133350</xdr:colOff>
      <xdr:row>58</xdr:row>
      <xdr:rowOff>143087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99424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08718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122344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2609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118956</xdr:rowOff>
    </xdr:from>
    <xdr:to>
      <xdr:col>19</xdr:col>
      <xdr:colOff>184150</xdr:colOff>
      <xdr:row>58</xdr:row>
      <xdr:rowOff>49106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59283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92287</xdr:rowOff>
    </xdr:from>
    <xdr:to>
      <xdr:col>15</xdr:col>
      <xdr:colOff>133350</xdr:colOff>
      <xdr:row>59</xdr:row>
      <xdr:rowOff>22437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32614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人件費は、新規採用の抑制を行い職員数の削減を行ってきたこと、給与水準（ラスパイレス指数）が低いこと、副町長が不在であること等により、全国平均・県平均・類似団体を下回っている。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物件費等は、錦ネット加入者増による宅内機器購入や保守委託が増加しているほか、ふるさと納税に対する返礼品等の外部委託料によるものである。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163266</xdr:rowOff>
    </xdr:from>
    <xdr:to>
      <xdr:col>23</xdr:col>
      <xdr:colOff>133350</xdr:colOff>
      <xdr:row>82</xdr:row>
      <xdr:rowOff>48974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050716"/>
          <a:ext cx="838200" cy="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48974</xdr:rowOff>
    </xdr:from>
    <xdr:to>
      <xdr:col>19</xdr:col>
      <xdr:colOff>133350</xdr:colOff>
      <xdr:row>82</xdr:row>
      <xdr:rowOff>56696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10787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159507</xdr:rowOff>
    </xdr:from>
    <xdr:to>
      <xdr:col>15</xdr:col>
      <xdr:colOff>82550</xdr:colOff>
      <xdr:row>82</xdr:row>
      <xdr:rowOff>56696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6957"/>
          <a:ext cx="889000" cy="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11568</xdr:rowOff>
    </xdr:from>
    <xdr:to>
      <xdr:col>11</xdr:col>
      <xdr:colOff>31750</xdr:colOff>
      <xdr:row>81</xdr:row>
      <xdr:rowOff>159507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99018"/>
          <a:ext cx="889000" cy="1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112466</xdr:rowOff>
    </xdr:from>
    <xdr:to>
      <xdr:col>23</xdr:col>
      <xdr:colOff>184150</xdr:colOff>
      <xdr:row>82</xdr:row>
      <xdr:rowOff>42616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128993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4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169624</xdr:rowOff>
    </xdr:from>
    <xdr:to>
      <xdr:col>19</xdr:col>
      <xdr:colOff>184150</xdr:colOff>
      <xdr:row>82</xdr:row>
      <xdr:rowOff>99774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109951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2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5896</xdr:rowOff>
    </xdr:from>
    <xdr:to>
      <xdr:col>15</xdr:col>
      <xdr:colOff>133350</xdr:colOff>
      <xdr:row>82</xdr:row>
      <xdr:rowOff>107496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92273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108707</xdr:rowOff>
    </xdr:from>
    <xdr:to>
      <xdr:col>11</xdr:col>
      <xdr:colOff>82550</xdr:colOff>
      <xdr:row>82</xdr:row>
      <xdr:rowOff>38857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49034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132218</xdr:rowOff>
    </xdr:from>
    <xdr:to>
      <xdr:col>7</xdr:col>
      <xdr:colOff>31750</xdr:colOff>
      <xdr:row>81</xdr:row>
      <xdr:rowOff>62368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72545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は全国町村平均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下回り、給与水準は抑制されている状況である。今後も人事院勧告等を注視し、住民の理解を得られる給与制度の維持に努める。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84</xdr:row>
      <xdr:rowOff>99786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4900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88295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4326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人程度少ない状況が続いている。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定員管理計画に基づき、現在の職員数程度を確保しつつ、職員のスキルアップや組織体制の見直し、再任用職員の活用により、限られた職員数での効率化に取り組む必要がある。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111820</xdr:rowOff>
    </xdr:from>
    <xdr:to>
      <xdr:col>81</xdr:col>
      <xdr:colOff>44450</xdr:colOff>
      <xdr:row>59</xdr:row>
      <xdr:rowOff>129056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2273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79647</xdr:rowOff>
    </xdr:from>
    <xdr:to>
      <xdr:col>77</xdr:col>
      <xdr:colOff>44450</xdr:colOff>
      <xdr:row>59</xdr:row>
      <xdr:rowOff>111820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19519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64709</xdr:rowOff>
    </xdr:from>
    <xdr:to>
      <xdr:col>72</xdr:col>
      <xdr:colOff>203200</xdr:colOff>
      <xdr:row>59</xdr:row>
      <xdr:rowOff>79647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18025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32536</xdr:rowOff>
    </xdr:from>
    <xdr:to>
      <xdr:col>68</xdr:col>
      <xdr:colOff>152400</xdr:colOff>
      <xdr:row>59</xdr:row>
      <xdr:rowOff>64709</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14808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78256</xdr:rowOff>
    </xdr:from>
    <xdr:to>
      <xdr:col>81</xdr:col>
      <xdr:colOff>95250</xdr:colOff>
      <xdr:row>60</xdr:row>
      <xdr:rowOff>8406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94783</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61020</xdr:rowOff>
    </xdr:from>
    <xdr:to>
      <xdr:col>77</xdr:col>
      <xdr:colOff>95250</xdr:colOff>
      <xdr:row>59</xdr:row>
      <xdr:rowOff>162620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1347</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4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13909</xdr:rowOff>
    </xdr:from>
    <xdr:to>
      <xdr:col>68</xdr:col>
      <xdr:colOff>203200</xdr:colOff>
      <xdr:row>59</xdr:row>
      <xdr:rowOff>115509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125686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153186</xdr:rowOff>
    </xdr:from>
    <xdr:to>
      <xdr:col>64</xdr:col>
      <xdr:colOff>152400</xdr:colOff>
      <xdr:row>59</xdr:row>
      <xdr:rowOff>83336</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93513</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分子の構成要素である「一般会計の元利償還金」は、橋梁長寿命化、道路改良等の元金償還開始等により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44,496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千円増加し、加えて人吉下球磨消防組合への負担金が、救助工作車及び救急車の償還開始により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6,568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千円増加したことから、分子全体で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47,326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一方、分母の構成要素である「標準税収入額等」のうち、法人税割が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74,808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千円増加するなど、税・譲与税が全般的に前年度を上回り、普通交付税は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41,014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千円減少したものの分母全体で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83,053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千円増加した。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年度単年の実質公債費比率は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9.762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％増加し、さらに令和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8.105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％を上回ったことから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ヵ年（令和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）平均の実質公債費比率は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116946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91462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86783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9146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116946</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9447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116946</xdr:rowOff>
    </xdr:from>
    <xdr:to>
      <xdr:col>68</xdr:col>
      <xdr:colOff>152400</xdr:colOff>
      <xdr:row>40</xdr:row>
      <xdr:rowOff>147108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9749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66146</xdr:rowOff>
    </xdr:from>
    <xdr:to>
      <xdr:col>81</xdr:col>
      <xdr:colOff>95250</xdr:colOff>
      <xdr:row>40</xdr:row>
      <xdr:rowOff>167746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38223</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8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117598</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3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66146</xdr:rowOff>
    </xdr:from>
    <xdr:to>
      <xdr:col>68</xdr:col>
      <xdr:colOff>203200</xdr:colOff>
      <xdr:row>40</xdr:row>
      <xdr:rowOff>167746</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分子の構成要素である「一般会計の地方債現在高」は、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97,524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年度中に工事が完了できず、</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年度へ繰越となった地方債が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138,900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千円あったことの影響が大きい。また、上下水道に関しては、施設整備が概ね完了していることから、新たな借入よりも償還額の方が大きく上回っており、地方債残高に対する繰出見込額が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163,407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千円減少した。さらに分子から控除する基金残高が、減債基金・介護給付費準備基金等の増により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217,589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千円増加したこと等により、算出式の分子全体では前年度比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307,143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千円減少した。一方、分母の構成要素である「標準税収入額等」のうち、法人税割が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74,808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千円増加するなど、税・譲与税が全般的に前年度を上回り、普通交付税は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41,014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千円減少したものの分母全体で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83,053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千円増加した。この結果、算出式の分子は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84,660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千円、分母は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3,291,598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千円となり、将来負担比率は前年度比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14</xdr:row>
      <xdr:rowOff>53098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341940"/>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53098</xdr:rowOff>
    </xdr:from>
    <xdr:to>
      <xdr:col>77</xdr:col>
      <xdr:colOff>44450</xdr:colOff>
      <xdr:row>15</xdr:row>
      <xdr:rowOff>6894</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453398"/>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6894</xdr:rowOff>
    </xdr:from>
    <xdr:to>
      <xdr:col>72</xdr:col>
      <xdr:colOff>203200</xdr:colOff>
      <xdr:row>17</xdr:row>
      <xdr:rowOff>124762</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578644"/>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124762</xdr:rowOff>
    </xdr:from>
    <xdr:to>
      <xdr:col>68</xdr:col>
      <xdr:colOff>152400</xdr:colOff>
      <xdr:row>18</xdr:row>
      <xdr:rowOff>106136</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3039412"/>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34367</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xdr:rowOff>
    </xdr:from>
    <xdr:to>
      <xdr:col>77</xdr:col>
      <xdr:colOff>95250</xdr:colOff>
      <xdr:row>14</xdr:row>
      <xdr:rowOff>103898</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88675</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48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42471</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73962</xdr:rowOff>
    </xdr:from>
    <xdr:to>
      <xdr:col>68</xdr:col>
      <xdr:colOff>203200</xdr:colOff>
      <xdr:row>18</xdr:row>
      <xdr:rowOff>4112</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160339</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55336</xdr:rowOff>
    </xdr:from>
    <xdr:to>
      <xdr:col>64</xdr:col>
      <xdr:colOff>152400</xdr:colOff>
      <xdr:row>18</xdr:row>
      <xdr:rowOff>156936</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141713</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類似団体と比べ職員数（令和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人）、ライパイレス指数（令和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）ともに低い水準で推移しており、人件費は類似団体や県内自治体の中でも、抑制されている状況にある。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％へ減少した理由は、退職手当負担金率の引下げによるものである。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02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029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労務単価の増のため委託料が全般的に増となった。新型コロナウイルス感染症によって抑制されていた財政需要が平常時に回帰したことにより増となった。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また、人吉海軍基地資料館指定管理委託料に要する一般財源分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千円、光熱水費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千円、燃えるごみ収集回数週</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回から週二回に伴い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千円、物品修繕（主に学校関係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千円）が増となった。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15</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586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132715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58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33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167005</xdr:rowOff>
    </xdr:from>
    <xdr:to>
      <xdr:col>69</xdr:col>
      <xdr:colOff>92075</xdr:colOff>
      <xdr:row>15</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67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116205</xdr:rowOff>
    </xdr:from>
    <xdr:to>
      <xdr:col>65</xdr:col>
      <xdr:colOff>53975</xdr:colOff>
      <xdr:row>15</xdr:row>
      <xdr:rowOff>46355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56532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本町は類似団体の中でも、過疎指定外かつ子どもの数が多い（合計特殊出生率全国</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位）という特性を持っており、保育負担金、児童手当等に対する財政需要が大きい。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子育て支援対策のため、高校生以下の医療費無償化も行っており、少子化対策に積極的に取り組んでいることが要因である。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94343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66420</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94343</xdr:rowOff>
    </xdr:from>
    <xdr:to>
      <xdr:col>24</xdr:col>
      <xdr:colOff>114300</xdr:colOff>
      <xdr:row>60</xdr:row>
      <xdr:rowOff>94343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60</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22115"/>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22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67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61</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365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下水道整備に伴う公債費分の繰出しの占める割合が高いことから、令和３年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月から下水道料金の改定（値上げ）を行った。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国保特別会計や介護保険特別会計に対する繰出金が、高齢化の進展により増加傾向にあることから、住民の健康増進・予防介護予防等に取組み、一般会計からの繰出金削減に取り組む必要がある。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0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48078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8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人吉球磨広域行政組合ごみ・し尿処理経常負担金が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千円減、私立保育園経常補助金（副食費補助、一時預かり、延長保育等）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千円減、県からの派遣職員給与費負担金が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一方、新型コロナの流行により中止となっていたふるさと祭り事業が再開したため、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22225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087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37</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0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22225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56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22225</xdr:rowOff>
    </xdr:from>
    <xdr:to>
      <xdr:col>69</xdr:col>
      <xdr:colOff>92075</xdr:colOff>
      <xdr:row>37</xdr:row>
      <xdr:rowOff>79375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6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142875</xdr:rowOff>
    </xdr:from>
    <xdr:to>
      <xdr:col>82</xdr:col>
      <xdr:colOff>158750</xdr:colOff>
      <xdr:row>36</xdr:row>
      <xdr:rowOff>73025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159402</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142875</xdr:rowOff>
    </xdr:from>
    <xdr:to>
      <xdr:col>69</xdr:col>
      <xdr:colOff>142875</xdr:colOff>
      <xdr:row>37</xdr:row>
      <xdr:rowOff>73025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57802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28575</xdr:rowOff>
    </xdr:from>
    <xdr:to>
      <xdr:col>65</xdr:col>
      <xdr:colOff>53975</xdr:colOff>
      <xdr:row>37</xdr:row>
      <xdr:rowOff>130175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114952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錦大橋改修分等の土木債、</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月豪雨災害復旧事業債等の新たな償還開始に伴い増加した。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154432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25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94996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113285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のうち、人件費については、定員管理計画に基づく職員数の削減効果が表れているが、これ以上の人員削減は難しい状況となっている。扶助費については、人口減少対策の一環として、子育て世代への支援強化（子宝祝い金・１８歳以下の医療費無償化）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引き続き、事務の効率化による経常経費の削減と、将来の公債費負担を見据えた財政運営に努める。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76</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331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331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65761"/>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99568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355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138963</xdr:rowOff>
    </xdr:from>
    <xdr:to>
      <xdr:col>29</xdr:col>
      <xdr:colOff>127000</xdr:colOff>
      <xdr:row>18</xdr:row>
      <xdr:rowOff>160393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2688"/>
          <a:ext cx="647700" cy="2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160393</xdr:rowOff>
    </xdr:from>
    <xdr:to>
      <xdr:col>26</xdr:col>
      <xdr:colOff>50800</xdr:colOff>
      <xdr:row>18</xdr:row>
      <xdr:rowOff>164410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4118"/>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164410</xdr:rowOff>
    </xdr:from>
    <xdr:to>
      <xdr:col>22</xdr:col>
      <xdr:colOff>114300</xdr:colOff>
      <xdr:row>19</xdr:row>
      <xdr:rowOff>6676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8135"/>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6676</xdr:rowOff>
    </xdr:from>
    <xdr:to>
      <xdr:col>18</xdr:col>
      <xdr:colOff>177800</xdr:colOff>
      <xdr:row>19</xdr:row>
      <xdr:rowOff>17113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1851"/>
          <a:ext cx="698500" cy="1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88163</xdr:rowOff>
    </xdr:from>
    <xdr:to>
      <xdr:col>29</xdr:col>
      <xdr:colOff>177800</xdr:colOff>
      <xdr:row>19</xdr:row>
      <xdr:rowOff>18314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18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109593</xdr:rowOff>
    </xdr:from>
    <xdr:to>
      <xdr:col>26</xdr:col>
      <xdr:colOff>101600</xdr:colOff>
      <xdr:row>19</xdr:row>
      <xdr:rowOff>39743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24520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113610</xdr:rowOff>
    </xdr:from>
    <xdr:to>
      <xdr:col>22</xdr:col>
      <xdr:colOff>165100</xdr:colOff>
      <xdr:row>19</xdr:row>
      <xdr:rowOff>43760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28537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127326</xdr:rowOff>
    </xdr:from>
    <xdr:to>
      <xdr:col>19</xdr:col>
      <xdr:colOff>38100</xdr:colOff>
      <xdr:row>19</xdr:row>
      <xdr:rowOff>57476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42253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137763</xdr:rowOff>
    </xdr:from>
    <xdr:to>
      <xdr:col>15</xdr:col>
      <xdr:colOff>101600</xdr:colOff>
      <xdr:row>19</xdr:row>
      <xdr:rowOff>67913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151415</xdr:rowOff>
    </xdr:from>
    <xdr:to>
      <xdr:col>29</xdr:col>
      <xdr:colOff>127000</xdr:colOff>
      <xdr:row>35</xdr:row>
      <xdr:rowOff>260777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1765"/>
          <a:ext cx="647700" cy="10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136191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260000</xdr:rowOff>
    </xdr:from>
    <xdr:to>
      <xdr:col>26</xdr:col>
      <xdr:colOff>50800</xdr:colOff>
      <xdr:row>35</xdr:row>
      <xdr:rowOff>260777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0350"/>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260000</xdr:rowOff>
    </xdr:from>
    <xdr:to>
      <xdr:col>22</xdr:col>
      <xdr:colOff>114300</xdr:colOff>
      <xdr:row>35</xdr:row>
      <xdr:rowOff>342044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0350"/>
          <a:ext cx="698500" cy="8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282471</xdr:rowOff>
    </xdr:from>
    <xdr:to>
      <xdr:col>18</xdr:col>
      <xdr:colOff>177800</xdr:colOff>
      <xdr:row>35</xdr:row>
      <xdr:rowOff>342044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2821"/>
          <a:ext cx="6985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100615</xdr:rowOff>
    </xdr:from>
    <xdr:to>
      <xdr:col>29</xdr:col>
      <xdr:colOff>177800</xdr:colOff>
      <xdr:row>35</xdr:row>
      <xdr:rowOff>202215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288592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209977</xdr:rowOff>
    </xdr:from>
    <xdr:to>
      <xdr:col>26</xdr:col>
      <xdr:colOff>101600</xdr:colOff>
      <xdr:row>35</xdr:row>
      <xdr:rowOff>311577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296354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0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209200</xdr:rowOff>
    </xdr:from>
    <xdr:to>
      <xdr:col>22</xdr:col>
      <xdr:colOff>165100</xdr:colOff>
      <xdr:row>35</xdr:row>
      <xdr:rowOff>310800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0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291244</xdr:rowOff>
    </xdr:from>
    <xdr:to>
      <xdr:col>19</xdr:col>
      <xdr:colOff>38100</xdr:colOff>
      <xdr:row>36</xdr:row>
      <xdr:rowOff>49944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34721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231671</xdr:rowOff>
    </xdr:from>
    <xdr:to>
      <xdr:col>15</xdr:col>
      <xdr:colOff>101600</xdr:colOff>
      <xdr:row>35</xdr:row>
      <xdr:rowOff>333271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318048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2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120167</xdr:rowOff>
    </xdr:from>
    <xdr:to>
      <xdr:col>24</xdr:col>
      <xdr:colOff>63500</xdr:colOff>
      <xdr:row>37</xdr:row>
      <xdr:rowOff>160325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3817"/>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120167</xdr:rowOff>
    </xdr:from>
    <xdr:to>
      <xdr:col>19</xdr:col>
      <xdr:colOff>177800</xdr:colOff>
      <xdr:row>38</xdr:row>
      <xdr:rowOff>23723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3817"/>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16599</xdr:rowOff>
    </xdr:from>
    <xdr:to>
      <xdr:col>15</xdr:col>
      <xdr:colOff>50800</xdr:colOff>
      <xdr:row>38</xdr:row>
      <xdr:rowOff>23723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169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3505</xdr:rowOff>
    </xdr:from>
    <xdr:to>
      <xdr:col>10</xdr:col>
      <xdr:colOff>114300</xdr:colOff>
      <xdr:row>38</xdr:row>
      <xdr:rowOff>16599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8605"/>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109525</xdr:rowOff>
    </xdr:from>
    <xdr:to>
      <xdr:col>24</xdr:col>
      <xdr:colOff>114300</xdr:colOff>
      <xdr:row>38</xdr:row>
      <xdr:rowOff>39675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87952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69367</xdr:rowOff>
    </xdr:from>
    <xdr:to>
      <xdr:col>20</xdr:col>
      <xdr:colOff>38100</xdr:colOff>
      <xdr:row>37</xdr:row>
      <xdr:rowOff>170968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3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162094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144374</xdr:rowOff>
    </xdr:from>
    <xdr:to>
      <xdr:col>15</xdr:col>
      <xdr:colOff>101600</xdr:colOff>
      <xdr:row>38</xdr:row>
      <xdr:rowOff>74524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65650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137249</xdr:rowOff>
    </xdr:from>
    <xdr:to>
      <xdr:col>10</xdr:col>
      <xdr:colOff>165100</xdr:colOff>
      <xdr:row>38</xdr:row>
      <xdr:rowOff>67399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58526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124155</xdr:rowOff>
    </xdr:from>
    <xdr:to>
      <xdr:col>6</xdr:col>
      <xdr:colOff>38100</xdr:colOff>
      <xdr:row>38</xdr:row>
      <xdr:rowOff>54305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45432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100038</xdr:rowOff>
    </xdr:from>
    <xdr:to>
      <xdr:col>24</xdr:col>
      <xdr:colOff>63500</xdr:colOff>
      <xdr:row>56</xdr:row>
      <xdr:rowOff>166473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1238"/>
          <a:ext cx="8382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74610</xdr:rowOff>
    </xdr:from>
    <xdr:to>
      <xdr:col>19</xdr:col>
      <xdr:colOff>177800</xdr:colOff>
      <xdr:row>56</xdr:row>
      <xdr:rowOff>100038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5810"/>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74610</xdr:rowOff>
    </xdr:from>
    <xdr:to>
      <xdr:col>15</xdr:col>
      <xdr:colOff>50800</xdr:colOff>
      <xdr:row>56</xdr:row>
      <xdr:rowOff>143800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5810"/>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143800</xdr:rowOff>
    </xdr:from>
    <xdr:to>
      <xdr:col>10</xdr:col>
      <xdr:colOff>114300</xdr:colOff>
      <xdr:row>57</xdr:row>
      <xdr:rowOff>124308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5000"/>
          <a:ext cx="889000" cy="1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115673</xdr:rowOff>
    </xdr:from>
    <xdr:to>
      <xdr:col>24</xdr:col>
      <xdr:colOff>114300</xdr:colOff>
      <xdr:row>57</xdr:row>
      <xdr:rowOff>45823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94100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49238</xdr:rowOff>
    </xdr:from>
    <xdr:to>
      <xdr:col>20</xdr:col>
      <xdr:colOff>38100</xdr:colOff>
      <xdr:row>56</xdr:row>
      <xdr:rowOff>150838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167365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2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23810</xdr:rowOff>
    </xdr:from>
    <xdr:to>
      <xdr:col>15</xdr:col>
      <xdr:colOff>101600</xdr:colOff>
      <xdr:row>56</xdr:row>
      <xdr:rowOff>125410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141937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0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93000</xdr:rowOff>
    </xdr:from>
    <xdr:to>
      <xdr:col>10</xdr:col>
      <xdr:colOff>165100</xdr:colOff>
      <xdr:row>57</xdr:row>
      <xdr:rowOff>23150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6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73508</xdr:rowOff>
    </xdr:from>
    <xdr:to>
      <xdr:col>6</xdr:col>
      <xdr:colOff>38100</xdr:colOff>
      <xdr:row>58</xdr:row>
      <xdr:rowOff>3658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93638</xdr:rowOff>
    </xdr:from>
    <xdr:to>
      <xdr:col>24</xdr:col>
      <xdr:colOff>63500</xdr:colOff>
      <xdr:row>78</xdr:row>
      <xdr:rowOff>17323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95288"/>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93638</xdr:rowOff>
    </xdr:from>
    <xdr:to>
      <xdr:col>19</xdr:col>
      <xdr:colOff>177800</xdr:colOff>
      <xdr:row>78</xdr:row>
      <xdr:rowOff>16370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95288"/>
          <a:ext cx="889000" cy="9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16370</xdr:rowOff>
    </xdr:from>
    <xdr:to>
      <xdr:col>15</xdr:col>
      <xdr:colOff>50800</xdr:colOff>
      <xdr:row>78</xdr:row>
      <xdr:rowOff>55727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89470"/>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55727</xdr:rowOff>
    </xdr:from>
    <xdr:to>
      <xdr:col>10</xdr:col>
      <xdr:colOff>114300</xdr:colOff>
      <xdr:row>78</xdr:row>
      <xdr:rowOff>115164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882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137973</xdr:rowOff>
    </xdr:from>
    <xdr:to>
      <xdr:col>24</xdr:col>
      <xdr:colOff>114300</xdr:colOff>
      <xdr:row>78</xdr:row>
      <xdr:rowOff>68123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42838</xdr:rowOff>
    </xdr:from>
    <xdr:to>
      <xdr:col>20</xdr:col>
      <xdr:colOff>38100</xdr:colOff>
      <xdr:row>77</xdr:row>
      <xdr:rowOff>144438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135565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137020</xdr:rowOff>
    </xdr:from>
    <xdr:to>
      <xdr:col>15</xdr:col>
      <xdr:colOff>101600</xdr:colOff>
      <xdr:row>78</xdr:row>
      <xdr:rowOff>67170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58297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4927</xdr:rowOff>
    </xdr:from>
    <xdr:to>
      <xdr:col>10</xdr:col>
      <xdr:colOff>165100</xdr:colOff>
      <xdr:row>78</xdr:row>
      <xdr:rowOff>106527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97654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64364</xdr:rowOff>
    </xdr:from>
    <xdr:to>
      <xdr:col>6</xdr:col>
      <xdr:colOff>38100</xdr:colOff>
      <xdr:row>78</xdr:row>
      <xdr:rowOff>165964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157091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137973</xdr:rowOff>
    </xdr:from>
    <xdr:to>
      <xdr:col>24</xdr:col>
      <xdr:colOff>62865</xdr:colOff>
      <xdr:row>98</xdr:row>
      <xdr:rowOff>25845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473"/>
          <a:ext cx="1270" cy="125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25845</xdr:rowOff>
    </xdr:from>
    <xdr:to>
      <xdr:col>24</xdr:col>
      <xdr:colOff>152400</xdr:colOff>
      <xdr:row>98</xdr:row>
      <xdr:rowOff>25845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84650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137973</xdr:rowOff>
    </xdr:from>
    <xdr:to>
      <xdr:col>24</xdr:col>
      <xdr:colOff>152400</xdr:colOff>
      <xdr:row>90</xdr:row>
      <xdr:rowOff>137973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137973</xdr:rowOff>
    </xdr:from>
    <xdr:to>
      <xdr:col>24</xdr:col>
      <xdr:colOff>63500</xdr:colOff>
      <xdr:row>91</xdr:row>
      <xdr:rowOff>142190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568473"/>
          <a:ext cx="838200" cy="1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151452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1575</xdr:rowOff>
    </xdr:from>
    <xdr:to>
      <xdr:col>24</xdr:col>
      <xdr:colOff>114300</xdr:colOff>
      <xdr:row>95</xdr:row>
      <xdr:rowOff>103175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33286</xdr:rowOff>
    </xdr:from>
    <xdr:to>
      <xdr:col>19</xdr:col>
      <xdr:colOff>177800</xdr:colOff>
      <xdr:row>91</xdr:row>
      <xdr:rowOff>142190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463786"/>
          <a:ext cx="889000" cy="2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113728</xdr:rowOff>
    </xdr:from>
    <xdr:to>
      <xdr:col>20</xdr:col>
      <xdr:colOff>38100</xdr:colOff>
      <xdr:row>96</xdr:row>
      <xdr:rowOff>43878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35005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33286</xdr:rowOff>
    </xdr:from>
    <xdr:to>
      <xdr:col>15</xdr:col>
      <xdr:colOff>50800</xdr:colOff>
      <xdr:row>92</xdr:row>
      <xdr:rowOff>56807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463786"/>
          <a:ext cx="889000" cy="3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149898</xdr:rowOff>
    </xdr:from>
    <xdr:to>
      <xdr:col>15</xdr:col>
      <xdr:colOff>101600</xdr:colOff>
      <xdr:row>95</xdr:row>
      <xdr:rowOff>80048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71175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23825</xdr:rowOff>
    </xdr:from>
    <xdr:to>
      <xdr:col>10</xdr:col>
      <xdr:colOff>114300</xdr:colOff>
      <xdr:row>92</xdr:row>
      <xdr:rowOff>56807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5797225"/>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64821</xdr:rowOff>
    </xdr:from>
    <xdr:to>
      <xdr:col>10</xdr:col>
      <xdr:colOff>165100</xdr:colOff>
      <xdr:row>96</xdr:row>
      <xdr:rowOff>166421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157548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97549</xdr:rowOff>
    </xdr:from>
    <xdr:to>
      <xdr:col>6</xdr:col>
      <xdr:colOff>38100</xdr:colOff>
      <xdr:row>97</xdr:row>
      <xdr:rowOff>27699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18826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87173</xdr:rowOff>
    </xdr:from>
    <xdr:to>
      <xdr:col>24</xdr:col>
      <xdr:colOff>114300</xdr:colOff>
      <xdr:row>91</xdr:row>
      <xdr:rowOff>17323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40200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91390</xdr:rowOff>
    </xdr:from>
    <xdr:to>
      <xdr:col>20</xdr:col>
      <xdr:colOff>38100</xdr:colOff>
      <xdr:row>92</xdr:row>
      <xdr:rowOff>21540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38067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153936</xdr:rowOff>
    </xdr:from>
    <xdr:to>
      <xdr:col>15</xdr:col>
      <xdr:colOff>101600</xdr:colOff>
      <xdr:row>90</xdr:row>
      <xdr:rowOff>84086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4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100613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18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6007</xdr:rowOff>
    </xdr:from>
    <xdr:to>
      <xdr:col>10</xdr:col>
      <xdr:colOff>165100</xdr:colOff>
      <xdr:row>92</xdr:row>
      <xdr:rowOff>107607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124134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5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144475</xdr:rowOff>
    </xdr:from>
    <xdr:to>
      <xdr:col>6</xdr:col>
      <xdr:colOff>38100</xdr:colOff>
      <xdr:row>92</xdr:row>
      <xdr:rowOff>74625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7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91152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5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114047</xdr:rowOff>
    </xdr:from>
    <xdr:to>
      <xdr:col>55</xdr:col>
      <xdr:colOff>0</xdr:colOff>
      <xdr:row>37</xdr:row>
      <xdr:rowOff>4449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86247"/>
          <a:ext cx="8382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114047</xdr:rowOff>
    </xdr:from>
    <xdr:to>
      <xdr:col>50</xdr:col>
      <xdr:colOff>114300</xdr:colOff>
      <xdr:row>36</xdr:row>
      <xdr:rowOff>168797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6247"/>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52219</xdr:rowOff>
    </xdr:from>
    <xdr:to>
      <xdr:col>45</xdr:col>
      <xdr:colOff>177800</xdr:colOff>
      <xdr:row>36</xdr:row>
      <xdr:rowOff>168797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881519"/>
          <a:ext cx="889000" cy="45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52219</xdr:rowOff>
    </xdr:from>
    <xdr:to>
      <xdr:col>41</xdr:col>
      <xdr:colOff>50800</xdr:colOff>
      <xdr:row>37</xdr:row>
      <xdr:rowOff>65398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881519"/>
          <a:ext cx="889000" cy="5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125099</xdr:rowOff>
    </xdr:from>
    <xdr:to>
      <xdr:col>55</xdr:col>
      <xdr:colOff>50800</xdr:colOff>
      <xdr:row>37</xdr:row>
      <xdr:rowOff>55249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103526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63247</xdr:rowOff>
    </xdr:from>
    <xdr:to>
      <xdr:col>50</xdr:col>
      <xdr:colOff>165100</xdr:colOff>
      <xdr:row>36</xdr:row>
      <xdr:rowOff>164847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155974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32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117997</xdr:rowOff>
    </xdr:from>
    <xdr:to>
      <xdr:col>46</xdr:col>
      <xdr:colOff>38100</xdr:colOff>
      <xdr:row>37</xdr:row>
      <xdr:rowOff>48147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39274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38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1419</xdr:rowOff>
    </xdr:from>
    <xdr:to>
      <xdr:col>41</xdr:col>
      <xdr:colOff>101600</xdr:colOff>
      <xdr:row>34</xdr:row>
      <xdr:rowOff>103019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119546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0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14598</xdr:rowOff>
    </xdr:from>
    <xdr:to>
      <xdr:col>36</xdr:col>
      <xdr:colOff>165100</xdr:colOff>
      <xdr:row>37</xdr:row>
      <xdr:rowOff>116198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107325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2502</xdr:rowOff>
    </xdr:from>
    <xdr:to>
      <xdr:col>55</xdr:col>
      <xdr:colOff>0</xdr:colOff>
      <xdr:row>56</xdr:row>
      <xdr:rowOff>104115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03702"/>
          <a:ext cx="8382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2502</xdr:rowOff>
    </xdr:from>
    <xdr:to>
      <xdr:col>50</xdr:col>
      <xdr:colOff>114300</xdr:colOff>
      <xdr:row>56</xdr:row>
      <xdr:rowOff>10187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03702"/>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10187</xdr:rowOff>
    </xdr:from>
    <xdr:to>
      <xdr:col>45</xdr:col>
      <xdr:colOff>177800</xdr:colOff>
      <xdr:row>56</xdr:row>
      <xdr:rowOff>149671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11387"/>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149671</xdr:rowOff>
    </xdr:from>
    <xdr:to>
      <xdr:col>41</xdr:col>
      <xdr:colOff>50800</xdr:colOff>
      <xdr:row>57</xdr:row>
      <xdr:rowOff>164911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50871"/>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53315</xdr:rowOff>
    </xdr:from>
    <xdr:to>
      <xdr:col>55</xdr:col>
      <xdr:colOff>50800</xdr:colOff>
      <xdr:row>56</xdr:row>
      <xdr:rowOff>154915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76192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123152</xdr:rowOff>
    </xdr:from>
    <xdr:to>
      <xdr:col>50</xdr:col>
      <xdr:colOff>165100</xdr:colOff>
      <xdr:row>56</xdr:row>
      <xdr:rowOff>53302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69829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2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130837</xdr:rowOff>
    </xdr:from>
    <xdr:to>
      <xdr:col>46</xdr:col>
      <xdr:colOff>38100</xdr:colOff>
      <xdr:row>56</xdr:row>
      <xdr:rowOff>60987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77514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33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98871</xdr:rowOff>
    </xdr:from>
    <xdr:to>
      <xdr:col>41</xdr:col>
      <xdr:colOff>101600</xdr:colOff>
      <xdr:row>57</xdr:row>
      <xdr:rowOff>29021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45548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7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114111</xdr:rowOff>
    </xdr:from>
    <xdr:to>
      <xdr:col>36</xdr:col>
      <xdr:colOff>165100</xdr:colOff>
      <xdr:row>58</xdr:row>
      <xdr:rowOff>44261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35388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146427</xdr:rowOff>
    </xdr:from>
    <xdr:to>
      <xdr:col>55</xdr:col>
      <xdr:colOff>0</xdr:colOff>
      <xdr:row>77</xdr:row>
      <xdr:rowOff>157896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48077"/>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103467</xdr:rowOff>
    </xdr:from>
    <xdr:to>
      <xdr:col>50</xdr:col>
      <xdr:colOff>114300</xdr:colOff>
      <xdr:row>77</xdr:row>
      <xdr:rowOff>146427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05117"/>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158011</xdr:rowOff>
    </xdr:from>
    <xdr:to>
      <xdr:col>45</xdr:col>
      <xdr:colOff>177800</xdr:colOff>
      <xdr:row>77</xdr:row>
      <xdr:rowOff>103467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88211"/>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158011</xdr:rowOff>
    </xdr:from>
    <xdr:to>
      <xdr:col>41</xdr:col>
      <xdr:colOff>50800</xdr:colOff>
      <xdr:row>77</xdr:row>
      <xdr:rowOff>95906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88211"/>
          <a:ext cx="889000" cy="1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107096</xdr:rowOff>
    </xdr:from>
    <xdr:to>
      <xdr:col>55</xdr:col>
      <xdr:colOff>50800</xdr:colOff>
      <xdr:row>78</xdr:row>
      <xdr:rowOff>37246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22023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2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95627</xdr:rowOff>
    </xdr:from>
    <xdr:to>
      <xdr:col>50</xdr:col>
      <xdr:colOff>165100</xdr:colOff>
      <xdr:row>78</xdr:row>
      <xdr:rowOff>25777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39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52667</xdr:rowOff>
    </xdr:from>
    <xdr:to>
      <xdr:col>46</xdr:col>
      <xdr:colOff>38100</xdr:colOff>
      <xdr:row>77</xdr:row>
      <xdr:rowOff>154267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145394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107211</xdr:rowOff>
    </xdr:from>
    <xdr:to>
      <xdr:col>41</xdr:col>
      <xdr:colOff>101600</xdr:colOff>
      <xdr:row>77</xdr:row>
      <xdr:rowOff>37361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53888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45106</xdr:rowOff>
    </xdr:from>
    <xdr:to>
      <xdr:col>36</xdr:col>
      <xdr:colOff>165100</xdr:colOff>
      <xdr:row>77</xdr:row>
      <xdr:rowOff>146706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137833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36023</xdr:rowOff>
    </xdr:from>
    <xdr:to>
      <xdr:col>55</xdr:col>
      <xdr:colOff>0</xdr:colOff>
      <xdr:row>95</xdr:row>
      <xdr:rowOff>131341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152323"/>
          <a:ext cx="838200" cy="2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36023</xdr:rowOff>
    </xdr:from>
    <xdr:to>
      <xdr:col>50</xdr:col>
      <xdr:colOff>114300</xdr:colOff>
      <xdr:row>96</xdr:row>
      <xdr:rowOff>158948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52323"/>
          <a:ext cx="889000" cy="4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158948</xdr:rowOff>
    </xdr:from>
    <xdr:to>
      <xdr:col>45</xdr:col>
      <xdr:colOff>177800</xdr:colOff>
      <xdr:row>97</xdr:row>
      <xdr:rowOff>55285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8148"/>
          <a:ext cx="889000" cy="6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55285</xdr:rowOff>
    </xdr:from>
    <xdr:to>
      <xdr:col>41</xdr:col>
      <xdr:colOff>50800</xdr:colOff>
      <xdr:row>98</xdr:row>
      <xdr:rowOff>12331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85935"/>
          <a:ext cx="889000" cy="1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80541</xdr:rowOff>
    </xdr:from>
    <xdr:to>
      <xdr:col>55</xdr:col>
      <xdr:colOff>50800</xdr:colOff>
      <xdr:row>96</xdr:row>
      <xdr:rowOff>10691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103418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156673</xdr:rowOff>
    </xdr:from>
    <xdr:to>
      <xdr:col>50</xdr:col>
      <xdr:colOff>165100</xdr:colOff>
      <xdr:row>94</xdr:row>
      <xdr:rowOff>86823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103350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108148</xdr:rowOff>
    </xdr:from>
    <xdr:to>
      <xdr:col>46</xdr:col>
      <xdr:colOff>38100</xdr:colOff>
      <xdr:row>97</xdr:row>
      <xdr:rowOff>38298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54825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4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4485</xdr:rowOff>
    </xdr:from>
    <xdr:to>
      <xdr:col>41</xdr:col>
      <xdr:colOff>101600</xdr:colOff>
      <xdr:row>97</xdr:row>
      <xdr:rowOff>106085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97212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132981</xdr:rowOff>
    </xdr:from>
    <xdr:to>
      <xdr:col>36</xdr:col>
      <xdr:colOff>165100</xdr:colOff>
      <xdr:row>98</xdr:row>
      <xdr:rowOff>63131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57962</xdr:rowOff>
    </xdr:from>
    <xdr:to>
      <xdr:col>85</xdr:col>
      <xdr:colOff>127000</xdr:colOff>
      <xdr:row>37</xdr:row>
      <xdr:rowOff>165678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01612"/>
          <a:ext cx="8382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121289</xdr:rowOff>
    </xdr:from>
    <xdr:to>
      <xdr:col>81</xdr:col>
      <xdr:colOff>50800</xdr:colOff>
      <xdr:row>37</xdr:row>
      <xdr:rowOff>165678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64939"/>
          <a:ext cx="8890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121289</xdr:rowOff>
    </xdr:from>
    <xdr:to>
      <xdr:col>76</xdr:col>
      <xdr:colOff>114300</xdr:colOff>
      <xdr:row>38</xdr:row>
      <xdr:rowOff>33758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64939"/>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33758</xdr:rowOff>
    </xdr:from>
    <xdr:to>
      <xdr:col>71</xdr:col>
      <xdr:colOff>177800</xdr:colOff>
      <xdr:row>38</xdr:row>
      <xdr:rowOff>112785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48858"/>
          <a:ext cx="8890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7162</xdr:rowOff>
    </xdr:from>
    <xdr:to>
      <xdr:col>85</xdr:col>
      <xdr:colOff>177800</xdr:colOff>
      <xdr:row>37</xdr:row>
      <xdr:rowOff>108762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30039</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114878</xdr:rowOff>
    </xdr:from>
    <xdr:to>
      <xdr:col>81</xdr:col>
      <xdr:colOff>101600</xdr:colOff>
      <xdr:row>38</xdr:row>
      <xdr:rowOff>45028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61555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70489</xdr:rowOff>
    </xdr:from>
    <xdr:to>
      <xdr:col>76</xdr:col>
      <xdr:colOff>165100</xdr:colOff>
      <xdr:row>38</xdr:row>
      <xdr:rowOff>639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17166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1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154408</xdr:rowOff>
    </xdr:from>
    <xdr:to>
      <xdr:col>72</xdr:col>
      <xdr:colOff>38100</xdr:colOff>
      <xdr:row>38</xdr:row>
      <xdr:rowOff>84558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101085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61985</xdr:rowOff>
    </xdr:from>
    <xdr:to>
      <xdr:col>67</xdr:col>
      <xdr:colOff>101600</xdr:colOff>
      <xdr:row>38</xdr:row>
      <xdr:rowOff>163585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154712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6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86235</xdr:rowOff>
    </xdr:from>
    <xdr:to>
      <xdr:col>85</xdr:col>
      <xdr:colOff>127000</xdr:colOff>
      <xdr:row>77</xdr:row>
      <xdr:rowOff>107339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87885"/>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107339</xdr:rowOff>
    </xdr:from>
    <xdr:to>
      <xdr:col>81</xdr:col>
      <xdr:colOff>50800</xdr:colOff>
      <xdr:row>77</xdr:row>
      <xdr:rowOff>123794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08989"/>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123794</xdr:rowOff>
    </xdr:from>
    <xdr:to>
      <xdr:col>76</xdr:col>
      <xdr:colOff>114300</xdr:colOff>
      <xdr:row>77</xdr:row>
      <xdr:rowOff>130282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25444"/>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125133</xdr:rowOff>
    </xdr:from>
    <xdr:to>
      <xdr:col>71</xdr:col>
      <xdr:colOff>177800</xdr:colOff>
      <xdr:row>77</xdr:row>
      <xdr:rowOff>130282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26783"/>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35435</xdr:rowOff>
    </xdr:from>
    <xdr:to>
      <xdr:col>85</xdr:col>
      <xdr:colOff>177800</xdr:colOff>
      <xdr:row>77</xdr:row>
      <xdr:rowOff>137035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13862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56539</xdr:rowOff>
    </xdr:from>
    <xdr:to>
      <xdr:col>81</xdr:col>
      <xdr:colOff>101600</xdr:colOff>
      <xdr:row>77</xdr:row>
      <xdr:rowOff>158139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149266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72994</xdr:rowOff>
    </xdr:from>
    <xdr:to>
      <xdr:col>76</xdr:col>
      <xdr:colOff>165100</xdr:colOff>
      <xdr:row>78</xdr:row>
      <xdr:rowOff>3144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165721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79482</xdr:rowOff>
    </xdr:from>
    <xdr:to>
      <xdr:col>72</xdr:col>
      <xdr:colOff>38100</xdr:colOff>
      <xdr:row>78</xdr:row>
      <xdr:rowOff>9632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74333</xdr:rowOff>
    </xdr:from>
    <xdr:to>
      <xdr:col>67</xdr:col>
      <xdr:colOff>101600</xdr:colOff>
      <xdr:row>78</xdr:row>
      <xdr:rowOff>4483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167060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80164</xdr:rowOff>
    </xdr:from>
    <xdr:to>
      <xdr:col>85</xdr:col>
      <xdr:colOff>127000</xdr:colOff>
      <xdr:row>96</xdr:row>
      <xdr:rowOff>153846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39364"/>
          <a:ext cx="838200" cy="7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60494</xdr:rowOff>
    </xdr:from>
    <xdr:to>
      <xdr:col>81</xdr:col>
      <xdr:colOff>50800</xdr:colOff>
      <xdr:row>96</xdr:row>
      <xdr:rowOff>80164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48244"/>
          <a:ext cx="889000" cy="1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60494</xdr:rowOff>
    </xdr:from>
    <xdr:to>
      <xdr:col>76</xdr:col>
      <xdr:colOff>114300</xdr:colOff>
      <xdr:row>96</xdr:row>
      <xdr:rowOff>40351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48244"/>
          <a:ext cx="889000" cy="1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40351</xdr:rowOff>
    </xdr:from>
    <xdr:to>
      <xdr:col>71</xdr:col>
      <xdr:colOff>177800</xdr:colOff>
      <xdr:row>98</xdr:row>
      <xdr:rowOff>19118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499551"/>
          <a:ext cx="889000" cy="3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103046</xdr:rowOff>
    </xdr:from>
    <xdr:to>
      <xdr:col>85</xdr:col>
      <xdr:colOff>177800</xdr:colOff>
      <xdr:row>97</xdr:row>
      <xdr:rowOff>33196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6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125923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29364</xdr:rowOff>
    </xdr:from>
    <xdr:to>
      <xdr:col>81</xdr:col>
      <xdr:colOff>101600</xdr:colOff>
      <xdr:row>96</xdr:row>
      <xdr:rowOff>130964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147491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9694</xdr:rowOff>
    </xdr:from>
    <xdr:to>
      <xdr:col>76</xdr:col>
      <xdr:colOff>165100</xdr:colOff>
      <xdr:row>95</xdr:row>
      <xdr:rowOff>111294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127821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0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161001</xdr:rowOff>
    </xdr:from>
    <xdr:to>
      <xdr:col>72</xdr:col>
      <xdr:colOff>38100</xdr:colOff>
      <xdr:row>96</xdr:row>
      <xdr:rowOff>91151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107678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139768</xdr:rowOff>
    </xdr:from>
    <xdr:to>
      <xdr:col>67</xdr:col>
      <xdr:colOff>101600</xdr:colOff>
      <xdr:row>98</xdr:row>
      <xdr:rowOff>69918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61045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78436</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93986"/>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78436</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93986"/>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27636</xdr:rowOff>
    </xdr:from>
    <xdr:to>
      <xdr:col>102</xdr:col>
      <xdr:colOff>165100</xdr:colOff>
      <xdr:row>59</xdr:row>
      <xdr:rowOff>129236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120363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119900</xdr:rowOff>
    </xdr:from>
    <xdr:to>
      <xdr:col>116</xdr:col>
      <xdr:colOff>63500</xdr:colOff>
      <xdr:row>77</xdr:row>
      <xdr:rowOff>148735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21550"/>
          <a:ext cx="8382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148735</xdr:rowOff>
    </xdr:from>
    <xdr:to>
      <xdr:col>111</xdr:col>
      <xdr:colOff>177800</xdr:colOff>
      <xdr:row>77</xdr:row>
      <xdr:rowOff>152381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50385"/>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152381</xdr:rowOff>
    </xdr:from>
    <xdr:to>
      <xdr:col>107</xdr:col>
      <xdr:colOff>50800</xdr:colOff>
      <xdr:row>77</xdr:row>
      <xdr:rowOff>163725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54031"/>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160959</xdr:rowOff>
    </xdr:from>
    <xdr:to>
      <xdr:col>102</xdr:col>
      <xdr:colOff>114300</xdr:colOff>
      <xdr:row>77</xdr:row>
      <xdr:rowOff>163725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62609"/>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69100</xdr:rowOff>
    </xdr:from>
    <xdr:to>
      <xdr:col>116</xdr:col>
      <xdr:colOff>114300</xdr:colOff>
      <xdr:row>77</xdr:row>
      <xdr:rowOff>170700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47527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97935</xdr:rowOff>
    </xdr:from>
    <xdr:to>
      <xdr:col>112</xdr:col>
      <xdr:colOff>38100</xdr:colOff>
      <xdr:row>78</xdr:row>
      <xdr:rowOff>28085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19212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101581</xdr:rowOff>
    </xdr:from>
    <xdr:to>
      <xdr:col>107</xdr:col>
      <xdr:colOff>101600</xdr:colOff>
      <xdr:row>78</xdr:row>
      <xdr:rowOff>31731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22858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112925</xdr:rowOff>
    </xdr:from>
    <xdr:to>
      <xdr:col>102</xdr:col>
      <xdr:colOff>165100</xdr:colOff>
      <xdr:row>78</xdr:row>
      <xdr:rowOff>43075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34202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110159</xdr:rowOff>
    </xdr:from>
    <xdr:to>
      <xdr:col>98</xdr:col>
      <xdr:colOff>38100</xdr:colOff>
      <xdr:row>78</xdr:row>
      <xdr:rowOff>40309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31436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定員適正化計画に基づき削減を進めた結果、類似団体や県平均を下回っているが、会計年度任用職員は増加している状況である。・退職手当負担金率の引下げ（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）年度であるため前年度よりも減少した。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合計特殊出生率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）全国９位であり、類似団体内では、子どもの割合が高く、私立保育園に対する負担金、児童手当、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歳以下の医療費無償化、保育所等施設整備事業等が平均を上回る要因である。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普通建設事業（うち更新整備）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前年度において、橋りょう長寿命化（木綿葉大橋）に約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千万円支出したことが減少の要因である。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林業施設災害復旧（令和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号）、くま川鉄道経営安定化補助金（令和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月豪雨）が増加の要因である。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10,223
10,117
85.04
8,368,407
8,036,121
115,530
3,654,570
5,467,685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39497</xdr:rowOff>
    </xdr:from>
    <xdr:to>
      <xdr:col>24</xdr:col>
      <xdr:colOff>63500</xdr:colOff>
      <xdr:row>35</xdr:row>
      <xdr:rowOff>79121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024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79121</xdr:rowOff>
    </xdr:from>
    <xdr:to>
      <xdr:col>19</xdr:col>
      <xdr:colOff>177800</xdr:colOff>
      <xdr:row>35</xdr:row>
      <xdr:rowOff>113983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9871"/>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113983</xdr:rowOff>
    </xdr:from>
    <xdr:to>
      <xdr:col>15</xdr:col>
      <xdr:colOff>50800</xdr:colOff>
      <xdr:row>35</xdr:row>
      <xdr:rowOff>165798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4733"/>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165798</xdr:rowOff>
    </xdr:from>
    <xdr:to>
      <xdr:col>10</xdr:col>
      <xdr:colOff>114300</xdr:colOff>
      <xdr:row>36</xdr:row>
      <xdr:rowOff>36640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654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160147</xdr:rowOff>
    </xdr:from>
    <xdr:to>
      <xdr:col>24</xdr:col>
      <xdr:colOff>114300</xdr:colOff>
      <xdr:row>35</xdr:row>
      <xdr:rowOff>90297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28321</xdr:rowOff>
    </xdr:from>
    <xdr:to>
      <xdr:col>20</xdr:col>
      <xdr:colOff>38100</xdr:colOff>
      <xdr:row>35</xdr:row>
      <xdr:rowOff>129921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146448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63183</xdr:rowOff>
    </xdr:from>
    <xdr:to>
      <xdr:col>15</xdr:col>
      <xdr:colOff>101600</xdr:colOff>
      <xdr:row>35</xdr:row>
      <xdr:rowOff>164783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114998</xdr:rowOff>
    </xdr:from>
    <xdr:to>
      <xdr:col>10</xdr:col>
      <xdr:colOff>165100</xdr:colOff>
      <xdr:row>36</xdr:row>
      <xdr:rowOff>45148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157290</xdr:rowOff>
    </xdr:from>
    <xdr:to>
      <xdr:col>6</xdr:col>
      <xdr:colOff>38100</xdr:colOff>
      <xdr:row>36</xdr:row>
      <xdr:rowOff>87440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78567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123557</xdr:rowOff>
    </xdr:from>
    <xdr:to>
      <xdr:col>24</xdr:col>
      <xdr:colOff>63500</xdr:colOff>
      <xdr:row>55</xdr:row>
      <xdr:rowOff>127915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53307"/>
          <a:ext cx="8382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149423</xdr:rowOff>
    </xdr:from>
    <xdr:to>
      <xdr:col>19</xdr:col>
      <xdr:colOff>177800</xdr:colOff>
      <xdr:row>55</xdr:row>
      <xdr:rowOff>127915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07723"/>
          <a:ext cx="88900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74431</xdr:rowOff>
    </xdr:from>
    <xdr:to>
      <xdr:col>15</xdr:col>
      <xdr:colOff>50800</xdr:colOff>
      <xdr:row>54</xdr:row>
      <xdr:rowOff>149423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61281"/>
          <a:ext cx="8890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74431</xdr:rowOff>
    </xdr:from>
    <xdr:to>
      <xdr:col>10</xdr:col>
      <xdr:colOff>114300</xdr:colOff>
      <xdr:row>57</xdr:row>
      <xdr:rowOff>46664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61281"/>
          <a:ext cx="889000" cy="6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72757</xdr:rowOff>
    </xdr:from>
    <xdr:to>
      <xdr:col>24</xdr:col>
      <xdr:colOff>114300</xdr:colOff>
      <xdr:row>56</xdr:row>
      <xdr:rowOff>2907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95634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5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77115</xdr:rowOff>
    </xdr:from>
    <xdr:to>
      <xdr:col>20</xdr:col>
      <xdr:colOff>38100</xdr:colOff>
      <xdr:row>56</xdr:row>
      <xdr:rowOff>7265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23792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8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98623</xdr:rowOff>
    </xdr:from>
    <xdr:to>
      <xdr:col>15</xdr:col>
      <xdr:colOff>101600</xdr:colOff>
      <xdr:row>55</xdr:row>
      <xdr:rowOff>28773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45300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23631</xdr:rowOff>
    </xdr:from>
    <xdr:to>
      <xdr:col>10</xdr:col>
      <xdr:colOff>165100</xdr:colOff>
      <xdr:row>53</xdr:row>
      <xdr:rowOff>125231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141758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167314</xdr:rowOff>
    </xdr:from>
    <xdr:to>
      <xdr:col>6</xdr:col>
      <xdr:colOff>38100</xdr:colOff>
      <xdr:row>57</xdr:row>
      <xdr:rowOff>97464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88591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84368</xdr:rowOff>
    </xdr:from>
    <xdr:to>
      <xdr:col>24</xdr:col>
      <xdr:colOff>63500</xdr:colOff>
      <xdr:row>74</xdr:row>
      <xdr:rowOff>74549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28768"/>
          <a:ext cx="838200" cy="3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114097</xdr:rowOff>
    </xdr:from>
    <xdr:to>
      <xdr:col>19</xdr:col>
      <xdr:colOff>177800</xdr:colOff>
      <xdr:row>74</xdr:row>
      <xdr:rowOff>74549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29947"/>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114097</xdr:rowOff>
    </xdr:from>
    <xdr:to>
      <xdr:col>15</xdr:col>
      <xdr:colOff>50800</xdr:colOff>
      <xdr:row>75</xdr:row>
      <xdr:rowOff>55542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9947"/>
          <a:ext cx="889000" cy="28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55542</xdr:rowOff>
    </xdr:from>
    <xdr:to>
      <xdr:col>10</xdr:col>
      <xdr:colOff>114300</xdr:colOff>
      <xdr:row>75</xdr:row>
      <xdr:rowOff>101154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14292"/>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33568</xdr:rowOff>
    </xdr:from>
    <xdr:to>
      <xdr:col>24</xdr:col>
      <xdr:colOff>114300</xdr:colOff>
      <xdr:row>72</xdr:row>
      <xdr:rowOff>135168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56445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23749</xdr:rowOff>
    </xdr:from>
    <xdr:to>
      <xdr:col>20</xdr:col>
      <xdr:colOff>38100</xdr:colOff>
      <xdr:row>74</xdr:row>
      <xdr:rowOff>125349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141876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8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63297</xdr:rowOff>
    </xdr:from>
    <xdr:to>
      <xdr:col>15</xdr:col>
      <xdr:colOff>101600</xdr:colOff>
      <xdr:row>73</xdr:row>
      <xdr:rowOff>164897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4742</xdr:rowOff>
    </xdr:from>
    <xdr:to>
      <xdr:col>10</xdr:col>
      <xdr:colOff>165100</xdr:colOff>
      <xdr:row>75</xdr:row>
      <xdr:rowOff>106342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122869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50354</xdr:rowOff>
    </xdr:from>
    <xdr:to>
      <xdr:col>6</xdr:col>
      <xdr:colOff>38100</xdr:colOff>
      <xdr:row>75</xdr:row>
      <xdr:rowOff>151954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168481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97213</xdr:rowOff>
    </xdr:from>
    <xdr:to>
      <xdr:col>24</xdr:col>
      <xdr:colOff>63500</xdr:colOff>
      <xdr:row>98</xdr:row>
      <xdr:rowOff>141029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9313"/>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10562</xdr:rowOff>
    </xdr:from>
    <xdr:to>
      <xdr:col>19</xdr:col>
      <xdr:colOff>177800</xdr:colOff>
      <xdr:row>98</xdr:row>
      <xdr:rowOff>97213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41212"/>
          <a:ext cx="889000" cy="25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10562</xdr:rowOff>
    </xdr:from>
    <xdr:to>
      <xdr:col>15</xdr:col>
      <xdr:colOff>50800</xdr:colOff>
      <xdr:row>98</xdr:row>
      <xdr:rowOff>8637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41212"/>
          <a:ext cx="889000" cy="16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8637</xdr:rowOff>
    </xdr:from>
    <xdr:to>
      <xdr:col>10</xdr:col>
      <xdr:colOff>114300</xdr:colOff>
      <xdr:row>98</xdr:row>
      <xdr:rowOff>126223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10737"/>
          <a:ext cx="889000" cy="1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90229</xdr:rowOff>
    </xdr:from>
    <xdr:to>
      <xdr:col>24</xdr:col>
      <xdr:colOff>114300</xdr:colOff>
      <xdr:row>99</xdr:row>
      <xdr:rowOff>20379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68656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46413</xdr:rowOff>
    </xdr:from>
    <xdr:to>
      <xdr:col>20</xdr:col>
      <xdr:colOff>38100</xdr:colOff>
      <xdr:row>98</xdr:row>
      <xdr:rowOff>148013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139140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131212</xdr:rowOff>
    </xdr:from>
    <xdr:to>
      <xdr:col>15</xdr:col>
      <xdr:colOff>101600</xdr:colOff>
      <xdr:row>97</xdr:row>
      <xdr:rowOff>61362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77889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129287</xdr:rowOff>
    </xdr:from>
    <xdr:to>
      <xdr:col>10</xdr:col>
      <xdr:colOff>165100</xdr:colOff>
      <xdr:row>98</xdr:row>
      <xdr:rowOff>59437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75964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75423</xdr:rowOff>
    </xdr:from>
    <xdr:to>
      <xdr:col>6</xdr:col>
      <xdr:colOff>38100</xdr:colOff>
      <xdr:row>99</xdr:row>
      <xdr:rowOff>5573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138329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138329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105867</xdr:rowOff>
    </xdr:from>
    <xdr:to>
      <xdr:col>45</xdr:col>
      <xdr:colOff>177800</xdr:colOff>
      <xdr:row>38</xdr:row>
      <xdr:rowOff>138329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20967"/>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65634</xdr:rowOff>
    </xdr:from>
    <xdr:to>
      <xdr:col>41</xdr:col>
      <xdr:colOff>50800</xdr:colOff>
      <xdr:row>38</xdr:row>
      <xdr:rowOff>105867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8073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8806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55067</xdr:rowOff>
    </xdr:from>
    <xdr:to>
      <xdr:col>41</xdr:col>
      <xdr:colOff>101600</xdr:colOff>
      <xdr:row>38</xdr:row>
      <xdr:rowOff>156667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147794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14834</xdr:rowOff>
    </xdr:from>
    <xdr:to>
      <xdr:col>36</xdr:col>
      <xdr:colOff>165100</xdr:colOff>
      <xdr:row>38</xdr:row>
      <xdr:rowOff>116434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107561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132124</xdr:rowOff>
    </xdr:from>
    <xdr:to>
      <xdr:col>55</xdr:col>
      <xdr:colOff>0</xdr:colOff>
      <xdr:row>57</xdr:row>
      <xdr:rowOff>134378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33324"/>
          <a:ext cx="8382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124658</xdr:rowOff>
    </xdr:from>
    <xdr:to>
      <xdr:col>50</xdr:col>
      <xdr:colOff>114300</xdr:colOff>
      <xdr:row>56</xdr:row>
      <xdr:rowOff>132124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54408"/>
          <a:ext cx="889000" cy="1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124658</xdr:rowOff>
    </xdr:from>
    <xdr:to>
      <xdr:col>45</xdr:col>
      <xdr:colOff>177800</xdr:colOff>
      <xdr:row>56</xdr:row>
      <xdr:rowOff>139805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4408"/>
          <a:ext cx="889000" cy="18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139805</xdr:rowOff>
    </xdr:from>
    <xdr:to>
      <xdr:col>41</xdr:col>
      <xdr:colOff>50800</xdr:colOff>
      <xdr:row>57</xdr:row>
      <xdr:rowOff>131690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1005"/>
          <a:ext cx="889000" cy="1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83578</xdr:rowOff>
    </xdr:from>
    <xdr:to>
      <xdr:col>55</xdr:col>
      <xdr:colOff>50800</xdr:colOff>
      <xdr:row>58</xdr:row>
      <xdr:rowOff>13728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81324</xdr:rowOff>
    </xdr:from>
    <xdr:to>
      <xdr:col>50</xdr:col>
      <xdr:colOff>165100</xdr:colOff>
      <xdr:row>57</xdr:row>
      <xdr:rowOff>11474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28001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73858</xdr:rowOff>
    </xdr:from>
    <xdr:to>
      <xdr:col>46</xdr:col>
      <xdr:colOff>38100</xdr:colOff>
      <xdr:row>56</xdr:row>
      <xdr:rowOff>4008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20535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2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89005</xdr:rowOff>
    </xdr:from>
    <xdr:to>
      <xdr:col>41</xdr:col>
      <xdr:colOff>101600</xdr:colOff>
      <xdr:row>57</xdr:row>
      <xdr:rowOff>19155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35682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80890</xdr:rowOff>
    </xdr:from>
    <xdr:to>
      <xdr:col>36</xdr:col>
      <xdr:colOff>165100</xdr:colOff>
      <xdr:row>58</xdr:row>
      <xdr:rowOff>11040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27567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2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65089</xdr:rowOff>
    </xdr:from>
    <xdr:to>
      <xdr:col>55</xdr:col>
      <xdr:colOff>0</xdr:colOff>
      <xdr:row>76</xdr:row>
      <xdr:rowOff>141931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23839"/>
          <a:ext cx="838200" cy="2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65089</xdr:rowOff>
    </xdr:from>
    <xdr:to>
      <xdr:col>50</xdr:col>
      <xdr:colOff>114300</xdr:colOff>
      <xdr:row>76</xdr:row>
      <xdr:rowOff>126997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23839"/>
          <a:ext cx="889000" cy="23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19598</xdr:rowOff>
    </xdr:from>
    <xdr:to>
      <xdr:col>45</xdr:col>
      <xdr:colOff>177800</xdr:colOff>
      <xdr:row>76</xdr:row>
      <xdr:rowOff>126997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78348"/>
          <a:ext cx="889000" cy="27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19598</xdr:rowOff>
    </xdr:from>
    <xdr:to>
      <xdr:col>41</xdr:col>
      <xdr:colOff>50800</xdr:colOff>
      <xdr:row>77</xdr:row>
      <xdr:rowOff>122358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78348"/>
          <a:ext cx="889000" cy="44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91131</xdr:rowOff>
    </xdr:from>
    <xdr:to>
      <xdr:col>55</xdr:col>
      <xdr:colOff>50800</xdr:colOff>
      <xdr:row>77</xdr:row>
      <xdr:rowOff>21281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114008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14289</xdr:rowOff>
    </xdr:from>
    <xdr:to>
      <xdr:col>50</xdr:col>
      <xdr:colOff>165100</xdr:colOff>
      <xdr:row>75</xdr:row>
      <xdr:rowOff>115889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132416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76197</xdr:rowOff>
    </xdr:from>
    <xdr:to>
      <xdr:col>46</xdr:col>
      <xdr:colOff>38100</xdr:colOff>
      <xdr:row>77</xdr:row>
      <xdr:rowOff>6347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22873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140248</xdr:rowOff>
    </xdr:from>
    <xdr:to>
      <xdr:col>41</xdr:col>
      <xdr:colOff>101600</xdr:colOff>
      <xdr:row>75</xdr:row>
      <xdr:rowOff>70398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86925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71558</xdr:rowOff>
    </xdr:from>
    <xdr:to>
      <xdr:col>36</xdr:col>
      <xdr:colOff>165100</xdr:colOff>
      <xdr:row>78</xdr:row>
      <xdr:rowOff>1708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18235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105166</xdr:rowOff>
    </xdr:from>
    <xdr:to>
      <xdr:col>55</xdr:col>
      <xdr:colOff>0</xdr:colOff>
      <xdr:row>97</xdr:row>
      <xdr:rowOff>48648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64366"/>
          <a:ext cx="838200" cy="1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105166</xdr:rowOff>
    </xdr:from>
    <xdr:to>
      <xdr:col>50</xdr:col>
      <xdr:colOff>114300</xdr:colOff>
      <xdr:row>97</xdr:row>
      <xdr:rowOff>119236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64366"/>
          <a:ext cx="889000" cy="1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119236</xdr:rowOff>
    </xdr:from>
    <xdr:to>
      <xdr:col>45</xdr:col>
      <xdr:colOff>177800</xdr:colOff>
      <xdr:row>97</xdr:row>
      <xdr:rowOff>120517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4988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120517</xdr:rowOff>
    </xdr:from>
    <xdr:to>
      <xdr:col>41</xdr:col>
      <xdr:colOff>50800</xdr:colOff>
      <xdr:row>98</xdr:row>
      <xdr:rowOff>38250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51167"/>
          <a:ext cx="889000" cy="8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169298</xdr:rowOff>
    </xdr:from>
    <xdr:to>
      <xdr:col>55</xdr:col>
      <xdr:colOff>50800</xdr:colOff>
      <xdr:row>97</xdr:row>
      <xdr:rowOff>99448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20725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54366</xdr:rowOff>
    </xdr:from>
    <xdr:to>
      <xdr:col>50</xdr:col>
      <xdr:colOff>165100</xdr:colOff>
      <xdr:row>96</xdr:row>
      <xdr:rowOff>155966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8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68436</xdr:rowOff>
    </xdr:from>
    <xdr:to>
      <xdr:col>46</xdr:col>
      <xdr:colOff>38100</xdr:colOff>
      <xdr:row>97</xdr:row>
      <xdr:rowOff>170036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161163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69717</xdr:rowOff>
    </xdr:from>
    <xdr:to>
      <xdr:col>41</xdr:col>
      <xdr:colOff>101600</xdr:colOff>
      <xdr:row>97</xdr:row>
      <xdr:rowOff>171317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158900</xdr:rowOff>
    </xdr:from>
    <xdr:to>
      <xdr:col>36</xdr:col>
      <xdr:colOff>165100</xdr:colOff>
      <xdr:row>98</xdr:row>
      <xdr:rowOff>89050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80177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23212</xdr:rowOff>
    </xdr:from>
    <xdr:to>
      <xdr:col>85</xdr:col>
      <xdr:colOff>127000</xdr:colOff>
      <xdr:row>39</xdr:row>
      <xdr:rowOff>33434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709762"/>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115354</xdr:rowOff>
    </xdr:from>
    <xdr:to>
      <xdr:col>81</xdr:col>
      <xdr:colOff>50800</xdr:colOff>
      <xdr:row>39</xdr:row>
      <xdr:rowOff>23212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30454"/>
          <a:ext cx="889000" cy="7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115354</xdr:rowOff>
    </xdr:from>
    <xdr:to>
      <xdr:col>76</xdr:col>
      <xdr:colOff>114300</xdr:colOff>
      <xdr:row>39</xdr:row>
      <xdr:rowOff>76688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30454"/>
          <a:ext cx="889000" cy="1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27588</xdr:rowOff>
    </xdr:from>
    <xdr:to>
      <xdr:col>71</xdr:col>
      <xdr:colOff>177800</xdr:colOff>
      <xdr:row>39</xdr:row>
      <xdr:rowOff>76688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14138"/>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154084</xdr:rowOff>
    </xdr:from>
    <xdr:to>
      <xdr:col>85</xdr:col>
      <xdr:colOff>177800</xdr:colOff>
      <xdr:row>39</xdr:row>
      <xdr:rowOff>84234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69011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143862</xdr:rowOff>
    </xdr:from>
    <xdr:to>
      <xdr:col>81</xdr:col>
      <xdr:colOff>101600</xdr:colOff>
      <xdr:row>39</xdr:row>
      <xdr:rowOff>74012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65139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64554</xdr:rowOff>
    </xdr:from>
    <xdr:to>
      <xdr:col>76</xdr:col>
      <xdr:colOff>165100</xdr:colOff>
      <xdr:row>38</xdr:row>
      <xdr:rowOff>166154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25888</xdr:rowOff>
    </xdr:from>
    <xdr:to>
      <xdr:col>72</xdr:col>
      <xdr:colOff>38100</xdr:colOff>
      <xdr:row>39</xdr:row>
      <xdr:rowOff>127488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118615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148238</xdr:rowOff>
    </xdr:from>
    <xdr:to>
      <xdr:col>67</xdr:col>
      <xdr:colOff>101600</xdr:colOff>
      <xdr:row>39</xdr:row>
      <xdr:rowOff>78388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69515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90382</xdr:rowOff>
    </xdr:from>
    <xdr:to>
      <xdr:col>85</xdr:col>
      <xdr:colOff>127000</xdr:colOff>
      <xdr:row>57</xdr:row>
      <xdr:rowOff>99375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63032"/>
          <a:ext cx="8382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90382</xdr:rowOff>
    </xdr:from>
    <xdr:to>
      <xdr:col>81</xdr:col>
      <xdr:colOff>50800</xdr:colOff>
      <xdr:row>57</xdr:row>
      <xdr:rowOff>105973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63032"/>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88270</xdr:rowOff>
    </xdr:from>
    <xdr:to>
      <xdr:col>76</xdr:col>
      <xdr:colOff>114300</xdr:colOff>
      <xdr:row>57</xdr:row>
      <xdr:rowOff>105973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60920"/>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88270</xdr:rowOff>
    </xdr:from>
    <xdr:to>
      <xdr:col>71</xdr:col>
      <xdr:colOff>177800</xdr:colOff>
      <xdr:row>57</xdr:row>
      <xdr:rowOff>139014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60920"/>
          <a:ext cx="889000" cy="5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48575</xdr:rowOff>
    </xdr:from>
    <xdr:to>
      <xdr:col>85</xdr:col>
      <xdr:colOff>177800</xdr:colOff>
      <xdr:row>57</xdr:row>
      <xdr:rowOff>150175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134952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39582</xdr:rowOff>
    </xdr:from>
    <xdr:to>
      <xdr:col>81</xdr:col>
      <xdr:colOff>101600</xdr:colOff>
      <xdr:row>57</xdr:row>
      <xdr:rowOff>141182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132309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55173</xdr:rowOff>
    </xdr:from>
    <xdr:to>
      <xdr:col>76</xdr:col>
      <xdr:colOff>165100</xdr:colOff>
      <xdr:row>57</xdr:row>
      <xdr:rowOff>156773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147900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37470</xdr:rowOff>
    </xdr:from>
    <xdr:to>
      <xdr:col>72</xdr:col>
      <xdr:colOff>38100</xdr:colOff>
      <xdr:row>57</xdr:row>
      <xdr:rowOff>139070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130197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88214</xdr:rowOff>
    </xdr:from>
    <xdr:to>
      <xdr:col>67</xdr:col>
      <xdr:colOff>101600</xdr:colOff>
      <xdr:row>58</xdr:row>
      <xdr:rowOff>18364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57962</xdr:rowOff>
    </xdr:from>
    <xdr:to>
      <xdr:col>85</xdr:col>
      <xdr:colOff>127000</xdr:colOff>
      <xdr:row>77</xdr:row>
      <xdr:rowOff>165678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59612"/>
          <a:ext cx="8382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121289</xdr:rowOff>
    </xdr:from>
    <xdr:to>
      <xdr:col>81</xdr:col>
      <xdr:colOff>50800</xdr:colOff>
      <xdr:row>77</xdr:row>
      <xdr:rowOff>165678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22939"/>
          <a:ext cx="8890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121289</xdr:rowOff>
    </xdr:from>
    <xdr:to>
      <xdr:col>76</xdr:col>
      <xdr:colOff>114300</xdr:colOff>
      <xdr:row>78</xdr:row>
      <xdr:rowOff>33758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22939"/>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33758</xdr:rowOff>
    </xdr:from>
    <xdr:to>
      <xdr:col>71</xdr:col>
      <xdr:colOff>177800</xdr:colOff>
      <xdr:row>78</xdr:row>
      <xdr:rowOff>112785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06858"/>
          <a:ext cx="8890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7162</xdr:rowOff>
    </xdr:from>
    <xdr:to>
      <xdr:col>85</xdr:col>
      <xdr:colOff>177800</xdr:colOff>
      <xdr:row>77</xdr:row>
      <xdr:rowOff>108762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30039</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114878</xdr:rowOff>
    </xdr:from>
    <xdr:to>
      <xdr:col>81</xdr:col>
      <xdr:colOff>101600</xdr:colOff>
      <xdr:row>78</xdr:row>
      <xdr:rowOff>45028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61555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70489</xdr:rowOff>
    </xdr:from>
    <xdr:to>
      <xdr:col>76</xdr:col>
      <xdr:colOff>165100</xdr:colOff>
      <xdr:row>78</xdr:row>
      <xdr:rowOff>639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17166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154408</xdr:rowOff>
    </xdr:from>
    <xdr:to>
      <xdr:col>72</xdr:col>
      <xdr:colOff>38100</xdr:colOff>
      <xdr:row>78</xdr:row>
      <xdr:rowOff>84558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101085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61985</xdr:rowOff>
    </xdr:from>
    <xdr:to>
      <xdr:col>67</xdr:col>
      <xdr:colOff>101600</xdr:colOff>
      <xdr:row>78</xdr:row>
      <xdr:rowOff>163585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154712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2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86235</xdr:rowOff>
    </xdr:from>
    <xdr:to>
      <xdr:col>85</xdr:col>
      <xdr:colOff>127000</xdr:colOff>
      <xdr:row>97</xdr:row>
      <xdr:rowOff>107339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16885"/>
          <a:ext cx="8382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107339</xdr:rowOff>
    </xdr:from>
    <xdr:to>
      <xdr:col>81</xdr:col>
      <xdr:colOff>50800</xdr:colOff>
      <xdr:row>97</xdr:row>
      <xdr:rowOff>123794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37989"/>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123794</xdr:rowOff>
    </xdr:from>
    <xdr:to>
      <xdr:col>76</xdr:col>
      <xdr:colOff>114300</xdr:colOff>
      <xdr:row>97</xdr:row>
      <xdr:rowOff>130282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54444"/>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125133</xdr:rowOff>
    </xdr:from>
    <xdr:to>
      <xdr:col>71</xdr:col>
      <xdr:colOff>177800</xdr:colOff>
      <xdr:row>97</xdr:row>
      <xdr:rowOff>130282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55783"/>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35435</xdr:rowOff>
    </xdr:from>
    <xdr:to>
      <xdr:col>85</xdr:col>
      <xdr:colOff>177800</xdr:colOff>
      <xdr:row>97</xdr:row>
      <xdr:rowOff>137035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13862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56539</xdr:rowOff>
    </xdr:from>
    <xdr:to>
      <xdr:col>81</xdr:col>
      <xdr:colOff>101600</xdr:colOff>
      <xdr:row>97</xdr:row>
      <xdr:rowOff>158139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149266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72994</xdr:rowOff>
    </xdr:from>
    <xdr:to>
      <xdr:col>76</xdr:col>
      <xdr:colOff>165100</xdr:colOff>
      <xdr:row>98</xdr:row>
      <xdr:rowOff>3144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79482</xdr:rowOff>
    </xdr:from>
    <xdr:to>
      <xdr:col>72</xdr:col>
      <xdr:colOff>38100</xdr:colOff>
      <xdr:row>98</xdr:row>
      <xdr:rowOff>9632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0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74333</xdr:rowOff>
    </xdr:from>
    <xdr:to>
      <xdr:col>67</xdr:col>
      <xdr:colOff>101600</xdr:colOff>
      <xdr:row>98</xdr:row>
      <xdr:rowOff>4483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167060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万円へ増加しているが、要因として、錦ネット通信事業（タブレット端末整備）、庁舎改修工事を行ったためである。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万円へ増加しているが、要因として、保育所等施設整備事業、電力・ガス・食料品等価格高騰緊急支援給付金事業を行ったためである。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万円へ減少しているが、要因として、前年度は林地崩壊防止事業、川辺川総合土地改良事業（地元負担金償還）を行ったためである。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万円へ減少しているが、要因として、前年度は全世帯商品券配布事業（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回分）を行ったためである。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万円へ増加しているが、要因として、林業施設災害復旧（令和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号）、くま川鉄道経営安定化補助金（令和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月豪雨）の事業進捗によるものである。（繰越事業含む。）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財政調整基金残高は、標準財政規模比で</a:t>
          </a:r>
          <a:r>
            <a:rPr kumimoji="1" lang="en-US" altLang="ja-JP" sz="1400">
              <a:solidFill>
                <a:sysClr val="windowText" lastClr="000000"/>
              </a:solidFill>
              <a:latin typeface="ＭＳ ゴシック" pitchFamily="49" charset="-128"/>
              <a:ea typeface="ＭＳ ゴシック" pitchFamily="49" charset="-128"/>
            </a:rPr>
            <a:t>40</a:t>
          </a:r>
          <a:r>
            <a:rPr kumimoji="1" lang="ja-JP" altLang="en-US" sz="1400">
              <a:solidFill>
                <a:sysClr val="windowText" lastClr="000000"/>
              </a:solidFill>
              <a:latin typeface="ＭＳ ゴシック" pitchFamily="49" charset="-128"/>
              <a:ea typeface="ＭＳ ゴシック" pitchFamily="49" charset="-128"/>
            </a:rPr>
            <a:t>％前半台で推移している。実質収支比率は、目安といわれる概ね</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％程度の範囲で推移している。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実質単年度収支が、マイナスとなっている年度もあるが、財政調整基金の取崩しにより、過度な住民負担を抑制するための措置であり、黒字年度・赤字年度の両方があることに問題はない。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年度において、当年</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月から簡易水道事業が水道（統合水道）事業に移行し、法適用企業になりその際に水道料金を引き上げたものの資金不足が生じた。</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年度以降は、すべての会計が赤字を計上しておらず、連結実質赤字は生じていない。</a:t>
          </a:r>
        </a:p>
        <a:p>
          <a:r>
            <a:rPr kumimoji="1" lang="ja-JP" altLang="en-US" sz="1400">
              <a:solidFill>
                <a:sysClr val="windowText" lastClr="000000"/>
              </a:solidFill>
              <a:latin typeface="ＭＳ ゴシック" pitchFamily="49" charset="-128"/>
              <a:ea typeface="ＭＳ ゴシック" pitchFamily="49" charset="-128"/>
            </a:rPr>
            <a:t>　公営企業会計（上下水道）においては、基準外繰出しが続いている状況であることから、令和３年</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月に料金改定（値上げ）を行った。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一般会計の元利償還金は、橋梁、道路改良等の元金償還開始等により</a:t>
          </a:r>
          <a:r>
            <a:rPr kumimoji="1" lang="en-US" altLang="ja-JP" sz="1400">
              <a:solidFill>
                <a:sysClr val="windowText" lastClr="000000"/>
              </a:solidFill>
              <a:latin typeface="ＭＳ ゴシック" pitchFamily="49" charset="-128"/>
              <a:ea typeface="ＭＳ ゴシック" pitchFamily="49" charset="-128"/>
            </a:rPr>
            <a:t>44,496</a:t>
          </a:r>
          <a:r>
            <a:rPr kumimoji="1" lang="ja-JP" altLang="en-US" sz="1400">
              <a:solidFill>
                <a:sysClr val="windowText" lastClr="000000"/>
              </a:solidFill>
              <a:latin typeface="ＭＳ ゴシック" pitchFamily="49" charset="-128"/>
              <a:ea typeface="ＭＳ ゴシック" pitchFamily="49" charset="-128"/>
            </a:rPr>
            <a:t>千円増加した。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消防組合が起こした地方債負担金は、令和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年度から救助工作車及び東分署救急車分の償還開始（</a:t>
          </a:r>
          <a:r>
            <a:rPr kumimoji="1" lang="en-US" altLang="ja-JP" sz="1400">
              <a:solidFill>
                <a:sysClr val="windowText" lastClr="000000"/>
              </a:solidFill>
              <a:latin typeface="ＭＳ ゴシック" pitchFamily="49" charset="-128"/>
              <a:ea typeface="ＭＳ ゴシック" pitchFamily="49" charset="-128"/>
            </a:rPr>
            <a:t>+8,950</a:t>
          </a:r>
          <a:r>
            <a:rPr kumimoji="1" lang="ja-JP" altLang="en-US" sz="1400">
              <a:solidFill>
                <a:sysClr val="windowText" lastClr="000000"/>
              </a:solidFill>
              <a:latin typeface="ＭＳ ゴシック" pitchFamily="49" charset="-128"/>
              <a:ea typeface="ＭＳ ゴシック" pitchFamily="49" charset="-128"/>
            </a:rPr>
            <a:t>増）のため増加した。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一般会計等の地方債現在高は、発行額</a:t>
          </a:r>
          <a:r>
            <a:rPr kumimoji="1" lang="en-US" altLang="ja-JP" sz="1400">
              <a:solidFill>
                <a:sysClr val="windowText" lastClr="000000"/>
              </a:solidFill>
              <a:latin typeface="ＭＳ ゴシック" pitchFamily="49" charset="-128"/>
              <a:ea typeface="ＭＳ ゴシック" pitchFamily="49" charset="-128"/>
            </a:rPr>
            <a:t>372,937</a:t>
          </a:r>
          <a:r>
            <a:rPr kumimoji="1" lang="ja-JP" altLang="en-US" sz="1400">
              <a:solidFill>
                <a:sysClr val="windowText" lastClr="000000"/>
              </a:solidFill>
              <a:latin typeface="ＭＳ ゴシック" pitchFamily="49" charset="-128"/>
              <a:ea typeface="ＭＳ ゴシック" pitchFamily="49" charset="-128"/>
            </a:rPr>
            <a:t>千円に対し、償還額（元金）</a:t>
          </a:r>
          <a:r>
            <a:rPr kumimoji="1" lang="en-US" altLang="ja-JP" sz="1400">
              <a:solidFill>
                <a:sysClr val="windowText" lastClr="000000"/>
              </a:solidFill>
              <a:latin typeface="ＭＳ ゴシック" pitchFamily="49" charset="-128"/>
              <a:ea typeface="ＭＳ ゴシック" pitchFamily="49" charset="-128"/>
            </a:rPr>
            <a:t>470,461</a:t>
          </a:r>
          <a:r>
            <a:rPr kumimoji="1" lang="ja-JP" altLang="en-US" sz="1400">
              <a:solidFill>
                <a:sysClr val="windowText" lastClr="000000"/>
              </a:solidFill>
              <a:latin typeface="ＭＳ ゴシック" pitchFamily="49" charset="-128"/>
              <a:ea typeface="ＭＳ ゴシック" pitchFamily="49" charset="-128"/>
            </a:rPr>
            <a:t>千円であり、</a:t>
          </a:r>
          <a:r>
            <a:rPr kumimoji="1" lang="en-US" altLang="ja-JP" sz="1400">
              <a:solidFill>
                <a:sysClr val="windowText" lastClr="000000"/>
              </a:solidFill>
              <a:latin typeface="ＭＳ ゴシック" pitchFamily="49" charset="-128"/>
              <a:ea typeface="ＭＳ ゴシック" pitchFamily="49" charset="-128"/>
            </a:rPr>
            <a:t>97,524</a:t>
          </a:r>
          <a:r>
            <a:rPr kumimoji="1" lang="ja-JP" altLang="en-US" sz="1400">
              <a:solidFill>
                <a:sysClr val="windowText" lastClr="000000"/>
              </a:solidFill>
              <a:latin typeface="ＭＳ ゴシック" pitchFamily="49" charset="-128"/>
              <a:ea typeface="ＭＳ ゴシック" pitchFamily="49" charset="-128"/>
            </a:rPr>
            <a:t>千円減少した。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公営企業債等繰入見込額は、上下水道の地方債残高が減少したことで</a:t>
          </a:r>
          <a:r>
            <a:rPr kumimoji="1" lang="en-US" altLang="ja-JP" sz="1400">
              <a:solidFill>
                <a:sysClr val="windowText" lastClr="000000"/>
              </a:solidFill>
              <a:latin typeface="ＭＳ ゴシック" pitchFamily="49" charset="-128"/>
              <a:ea typeface="ＭＳ ゴシック" pitchFamily="49" charset="-128"/>
            </a:rPr>
            <a:t>163,407</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充当可能財源等は、減債基金等の増により</a:t>
          </a:r>
          <a:r>
            <a:rPr kumimoji="1" lang="en-US" altLang="ja-JP" sz="1400">
              <a:solidFill>
                <a:sysClr val="windowText" lastClr="000000"/>
              </a:solidFill>
              <a:latin typeface="ＭＳ ゴシック" pitchFamily="49" charset="-128"/>
              <a:ea typeface="ＭＳ ゴシック" pitchFamily="49" charset="-128"/>
            </a:rPr>
            <a:t>217,589</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算出式の分子全体では前年度比</a:t>
          </a:r>
          <a:r>
            <a:rPr kumimoji="1" lang="en-US" altLang="ja-JP" sz="1400">
              <a:solidFill>
                <a:sysClr val="windowText" lastClr="000000"/>
              </a:solidFill>
              <a:latin typeface="ＭＳ ゴシック" pitchFamily="49" charset="-128"/>
              <a:ea typeface="ＭＳ ゴシック" pitchFamily="49" charset="-128"/>
            </a:rPr>
            <a:t>307,143</a:t>
          </a:r>
          <a:r>
            <a:rPr kumimoji="1" lang="ja-JP" altLang="en-US" sz="1400">
              <a:solidFill>
                <a:sysClr val="windowText" lastClr="000000"/>
              </a:solidFill>
              <a:latin typeface="ＭＳ ゴシック" pitchFamily="49" charset="-128"/>
              <a:ea typeface="ＭＳ ゴシック" pitchFamily="49" charset="-128"/>
            </a:rPr>
            <a:t>千円減少し、将来負担が軽減された。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普通交付税、特別交付税、地方消費税交付金、地方税等の歳入増加のため全体で、約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少子高齢化及び人口減少による税収減、高齢化の進展に伴う社会保障費等の増嵩が危惧されることに加え、大規模災害等へ備えるため現状程度の財政調整基金等を確保する。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基金の減少は、将来負担比率の上昇を招くことから、基金の取崩し（予算執行）を最小化するとともに、健全な財政運営に努める。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・公共施設整備基金：公共施設（庁舎・教育施設・道路等）のための基金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・ふるさと錦ゆかり基金：ふるさと納税を原資とし、福祉少子高齢化、産業振興、景観維持、防災対策等のための基金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・情報通信施設整備基金：ブロードバンド施設の更新のための基金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・にしき・まち・ひと・しごと創生基金：いわゆる企業版ふるさと納税を原資とし、地方創生に関する事業のための基金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・農業安心基金：家畜伝染病や自然災害等が発生した場合の、迅速な防疫活動や被害防止のための基金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公共施設整備基金は、役場庁舎大規模改修（令和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年度）を施工したため減となった。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月に公共施設等総合管理計画を改訂しが、築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年以上となるものが公有建物は延床面積ベースで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年以上では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％となり、耐震化が済んでいない施設（青年会館・町営住宅）もあるため計画的に進める必要がある。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ふるさと錦ゆかり基金は、ふるさと納税寄附額が減少したことにより減となった。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基金の減少は将来負担比率の上昇に直結することから、公共事業の実施の際は、適正な事業規模で行い、過度な投資を回避する。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万円減少したが、財政調整基金よりも減債基金への積立を優先したためである。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人口減少に伴う税収減が危惧されていること、高齢化の加速化に伴う社会保障費等が増嵩していること、大規模災害への備える必要があるため、引き続き同額程度の確保に努めたい。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毎年の地方債償還額が、５億円程度になることが見込まれており、将来の地方債償還に備えるため積立てた。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令和６年度から、令和２年７月豪雨災害関連で発行した地方債の元金償還が本格化することに加え、近年の橋梁長寿命化対策及び道路改良等の残高が増えていることから、公債費の償還財源として活用する。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8368407</v>
      </c>
      <c r="BO4" s="449"/>
      <c r="BP4" s="449"/>
      <c r="BQ4" s="449"/>
      <c r="BR4" s="449"/>
      <c r="BS4" s="449"/>
      <c r="BT4" s="449"/>
      <c r="BU4" s="450"/>
      <c r="BV4" s="448">
        <v>8841191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3.2</v>
      </c>
      <c r="CU4" s="589"/>
      <c r="CV4" s="589"/>
      <c r="CW4" s="589"/>
      <c r="CX4" s="589"/>
      <c r="CY4" s="589"/>
      <c r="CZ4" s="589"/>
      <c r="DA4" s="590"/>
      <c r="DB4" s="588">
        <v>6.9</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8036121</v>
      </c>
      <c r="BO5" s="420"/>
      <c r="BP5" s="420"/>
      <c r="BQ5" s="420"/>
      <c r="BR5" s="420"/>
      <c r="BS5" s="420"/>
      <c r="BT5" s="420"/>
      <c r="BU5" s="421"/>
      <c r="BV5" s="419">
        <v>8467662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84.9</v>
      </c>
      <c r="CU5" s="417"/>
      <c r="CV5" s="417"/>
      <c r="CW5" s="417"/>
      <c r="CX5" s="417"/>
      <c r="CY5" s="417"/>
      <c r="CZ5" s="417"/>
      <c r="DA5" s="418"/>
      <c r="DB5" s="416">
        <v>79.400000000000006</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332286</v>
      </c>
      <c r="BO6" s="420"/>
      <c r="BP6" s="420"/>
      <c r="BQ6" s="420"/>
      <c r="BR6" s="420"/>
      <c r="BS6" s="420"/>
      <c r="BT6" s="420"/>
      <c r="BU6" s="421"/>
      <c r="BV6" s="419">
        <v>373529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85.4</v>
      </c>
      <c r="CU6" s="563"/>
      <c r="CV6" s="563"/>
      <c r="CW6" s="563"/>
      <c r="CX6" s="563"/>
      <c r="CY6" s="563"/>
      <c r="CZ6" s="563"/>
      <c r="DA6" s="564"/>
      <c r="DB6" s="562">
        <v>80.400000000000006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216756</v>
      </c>
      <c r="BO7" s="420"/>
      <c r="BP7" s="420"/>
      <c r="BQ7" s="420"/>
      <c r="BR7" s="420"/>
      <c r="BS7" s="420"/>
      <c r="BT7" s="420"/>
      <c r="BU7" s="421"/>
      <c r="BV7" s="419">
        <v>126725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3654570</v>
      </c>
      <c r="CU7" s="420"/>
      <c r="CV7" s="420"/>
      <c r="CW7" s="420"/>
      <c r="CX7" s="420"/>
      <c r="CY7" s="420"/>
      <c r="CZ7" s="420"/>
      <c r="DA7" s="421"/>
      <c r="DB7" s="419">
        <v>3576431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115530</v>
      </c>
      <c r="BO8" s="420"/>
      <c r="BP8" s="420"/>
      <c r="BQ8" s="420"/>
      <c r="BR8" s="420"/>
      <c r="BS8" s="420"/>
      <c r="BT8" s="420"/>
      <c r="BU8" s="421"/>
      <c r="BV8" s="419">
        <v>246804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0.38</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10288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-131274</v>
      </c>
      <c r="BO9" s="420"/>
      <c r="BP9" s="420"/>
      <c r="BQ9" s="420"/>
      <c r="BR9" s="420"/>
      <c r="BS9" s="420"/>
      <c r="BT9" s="420"/>
      <c r="BU9" s="421"/>
      <c r="BV9" s="419">
        <v>47447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9.4</v>
      </c>
      <c r="CU9" s="417"/>
      <c r="CV9" s="417"/>
      <c r="CW9" s="417"/>
      <c r="CX9" s="417"/>
      <c r="CY9" s="417"/>
      <c r="CZ9" s="417"/>
      <c r="DA9" s="418"/>
      <c r="DB9" s="416">
        <v>8.9</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10766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182486</v>
      </c>
      <c r="BO10" s="420"/>
      <c r="BP10" s="420"/>
      <c r="BQ10" s="420"/>
      <c r="BR10" s="420"/>
      <c r="BS10" s="420"/>
      <c r="BT10" s="420"/>
      <c r="BU10" s="421"/>
      <c r="BV10" s="419">
        <v>101018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10223</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193836</v>
      </c>
      <c r="BO12" s="420"/>
      <c r="BP12" s="420"/>
      <c r="BQ12" s="420"/>
      <c r="BR12" s="420"/>
      <c r="BS12" s="420"/>
      <c r="BT12" s="420"/>
      <c r="BU12" s="421"/>
      <c r="BV12" s="419">
        <v>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10117</v>
      </c>
      <c r="S13" s="507"/>
      <c r="T13" s="507"/>
      <c r="U13" s="507"/>
      <c r="V13" s="508"/>
      <c r="W13" s="509" t="s">
        <v>131</v>
      </c>
      <c r="X13" s="405"/>
      <c r="Y13" s="405"/>
      <c r="Z13" s="405"/>
      <c r="AA13" s="405"/>
      <c r="AB13" s="406"/>
      <c r="AC13" s="372">
        <v>1022</v>
      </c>
      <c r="AD13" s="373"/>
      <c r="AE13" s="373"/>
      <c r="AF13" s="373"/>
      <c r="AG13" s="374"/>
      <c r="AH13" s="372">
        <v>1008</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-142624</v>
      </c>
      <c r="BO13" s="420"/>
      <c r="BP13" s="420"/>
      <c r="BQ13" s="420"/>
      <c r="BR13" s="420"/>
      <c r="BS13" s="420"/>
      <c r="BT13" s="420"/>
      <c r="BU13" s="421"/>
      <c r="BV13" s="419">
        <v>-51535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8.3000000000000007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10282</v>
      </c>
      <c r="S14" s="507"/>
      <c r="T14" s="507"/>
      <c r="U14" s="507"/>
      <c r="V14" s="508"/>
      <c r="W14" s="510"/>
      <c r="X14" s="408"/>
      <c r="Y14" s="408"/>
      <c r="Z14" s="408"/>
      <c r="AA14" s="408"/>
      <c r="AB14" s="409"/>
      <c r="AC14" s="499">
        <v>18.8</v>
      </c>
      <c r="AD14" s="500"/>
      <c r="AE14" s="500"/>
      <c r="AF14" s="500"/>
      <c r="AG14" s="501"/>
      <c r="AH14" s="499">
        <v>18.2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v>
      </c>
      <c r="CU14" s="517"/>
      <c r="CV14" s="517"/>
      <c r="CW14" s="517"/>
      <c r="CX14" s="517"/>
      <c r="CY14" s="517"/>
      <c r="CZ14" s="517"/>
      <c r="DA14" s="518"/>
      <c r="DB14" s="516">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10214</v>
      </c>
      <c r="S15" s="507"/>
      <c r="T15" s="507"/>
      <c r="U15" s="507"/>
      <c r="V15" s="508"/>
      <c r="W15" s="509" t="s">
        <v>137</v>
      </c>
      <c r="X15" s="405"/>
      <c r="Y15" s="405"/>
      <c r="Z15" s="405"/>
      <c r="AA15" s="405"/>
      <c r="AB15" s="406"/>
      <c r="AC15" s="372">
        <v>1242</v>
      </c>
      <c r="AD15" s="373"/>
      <c r="AE15" s="373"/>
      <c r="AF15" s="373"/>
      <c r="AG15" s="374"/>
      <c r="AH15" s="372">
        <v>1358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1344329</v>
      </c>
      <c r="BO15" s="449"/>
      <c r="BP15" s="449"/>
      <c r="BQ15" s="449"/>
      <c r="BR15" s="449"/>
      <c r="BS15" s="449"/>
      <c r="BT15" s="449"/>
      <c r="BU15" s="450"/>
      <c r="BV15" s="448">
        <v>1231827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22.9</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3290555</v>
      </c>
      <c r="BO16" s="420"/>
      <c r="BP16" s="420"/>
      <c r="BQ16" s="420"/>
      <c r="BR16" s="420"/>
      <c r="BS16" s="420"/>
      <c r="BT16" s="420"/>
      <c r="BU16" s="421"/>
      <c r="BV16" s="419">
        <v>3203736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3159</v>
      </c>
      <c r="AD17" s="373"/>
      <c r="AE17" s="373"/>
      <c r="AF17" s="373"/>
      <c r="AG17" s="374"/>
      <c r="AH17" s="372">
        <v>3163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1688007</v>
      </c>
      <c r="BO17" s="420"/>
      <c r="BP17" s="420"/>
      <c r="BQ17" s="420"/>
      <c r="BR17" s="420"/>
      <c r="BS17" s="420"/>
      <c r="BT17" s="420"/>
      <c r="BU17" s="421"/>
      <c r="BV17" s="419">
        <v>1543151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85.04</v>
      </c>
      <c r="M18" s="472"/>
      <c r="N18" s="472"/>
      <c r="O18" s="472"/>
      <c r="P18" s="472"/>
      <c r="Q18" s="472"/>
      <c r="R18" s="473"/>
      <c r="S18" s="473"/>
      <c r="T18" s="473"/>
      <c r="U18" s="473"/>
      <c r="V18" s="474"/>
      <c r="W18" s="490"/>
      <c r="X18" s="491"/>
      <c r="Y18" s="491"/>
      <c r="Z18" s="491"/>
      <c r="AA18" s="491"/>
      <c r="AB18" s="515"/>
      <c r="AC18" s="389">
        <v>58.3</v>
      </c>
      <c r="AD18" s="390"/>
      <c r="AE18" s="390"/>
      <c r="AF18" s="390"/>
      <c r="AG18" s="475"/>
      <c r="AH18" s="389">
        <v>57.2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3082143</v>
      </c>
      <c r="BO18" s="420"/>
      <c r="BP18" s="420"/>
      <c r="BQ18" s="420"/>
      <c r="BR18" s="420"/>
      <c r="BS18" s="420"/>
      <c r="BT18" s="420"/>
      <c r="BU18" s="421"/>
      <c r="BV18" s="419">
        <v>2920024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5028888</v>
      </c>
      <c r="BO19" s="420"/>
      <c r="BP19" s="420"/>
      <c r="BQ19" s="420"/>
      <c r="BR19" s="420"/>
      <c r="BS19" s="420"/>
      <c r="BT19" s="420"/>
      <c r="BU19" s="421"/>
      <c r="BV19" s="419">
        <v>4905576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3729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5467685</v>
      </c>
      <c r="BO22" s="449"/>
      <c r="BP22" s="449"/>
      <c r="BQ22" s="449"/>
      <c r="BR22" s="449"/>
      <c r="BS22" s="449"/>
      <c r="BT22" s="449"/>
      <c r="BU22" s="450"/>
      <c r="BV22" s="448">
        <v>5565209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4080727</v>
      </c>
      <c r="BO23" s="420"/>
      <c r="BP23" s="420"/>
      <c r="BQ23" s="420"/>
      <c r="BR23" s="420"/>
      <c r="BS23" s="420"/>
      <c r="BT23" s="420"/>
      <c r="BU23" s="421"/>
      <c r="BV23" s="419">
        <v>4197961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7600</v>
      </c>
      <c r="R24" s="373"/>
      <c r="S24" s="373"/>
      <c r="T24" s="373"/>
      <c r="U24" s="373"/>
      <c r="V24" s="374"/>
      <c r="W24" s="462"/>
      <c r="X24" s="399"/>
      <c r="Y24" s="400"/>
      <c r="Z24" s="375" t="s">
        <v>162</v>
      </c>
      <c r="AA24" s="376"/>
      <c r="AB24" s="376"/>
      <c r="AC24" s="376"/>
      <c r="AD24" s="376"/>
      <c r="AE24" s="376"/>
      <c r="AF24" s="376"/>
      <c r="AG24" s="377"/>
      <c r="AH24" s="372">
        <v>89</v>
      </c>
      <c r="AI24" s="373"/>
      <c r="AJ24" s="373"/>
      <c r="AK24" s="373"/>
      <c r="AL24" s="374"/>
      <c r="AM24" s="372">
        <v>255875</v>
      </c>
      <c r="AN24" s="373"/>
      <c r="AO24" s="373"/>
      <c r="AP24" s="373"/>
      <c r="AQ24" s="373"/>
      <c r="AR24" s="374"/>
      <c r="AS24" s="372">
        <v>2875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3686537</v>
      </c>
      <c r="BO24" s="420"/>
      <c r="BP24" s="420"/>
      <c r="BQ24" s="420"/>
      <c r="BR24" s="420"/>
      <c r="BS24" s="420"/>
      <c r="BT24" s="420"/>
      <c r="BU24" s="421"/>
      <c r="BV24" s="419">
        <v>3595463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5850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419825</v>
      </c>
      <c r="BO25" s="449"/>
      <c r="BP25" s="449"/>
      <c r="BQ25" s="449"/>
      <c r="BR25" s="449"/>
      <c r="BS25" s="449"/>
      <c r="BT25" s="449"/>
      <c r="BU25" s="450"/>
      <c r="BV25" s="448">
        <v>368143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5270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3026</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2501</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1490678</v>
      </c>
      <c r="BO28" s="449"/>
      <c r="BP28" s="449"/>
      <c r="BQ28" s="449"/>
      <c r="BR28" s="449"/>
      <c r="BS28" s="449"/>
      <c r="BT28" s="449"/>
      <c r="BU28" s="450"/>
      <c r="BV28" s="448">
        <v>1502028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10</v>
      </c>
      <c r="M29" s="373"/>
      <c r="N29" s="373"/>
      <c r="O29" s="373"/>
      <c r="P29" s="374"/>
      <c r="Q29" s="372">
        <v>2273</v>
      </c>
      <c r="R29" s="373"/>
      <c r="S29" s="373"/>
      <c r="T29" s="373"/>
      <c r="U29" s="373"/>
      <c r="V29" s="374"/>
      <c r="W29" s="463"/>
      <c r="X29" s="464"/>
      <c r="Y29" s="465"/>
      <c r="Z29" s="375" t="s">
        <v>177</v>
      </c>
      <c r="AA29" s="376"/>
      <c r="AB29" s="376"/>
      <c r="AC29" s="376"/>
      <c r="AD29" s="376"/>
      <c r="AE29" s="376"/>
      <c r="AF29" s="376"/>
      <c r="AG29" s="377"/>
      <c r="AH29" s="372">
        <v>89</v>
      </c>
      <c r="AI29" s="373"/>
      <c r="AJ29" s="373"/>
      <c r="AK29" s="373"/>
      <c r="AL29" s="374"/>
      <c r="AM29" s="372">
        <v>255875</v>
      </c>
      <c r="AN29" s="373"/>
      <c r="AO29" s="373"/>
      <c r="AP29" s="373"/>
      <c r="AQ29" s="373"/>
      <c r="AR29" s="374"/>
      <c r="AS29" s="372">
        <v>2875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880507</v>
      </c>
      <c r="BO29" s="420"/>
      <c r="BP29" s="420"/>
      <c r="BQ29" s="420"/>
      <c r="BR29" s="420"/>
      <c r="BS29" s="420"/>
      <c r="BT29" s="420"/>
      <c r="BU29" s="421"/>
      <c r="BV29" s="419">
        <v>520751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1527616</v>
      </c>
      <c r="BO30" s="454"/>
      <c r="BP30" s="454"/>
      <c r="BQ30" s="454"/>
      <c r="BR30" s="454"/>
      <c r="BS30" s="454"/>
      <c r="BT30" s="454"/>
      <c r="BU30" s="455"/>
      <c r="BV30" s="453">
        <v>1692117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錦町国民健康保険特別会計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錦町水道事業会計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錦町下水道特別会計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くま川鉄道株式会社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錦町介護保険特別会計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人吉下球磨消防組合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錦町後期高齢者医療特別会計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人吉球磨広域行政組合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人吉球磨広域行政組合
（人吉球磨ふるさと市町村圏特別会計）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人吉球磨広域行政組合
（特別養護老人ホーム特別会計）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熊本県後期高齢者医療広域連合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熊本県後期高齢者医療広域連合
（後期高齢者医療特別会計）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9ShKw5jdTBR+rjpF4TTURePgFhD+Ho6JZpo7hnNqFFlP1UB+wNiQGcmT9GRPmabKEDM/Jy8jTrxfm7mMIuCypQ==" saltValue="iZK9pf91ll6DQjaQ/Klu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1261409</v>
      </c>
      <c r="S5" s="677"/>
      <c r="T5" s="677"/>
      <c r="U5" s="677"/>
      <c r="V5" s="677"/>
      <c r="W5" s="677"/>
      <c r="X5" s="677"/>
      <c r="Y5" s="702"/>
      <c r="Z5" s="715">
        <v>15.1</v>
      </c>
      <c r="AA5" s="715"/>
      <c r="AB5" s="715"/>
      <c r="AC5" s="715"/>
      <c r="AD5" s="716">
        <v>1261409</v>
      </c>
      <c r="AE5" s="716"/>
      <c r="AF5" s="716"/>
      <c r="AG5" s="716"/>
      <c r="AH5" s="716"/>
      <c r="AI5" s="716"/>
      <c r="AJ5" s="716"/>
      <c r="AK5" s="716"/>
      <c r="AL5" s="703">
        <v>35</v>
      </c>
      <c r="AM5" s="685"/>
      <c r="AN5" s="685"/>
      <c r="AO5" s="704"/>
      <c r="AP5" s="679" t="s">
        <v>216</v>
      </c>
      <c r="AQ5" s="680"/>
      <c r="AR5" s="680"/>
      <c r="AS5" s="680"/>
      <c r="AT5" s="680"/>
      <c r="AU5" s="680"/>
      <c r="AV5" s="680"/>
      <c r="AW5" s="680"/>
      <c r="AX5" s="680"/>
      <c r="AY5" s="680"/>
      <c r="AZ5" s="680"/>
      <c r="BA5" s="680"/>
      <c r="BB5" s="680"/>
      <c r="BC5" s="680"/>
      <c r="BD5" s="680"/>
      <c r="BE5" s="680"/>
      <c r="BF5" s="681"/>
      <c r="BG5" s="621">
        <v>1261093</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65258</v>
      </c>
      <c r="S6" s="622"/>
      <c r="T6" s="622"/>
      <c r="U6" s="622"/>
      <c r="V6" s="622"/>
      <c r="W6" s="622"/>
      <c r="X6" s="622"/>
      <c r="Y6" s="623"/>
      <c r="Z6" s="659">
        <v>0.8</v>
      </c>
      <c r="AA6" s="659"/>
      <c r="AB6" s="659"/>
      <c r="AC6" s="659"/>
      <c r="AD6" s="660">
        <v>65258</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1261093</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77960</v>
      </c>
      <c r="CS6" s="622"/>
      <c r="CT6" s="622"/>
      <c r="CU6" s="622"/>
      <c r="CV6" s="622"/>
      <c r="CW6" s="622"/>
      <c r="CX6" s="622"/>
      <c r="CY6" s="623"/>
      <c r="CZ6" s="703">
        <v>1</v>
      </c>
      <c r="DA6" s="685"/>
      <c r="DB6" s="685"/>
      <c r="DC6" s="705"/>
      <c r="DD6" s="627">
        <v>3755</v>
      </c>
      <c r="DE6" s="622"/>
      <c r="DF6" s="622"/>
      <c r="DG6" s="622"/>
      <c r="DH6" s="622"/>
      <c r="DI6" s="622"/>
      <c r="DJ6" s="622"/>
      <c r="DK6" s="622"/>
      <c r="DL6" s="622"/>
      <c r="DM6" s="622"/>
      <c r="DN6" s="622"/>
      <c r="DO6" s="622"/>
      <c r="DP6" s="623"/>
      <c r="DQ6" s="627">
        <v>77960</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193</v>
      </c>
      <c r="S7" s="622"/>
      <c r="T7" s="622"/>
      <c r="U7" s="622"/>
      <c r="V7" s="622"/>
      <c r="W7" s="622"/>
      <c r="X7" s="622"/>
      <c r="Y7" s="623"/>
      <c r="Z7" s="659">
        <v>0</v>
      </c>
      <c r="AA7" s="659"/>
      <c r="AB7" s="659"/>
      <c r="AC7" s="659"/>
      <c r="AD7" s="660">
        <v>193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508658</v>
      </c>
      <c r="BH7" s="622"/>
      <c r="BI7" s="622"/>
      <c r="BJ7" s="622"/>
      <c r="BK7" s="622"/>
      <c r="BL7" s="622"/>
      <c r="BM7" s="622"/>
      <c r="BN7" s="623"/>
      <c r="BO7" s="659">
        <v>40.299999999999997</v>
      </c>
      <c r="BP7" s="659"/>
      <c r="BQ7" s="659"/>
      <c r="BR7" s="659"/>
      <c r="BS7" s="660" t="s">
        <v>121</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1627880</v>
      </c>
      <c r="CS7" s="622"/>
      <c r="CT7" s="622"/>
      <c r="CU7" s="622"/>
      <c r="CV7" s="622"/>
      <c r="CW7" s="622"/>
      <c r="CX7" s="622"/>
      <c r="CY7" s="623"/>
      <c r="CZ7" s="659">
        <v>20.3</v>
      </c>
      <c r="DA7" s="659"/>
      <c r="DB7" s="659"/>
      <c r="DC7" s="659"/>
      <c r="DD7" s="627">
        <v>248328</v>
      </c>
      <c r="DE7" s="622"/>
      <c r="DF7" s="622"/>
      <c r="DG7" s="622"/>
      <c r="DH7" s="622"/>
      <c r="DI7" s="622"/>
      <c r="DJ7" s="622"/>
      <c r="DK7" s="622"/>
      <c r="DL7" s="622"/>
      <c r="DM7" s="622"/>
      <c r="DN7" s="622"/>
      <c r="DO7" s="622"/>
      <c r="DP7" s="623"/>
      <c r="DQ7" s="627">
        <v>1154759</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2953</v>
      </c>
      <c r="S8" s="622"/>
      <c r="T8" s="622"/>
      <c r="U8" s="622"/>
      <c r="V8" s="622"/>
      <c r="W8" s="622"/>
      <c r="X8" s="622"/>
      <c r="Y8" s="623"/>
      <c r="Z8" s="659">
        <v>0</v>
      </c>
      <c r="AA8" s="659"/>
      <c r="AB8" s="659"/>
      <c r="AC8" s="659"/>
      <c r="AD8" s="660">
        <v>2953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17421</v>
      </c>
      <c r="BH8" s="622"/>
      <c r="BI8" s="622"/>
      <c r="BJ8" s="622"/>
      <c r="BK8" s="622"/>
      <c r="BL8" s="622"/>
      <c r="BM8" s="622"/>
      <c r="BN8" s="623"/>
      <c r="BO8" s="659">
        <v>1.4</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2367471</v>
      </c>
      <c r="CS8" s="622"/>
      <c r="CT8" s="622"/>
      <c r="CU8" s="622"/>
      <c r="CV8" s="622"/>
      <c r="CW8" s="622"/>
      <c r="CX8" s="622"/>
      <c r="CY8" s="623"/>
      <c r="CZ8" s="659">
        <v>29.5</v>
      </c>
      <c r="DA8" s="659"/>
      <c r="DB8" s="659"/>
      <c r="DC8" s="659"/>
      <c r="DD8" s="627">
        <v>213386</v>
      </c>
      <c r="DE8" s="622"/>
      <c r="DF8" s="622"/>
      <c r="DG8" s="622"/>
      <c r="DH8" s="622"/>
      <c r="DI8" s="622"/>
      <c r="DJ8" s="622"/>
      <c r="DK8" s="622"/>
      <c r="DL8" s="622"/>
      <c r="DM8" s="622"/>
      <c r="DN8" s="622"/>
      <c r="DO8" s="622"/>
      <c r="DP8" s="623"/>
      <c r="DQ8" s="627">
        <v>1121043</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3040</v>
      </c>
      <c r="S9" s="622"/>
      <c r="T9" s="622"/>
      <c r="U9" s="622"/>
      <c r="V9" s="622"/>
      <c r="W9" s="622"/>
      <c r="X9" s="622"/>
      <c r="Y9" s="623"/>
      <c r="Z9" s="659">
        <v>0</v>
      </c>
      <c r="AA9" s="659"/>
      <c r="AB9" s="659"/>
      <c r="AC9" s="659"/>
      <c r="AD9" s="660">
        <v>3040</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342957</v>
      </c>
      <c r="BH9" s="622"/>
      <c r="BI9" s="622"/>
      <c r="BJ9" s="622"/>
      <c r="BK9" s="622"/>
      <c r="BL9" s="622"/>
      <c r="BM9" s="622"/>
      <c r="BN9" s="623"/>
      <c r="BO9" s="659">
        <v>27.2</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428122</v>
      </c>
      <c r="CS9" s="622"/>
      <c r="CT9" s="622"/>
      <c r="CU9" s="622"/>
      <c r="CV9" s="622"/>
      <c r="CW9" s="622"/>
      <c r="CX9" s="622"/>
      <c r="CY9" s="623"/>
      <c r="CZ9" s="659">
        <v>5.3</v>
      </c>
      <c r="DA9" s="659"/>
      <c r="DB9" s="659"/>
      <c r="DC9" s="659"/>
      <c r="DD9" s="627">
        <v>11431</v>
      </c>
      <c r="DE9" s="622"/>
      <c r="DF9" s="622"/>
      <c r="DG9" s="622"/>
      <c r="DH9" s="622"/>
      <c r="DI9" s="622"/>
      <c r="DJ9" s="622"/>
      <c r="DK9" s="622"/>
      <c r="DL9" s="622"/>
      <c r="DM9" s="622"/>
      <c r="DN9" s="622"/>
      <c r="DO9" s="622"/>
      <c r="DP9" s="623"/>
      <c r="DQ9" s="627">
        <v>394841</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30998</v>
      </c>
      <c r="BH10" s="622"/>
      <c r="BI10" s="622"/>
      <c r="BJ10" s="622"/>
      <c r="BK10" s="622"/>
      <c r="BL10" s="622"/>
      <c r="BM10" s="622"/>
      <c r="BN10" s="623"/>
      <c r="BO10" s="659">
        <v>2.5</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30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30</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252968</v>
      </c>
      <c r="S11" s="622"/>
      <c r="T11" s="622"/>
      <c r="U11" s="622"/>
      <c r="V11" s="622"/>
      <c r="W11" s="622"/>
      <c r="X11" s="622"/>
      <c r="Y11" s="623"/>
      <c r="Z11" s="624">
        <v>3</v>
      </c>
      <c r="AA11" s="625"/>
      <c r="AB11" s="625"/>
      <c r="AC11" s="626"/>
      <c r="AD11" s="627">
        <v>252968</v>
      </c>
      <c r="AE11" s="622"/>
      <c r="AF11" s="622"/>
      <c r="AG11" s="622"/>
      <c r="AH11" s="622"/>
      <c r="AI11" s="622"/>
      <c r="AJ11" s="622"/>
      <c r="AK11" s="623"/>
      <c r="AL11" s="624">
        <v>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117282</v>
      </c>
      <c r="BH11" s="622"/>
      <c r="BI11" s="622"/>
      <c r="BJ11" s="622"/>
      <c r="BK11" s="622"/>
      <c r="BL11" s="622"/>
      <c r="BM11" s="622"/>
      <c r="BN11" s="623"/>
      <c r="BO11" s="659">
        <v>9.3000000000000007</v>
      </c>
      <c r="BP11" s="659"/>
      <c r="BQ11" s="659"/>
      <c r="BR11" s="659"/>
      <c r="BS11" s="660" t="s">
        <v>121</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395261</v>
      </c>
      <c r="CS11" s="622"/>
      <c r="CT11" s="622"/>
      <c r="CU11" s="622"/>
      <c r="CV11" s="622"/>
      <c r="CW11" s="622"/>
      <c r="CX11" s="622"/>
      <c r="CY11" s="623"/>
      <c r="CZ11" s="659">
        <v>4.9000000000000004</v>
      </c>
      <c r="DA11" s="659"/>
      <c r="DB11" s="659"/>
      <c r="DC11" s="659"/>
      <c r="DD11" s="627">
        <v>28176</v>
      </c>
      <c r="DE11" s="622"/>
      <c r="DF11" s="622"/>
      <c r="DG11" s="622"/>
      <c r="DH11" s="622"/>
      <c r="DI11" s="622"/>
      <c r="DJ11" s="622"/>
      <c r="DK11" s="622"/>
      <c r="DL11" s="622"/>
      <c r="DM11" s="622"/>
      <c r="DN11" s="622"/>
      <c r="DO11" s="622"/>
      <c r="DP11" s="623"/>
      <c r="DQ11" s="627">
        <v>222039</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10456</v>
      </c>
      <c r="S12" s="622"/>
      <c r="T12" s="622"/>
      <c r="U12" s="622"/>
      <c r="V12" s="622"/>
      <c r="W12" s="622"/>
      <c r="X12" s="622"/>
      <c r="Y12" s="623"/>
      <c r="Z12" s="659">
        <v>0.1</v>
      </c>
      <c r="AA12" s="659"/>
      <c r="AB12" s="659"/>
      <c r="AC12" s="659"/>
      <c r="AD12" s="660">
        <v>10456</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597192</v>
      </c>
      <c r="BH12" s="622"/>
      <c r="BI12" s="622"/>
      <c r="BJ12" s="622"/>
      <c r="BK12" s="622"/>
      <c r="BL12" s="622"/>
      <c r="BM12" s="622"/>
      <c r="BN12" s="623"/>
      <c r="BO12" s="659">
        <v>47.3</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442604</v>
      </c>
      <c r="CS12" s="622"/>
      <c r="CT12" s="622"/>
      <c r="CU12" s="622"/>
      <c r="CV12" s="622"/>
      <c r="CW12" s="622"/>
      <c r="CX12" s="622"/>
      <c r="CY12" s="623"/>
      <c r="CZ12" s="659">
        <v>5.5</v>
      </c>
      <c r="DA12" s="659"/>
      <c r="DB12" s="659"/>
      <c r="DC12" s="659"/>
      <c r="DD12" s="627">
        <v>783</v>
      </c>
      <c r="DE12" s="622"/>
      <c r="DF12" s="622"/>
      <c r="DG12" s="622"/>
      <c r="DH12" s="622"/>
      <c r="DI12" s="622"/>
      <c r="DJ12" s="622"/>
      <c r="DK12" s="622"/>
      <c r="DL12" s="622"/>
      <c r="DM12" s="622"/>
      <c r="DN12" s="622"/>
      <c r="DO12" s="622"/>
      <c r="DP12" s="623"/>
      <c r="DQ12" s="627">
        <v>209694</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596394</v>
      </c>
      <c r="BH13" s="622"/>
      <c r="BI13" s="622"/>
      <c r="BJ13" s="622"/>
      <c r="BK13" s="622"/>
      <c r="BL13" s="622"/>
      <c r="BM13" s="622"/>
      <c r="BN13" s="623"/>
      <c r="BO13" s="659">
        <v>47.3</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908801</v>
      </c>
      <c r="CS13" s="622"/>
      <c r="CT13" s="622"/>
      <c r="CU13" s="622"/>
      <c r="CV13" s="622"/>
      <c r="CW13" s="622"/>
      <c r="CX13" s="622"/>
      <c r="CY13" s="623"/>
      <c r="CZ13" s="659">
        <v>11.3</v>
      </c>
      <c r="DA13" s="659"/>
      <c r="DB13" s="659"/>
      <c r="DC13" s="659"/>
      <c r="DD13" s="627">
        <v>685168</v>
      </c>
      <c r="DE13" s="622"/>
      <c r="DF13" s="622"/>
      <c r="DG13" s="622"/>
      <c r="DH13" s="622"/>
      <c r="DI13" s="622"/>
      <c r="DJ13" s="622"/>
      <c r="DK13" s="622"/>
      <c r="DL13" s="622"/>
      <c r="DM13" s="622"/>
      <c r="DN13" s="622"/>
      <c r="DO13" s="622"/>
      <c r="DP13" s="623"/>
      <c r="DQ13" s="627">
        <v>317849</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371</v>
      </c>
      <c r="S14" s="622"/>
      <c r="T14" s="622"/>
      <c r="U14" s="622"/>
      <c r="V14" s="622"/>
      <c r="W14" s="622"/>
      <c r="X14" s="622"/>
      <c r="Y14" s="623"/>
      <c r="Z14" s="659">
        <v>0</v>
      </c>
      <c r="AA14" s="659"/>
      <c r="AB14" s="659"/>
      <c r="AC14" s="659"/>
      <c r="AD14" s="660">
        <v>371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50544</v>
      </c>
      <c r="BH14" s="622"/>
      <c r="BI14" s="622"/>
      <c r="BJ14" s="622"/>
      <c r="BK14" s="622"/>
      <c r="BL14" s="622"/>
      <c r="BM14" s="622"/>
      <c r="BN14" s="623"/>
      <c r="BO14" s="659">
        <v>4</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245429</v>
      </c>
      <c r="CS14" s="622"/>
      <c r="CT14" s="622"/>
      <c r="CU14" s="622"/>
      <c r="CV14" s="622"/>
      <c r="CW14" s="622"/>
      <c r="CX14" s="622"/>
      <c r="CY14" s="623"/>
      <c r="CZ14" s="659">
        <v>3.1</v>
      </c>
      <c r="DA14" s="659"/>
      <c r="DB14" s="659"/>
      <c r="DC14" s="659"/>
      <c r="DD14" s="627">
        <v>14518</v>
      </c>
      <c r="DE14" s="622"/>
      <c r="DF14" s="622"/>
      <c r="DG14" s="622"/>
      <c r="DH14" s="622"/>
      <c r="DI14" s="622"/>
      <c r="DJ14" s="622"/>
      <c r="DK14" s="622"/>
      <c r="DL14" s="622"/>
      <c r="DM14" s="622"/>
      <c r="DN14" s="622"/>
      <c r="DO14" s="622"/>
      <c r="DP14" s="623"/>
      <c r="DQ14" s="627">
        <v>230137</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104699</v>
      </c>
      <c r="BH15" s="622"/>
      <c r="BI15" s="622"/>
      <c r="BJ15" s="622"/>
      <c r="BK15" s="622"/>
      <c r="BL15" s="622"/>
      <c r="BM15" s="622"/>
      <c r="BN15" s="623"/>
      <c r="BO15" s="659">
        <v>8.3000000000000007</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473525</v>
      </c>
      <c r="CS15" s="622"/>
      <c r="CT15" s="622"/>
      <c r="CU15" s="622"/>
      <c r="CV15" s="622"/>
      <c r="CW15" s="622"/>
      <c r="CX15" s="622"/>
      <c r="CY15" s="623"/>
      <c r="CZ15" s="659">
        <v>5.9</v>
      </c>
      <c r="DA15" s="659"/>
      <c r="DB15" s="659"/>
      <c r="DC15" s="659"/>
      <c r="DD15" s="627">
        <v>14468</v>
      </c>
      <c r="DE15" s="622"/>
      <c r="DF15" s="622"/>
      <c r="DG15" s="622"/>
      <c r="DH15" s="622"/>
      <c r="DI15" s="622"/>
      <c r="DJ15" s="622"/>
      <c r="DK15" s="622"/>
      <c r="DL15" s="622"/>
      <c r="DM15" s="622"/>
      <c r="DN15" s="622"/>
      <c r="DO15" s="622"/>
      <c r="DP15" s="623"/>
      <c r="DQ15" s="627">
        <v>440074</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6170</v>
      </c>
      <c r="S16" s="622"/>
      <c r="T16" s="622"/>
      <c r="U16" s="622"/>
      <c r="V16" s="622"/>
      <c r="W16" s="622"/>
      <c r="X16" s="622"/>
      <c r="Y16" s="623"/>
      <c r="Z16" s="659">
        <v>0.1</v>
      </c>
      <c r="AA16" s="659"/>
      <c r="AB16" s="659"/>
      <c r="AC16" s="659"/>
      <c r="AD16" s="660">
        <v>6170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566127</v>
      </c>
      <c r="CS16" s="622"/>
      <c r="CT16" s="622"/>
      <c r="CU16" s="622"/>
      <c r="CV16" s="622"/>
      <c r="CW16" s="622"/>
      <c r="CX16" s="622"/>
      <c r="CY16" s="623"/>
      <c r="CZ16" s="659">
        <v>7</v>
      </c>
      <c r="DA16" s="659"/>
      <c r="DB16" s="659"/>
      <c r="DC16" s="659"/>
      <c r="DD16" s="627" t="s">
        <v>121</v>
      </c>
      <c r="DE16" s="622"/>
      <c r="DF16" s="622"/>
      <c r="DG16" s="622"/>
      <c r="DH16" s="622"/>
      <c r="DI16" s="622"/>
      <c r="DJ16" s="622"/>
      <c r="DK16" s="622"/>
      <c r="DL16" s="622"/>
      <c r="DM16" s="622"/>
      <c r="DN16" s="622"/>
      <c r="DO16" s="622"/>
      <c r="DP16" s="623"/>
      <c r="DQ16" s="627">
        <v>53485</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18706</v>
      </c>
      <c r="S17" s="622"/>
      <c r="T17" s="622"/>
      <c r="U17" s="622"/>
      <c r="V17" s="622"/>
      <c r="W17" s="622"/>
      <c r="X17" s="622"/>
      <c r="Y17" s="623"/>
      <c r="Z17" s="659">
        <v>0.2</v>
      </c>
      <c r="AA17" s="659"/>
      <c r="AB17" s="659"/>
      <c r="AC17" s="659"/>
      <c r="AD17" s="660">
        <v>18706</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502911</v>
      </c>
      <c r="CS17" s="622"/>
      <c r="CT17" s="622"/>
      <c r="CU17" s="622"/>
      <c r="CV17" s="622"/>
      <c r="CW17" s="622"/>
      <c r="CX17" s="622"/>
      <c r="CY17" s="623"/>
      <c r="CZ17" s="659">
        <v>6.3</v>
      </c>
      <c r="DA17" s="659"/>
      <c r="DB17" s="659"/>
      <c r="DC17" s="659"/>
      <c r="DD17" s="627" t="s">
        <v>121</v>
      </c>
      <c r="DE17" s="622"/>
      <c r="DF17" s="622"/>
      <c r="DG17" s="622"/>
      <c r="DH17" s="622"/>
      <c r="DI17" s="622"/>
      <c r="DJ17" s="622"/>
      <c r="DK17" s="622"/>
      <c r="DL17" s="622"/>
      <c r="DM17" s="622"/>
      <c r="DN17" s="622"/>
      <c r="DO17" s="622"/>
      <c r="DP17" s="623"/>
      <c r="DQ17" s="627">
        <v>474691</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12436</v>
      </c>
      <c r="S18" s="622"/>
      <c r="T18" s="622"/>
      <c r="U18" s="622"/>
      <c r="V18" s="622"/>
      <c r="W18" s="622"/>
      <c r="X18" s="622"/>
      <c r="Y18" s="623"/>
      <c r="Z18" s="659">
        <v>0.1</v>
      </c>
      <c r="AA18" s="659"/>
      <c r="AB18" s="659"/>
      <c r="AC18" s="659"/>
      <c r="AD18" s="660">
        <v>12436</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6840</v>
      </c>
      <c r="S19" s="622"/>
      <c r="T19" s="622"/>
      <c r="U19" s="622"/>
      <c r="V19" s="622"/>
      <c r="W19" s="622"/>
      <c r="X19" s="622"/>
      <c r="Y19" s="623"/>
      <c r="Z19" s="659">
        <v>0.1</v>
      </c>
      <c r="AA19" s="659"/>
      <c r="AB19" s="659"/>
      <c r="AC19" s="659"/>
      <c r="AD19" s="660">
        <v>6840</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316</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5596</v>
      </c>
      <c r="S20" s="622"/>
      <c r="T20" s="622"/>
      <c r="U20" s="622"/>
      <c r="V20" s="622"/>
      <c r="W20" s="622"/>
      <c r="X20" s="622"/>
      <c r="Y20" s="623"/>
      <c r="Z20" s="659">
        <v>0.1</v>
      </c>
      <c r="AA20" s="659"/>
      <c r="AB20" s="659"/>
      <c r="AC20" s="659"/>
      <c r="AD20" s="660">
        <v>5596</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316</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8036121</v>
      </c>
      <c r="CS20" s="622"/>
      <c r="CT20" s="622"/>
      <c r="CU20" s="622"/>
      <c r="CV20" s="622"/>
      <c r="CW20" s="622"/>
      <c r="CX20" s="622"/>
      <c r="CY20" s="623"/>
      <c r="CZ20" s="659">
        <v>100</v>
      </c>
      <c r="DA20" s="659"/>
      <c r="DB20" s="659"/>
      <c r="DC20" s="659"/>
      <c r="DD20" s="627">
        <v>1220013</v>
      </c>
      <c r="DE20" s="622"/>
      <c r="DF20" s="622"/>
      <c r="DG20" s="622"/>
      <c r="DH20" s="622"/>
      <c r="DI20" s="622"/>
      <c r="DJ20" s="622"/>
      <c r="DK20" s="622"/>
      <c r="DL20" s="622"/>
      <c r="DM20" s="622"/>
      <c r="DN20" s="622"/>
      <c r="DO20" s="622"/>
      <c r="DP20" s="623"/>
      <c r="DQ20" s="627">
        <v>4696602</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2378135</v>
      </c>
      <c r="S21" s="622"/>
      <c r="T21" s="622"/>
      <c r="U21" s="622"/>
      <c r="V21" s="622"/>
      <c r="W21" s="622"/>
      <c r="X21" s="622"/>
      <c r="Y21" s="623"/>
      <c r="Z21" s="659">
        <v>28.4</v>
      </c>
      <c r="AA21" s="659"/>
      <c r="AB21" s="659"/>
      <c r="AC21" s="659"/>
      <c r="AD21" s="660">
        <v>1946226</v>
      </c>
      <c r="AE21" s="660"/>
      <c r="AF21" s="660"/>
      <c r="AG21" s="660"/>
      <c r="AH21" s="660"/>
      <c r="AI21" s="660"/>
      <c r="AJ21" s="660"/>
      <c r="AK21" s="660"/>
      <c r="AL21" s="624">
        <v>53.9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316</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1946226</v>
      </c>
      <c r="S22" s="622"/>
      <c r="T22" s="622"/>
      <c r="U22" s="622"/>
      <c r="V22" s="622"/>
      <c r="W22" s="622"/>
      <c r="X22" s="622"/>
      <c r="Y22" s="623"/>
      <c r="Z22" s="659">
        <v>23.3</v>
      </c>
      <c r="AA22" s="659"/>
      <c r="AB22" s="659"/>
      <c r="AC22" s="659"/>
      <c r="AD22" s="660">
        <v>1946226</v>
      </c>
      <c r="AE22" s="660"/>
      <c r="AF22" s="660"/>
      <c r="AG22" s="660"/>
      <c r="AH22" s="660"/>
      <c r="AI22" s="660"/>
      <c r="AJ22" s="660"/>
      <c r="AK22" s="660"/>
      <c r="AL22" s="624">
        <v>53.9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431909</v>
      </c>
      <c r="S23" s="622"/>
      <c r="T23" s="622"/>
      <c r="U23" s="622"/>
      <c r="V23" s="622"/>
      <c r="W23" s="622"/>
      <c r="X23" s="622"/>
      <c r="Y23" s="623"/>
      <c r="Z23" s="659">
        <v>5.2</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2772537</v>
      </c>
      <c r="CS24" s="677"/>
      <c r="CT24" s="677"/>
      <c r="CU24" s="677"/>
      <c r="CV24" s="677"/>
      <c r="CW24" s="677"/>
      <c r="CX24" s="677"/>
      <c r="CY24" s="702"/>
      <c r="CZ24" s="703">
        <v>34.5</v>
      </c>
      <c r="DA24" s="685"/>
      <c r="DB24" s="685"/>
      <c r="DC24" s="705"/>
      <c r="DD24" s="701">
        <v>1693626</v>
      </c>
      <c r="DE24" s="677"/>
      <c r="DF24" s="677"/>
      <c r="DG24" s="677"/>
      <c r="DH24" s="677"/>
      <c r="DI24" s="677"/>
      <c r="DJ24" s="677"/>
      <c r="DK24" s="702"/>
      <c r="DL24" s="701">
        <v>1552461</v>
      </c>
      <c r="DM24" s="677"/>
      <c r="DN24" s="677"/>
      <c r="DO24" s="677"/>
      <c r="DP24" s="677"/>
      <c r="DQ24" s="677"/>
      <c r="DR24" s="677"/>
      <c r="DS24" s="677"/>
      <c r="DT24" s="677"/>
      <c r="DU24" s="677"/>
      <c r="DV24" s="702"/>
      <c r="DW24" s="703">
        <v>42.8</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4012095</v>
      </c>
      <c r="S25" s="622"/>
      <c r="T25" s="622"/>
      <c r="U25" s="622"/>
      <c r="V25" s="622"/>
      <c r="W25" s="622"/>
      <c r="X25" s="622"/>
      <c r="Y25" s="623"/>
      <c r="Z25" s="659">
        <v>47.9</v>
      </c>
      <c r="AA25" s="659"/>
      <c r="AB25" s="659"/>
      <c r="AC25" s="659"/>
      <c r="AD25" s="660">
        <v>3580186</v>
      </c>
      <c r="AE25" s="660"/>
      <c r="AF25" s="660"/>
      <c r="AG25" s="660"/>
      <c r="AH25" s="660"/>
      <c r="AI25" s="660"/>
      <c r="AJ25" s="660"/>
      <c r="AK25" s="660"/>
      <c r="AL25" s="624">
        <v>99.2</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796123</v>
      </c>
      <c r="CS25" s="634"/>
      <c r="CT25" s="634"/>
      <c r="CU25" s="634"/>
      <c r="CV25" s="634"/>
      <c r="CW25" s="634"/>
      <c r="CX25" s="634"/>
      <c r="CY25" s="635"/>
      <c r="CZ25" s="624">
        <v>9.9</v>
      </c>
      <c r="DA25" s="636"/>
      <c r="DB25" s="636"/>
      <c r="DC25" s="637"/>
      <c r="DD25" s="627">
        <v>713155</v>
      </c>
      <c r="DE25" s="634"/>
      <c r="DF25" s="634"/>
      <c r="DG25" s="634"/>
      <c r="DH25" s="634"/>
      <c r="DI25" s="634"/>
      <c r="DJ25" s="634"/>
      <c r="DK25" s="635"/>
      <c r="DL25" s="627">
        <v>705027</v>
      </c>
      <c r="DM25" s="634"/>
      <c r="DN25" s="634"/>
      <c r="DO25" s="634"/>
      <c r="DP25" s="634"/>
      <c r="DQ25" s="634"/>
      <c r="DR25" s="634"/>
      <c r="DS25" s="634"/>
      <c r="DT25" s="634"/>
      <c r="DU25" s="634"/>
      <c r="DV25" s="635"/>
      <c r="DW25" s="624">
        <v>19.399999999999999</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798</v>
      </c>
      <c r="S26" s="622"/>
      <c r="T26" s="622"/>
      <c r="U26" s="622"/>
      <c r="V26" s="622"/>
      <c r="W26" s="622"/>
      <c r="X26" s="622"/>
      <c r="Y26" s="623"/>
      <c r="Z26" s="659">
        <v>0</v>
      </c>
      <c r="AA26" s="659"/>
      <c r="AB26" s="659"/>
      <c r="AC26" s="659"/>
      <c r="AD26" s="660">
        <v>798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440386</v>
      </c>
      <c r="CS26" s="622"/>
      <c r="CT26" s="622"/>
      <c r="CU26" s="622"/>
      <c r="CV26" s="622"/>
      <c r="CW26" s="622"/>
      <c r="CX26" s="622"/>
      <c r="CY26" s="623"/>
      <c r="CZ26" s="624">
        <v>5.5</v>
      </c>
      <c r="DA26" s="636"/>
      <c r="DB26" s="636"/>
      <c r="DC26" s="637"/>
      <c r="DD26" s="627">
        <v>392121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96314</v>
      </c>
      <c r="S27" s="622"/>
      <c r="T27" s="622"/>
      <c r="U27" s="622"/>
      <c r="V27" s="622"/>
      <c r="W27" s="622"/>
      <c r="X27" s="622"/>
      <c r="Y27" s="623"/>
      <c r="Z27" s="659">
        <v>1.2</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1261409</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1473503</v>
      </c>
      <c r="CS27" s="634"/>
      <c r="CT27" s="634"/>
      <c r="CU27" s="634"/>
      <c r="CV27" s="634"/>
      <c r="CW27" s="634"/>
      <c r="CX27" s="634"/>
      <c r="CY27" s="635"/>
      <c r="CZ27" s="624">
        <v>18.3</v>
      </c>
      <c r="DA27" s="636"/>
      <c r="DB27" s="636"/>
      <c r="DC27" s="637"/>
      <c r="DD27" s="627">
        <v>505780</v>
      </c>
      <c r="DE27" s="634"/>
      <c r="DF27" s="634"/>
      <c r="DG27" s="634"/>
      <c r="DH27" s="634"/>
      <c r="DI27" s="634"/>
      <c r="DJ27" s="634"/>
      <c r="DK27" s="635"/>
      <c r="DL27" s="627">
        <v>372743</v>
      </c>
      <c r="DM27" s="634"/>
      <c r="DN27" s="634"/>
      <c r="DO27" s="634"/>
      <c r="DP27" s="634"/>
      <c r="DQ27" s="634"/>
      <c r="DR27" s="634"/>
      <c r="DS27" s="634"/>
      <c r="DT27" s="634"/>
      <c r="DU27" s="634"/>
      <c r="DV27" s="635"/>
      <c r="DW27" s="624">
        <v>10.3</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125113</v>
      </c>
      <c r="S28" s="622"/>
      <c r="T28" s="622"/>
      <c r="U28" s="622"/>
      <c r="V28" s="622"/>
      <c r="W28" s="622"/>
      <c r="X28" s="622"/>
      <c r="Y28" s="623"/>
      <c r="Z28" s="659">
        <v>1.5</v>
      </c>
      <c r="AA28" s="659"/>
      <c r="AB28" s="659"/>
      <c r="AC28" s="659"/>
      <c r="AD28" s="660">
        <v>2047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502911</v>
      </c>
      <c r="CS28" s="622"/>
      <c r="CT28" s="622"/>
      <c r="CU28" s="622"/>
      <c r="CV28" s="622"/>
      <c r="CW28" s="622"/>
      <c r="CX28" s="622"/>
      <c r="CY28" s="623"/>
      <c r="CZ28" s="624">
        <v>6.3</v>
      </c>
      <c r="DA28" s="636"/>
      <c r="DB28" s="636"/>
      <c r="DC28" s="637"/>
      <c r="DD28" s="627">
        <v>474691</v>
      </c>
      <c r="DE28" s="622"/>
      <c r="DF28" s="622"/>
      <c r="DG28" s="622"/>
      <c r="DH28" s="622"/>
      <c r="DI28" s="622"/>
      <c r="DJ28" s="622"/>
      <c r="DK28" s="623"/>
      <c r="DL28" s="627">
        <v>474691</v>
      </c>
      <c r="DM28" s="622"/>
      <c r="DN28" s="622"/>
      <c r="DO28" s="622"/>
      <c r="DP28" s="622"/>
      <c r="DQ28" s="622"/>
      <c r="DR28" s="622"/>
      <c r="DS28" s="622"/>
      <c r="DT28" s="622"/>
      <c r="DU28" s="622"/>
      <c r="DV28" s="623"/>
      <c r="DW28" s="624">
        <v>13.1</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9327</v>
      </c>
      <c r="S29" s="622"/>
      <c r="T29" s="622"/>
      <c r="U29" s="622"/>
      <c r="V29" s="622"/>
      <c r="W29" s="622"/>
      <c r="X29" s="622"/>
      <c r="Y29" s="623"/>
      <c r="Z29" s="659">
        <v>0.1</v>
      </c>
      <c r="AA29" s="659"/>
      <c r="AB29" s="659"/>
      <c r="AC29" s="659"/>
      <c r="AD29" s="660">
        <v>69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502847</v>
      </c>
      <c r="CS29" s="634"/>
      <c r="CT29" s="634"/>
      <c r="CU29" s="634"/>
      <c r="CV29" s="634"/>
      <c r="CW29" s="634"/>
      <c r="CX29" s="634"/>
      <c r="CY29" s="635"/>
      <c r="CZ29" s="624">
        <v>6.3</v>
      </c>
      <c r="DA29" s="636"/>
      <c r="DB29" s="636"/>
      <c r="DC29" s="637"/>
      <c r="DD29" s="627">
        <v>474627</v>
      </c>
      <c r="DE29" s="634"/>
      <c r="DF29" s="634"/>
      <c r="DG29" s="634"/>
      <c r="DH29" s="634"/>
      <c r="DI29" s="634"/>
      <c r="DJ29" s="634"/>
      <c r="DK29" s="635"/>
      <c r="DL29" s="627">
        <v>474627</v>
      </c>
      <c r="DM29" s="634"/>
      <c r="DN29" s="634"/>
      <c r="DO29" s="634"/>
      <c r="DP29" s="634"/>
      <c r="DQ29" s="634"/>
      <c r="DR29" s="634"/>
      <c r="DS29" s="634"/>
      <c r="DT29" s="634"/>
      <c r="DU29" s="634"/>
      <c r="DV29" s="635"/>
      <c r="DW29" s="624">
        <v>13.1</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1486624</v>
      </c>
      <c r="S30" s="622"/>
      <c r="T30" s="622"/>
      <c r="U30" s="622"/>
      <c r="V30" s="622"/>
      <c r="W30" s="622"/>
      <c r="X30" s="622"/>
      <c r="Y30" s="623"/>
      <c r="Z30" s="659">
        <v>17.8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470461</v>
      </c>
      <c r="CS30" s="622"/>
      <c r="CT30" s="622"/>
      <c r="CU30" s="622"/>
      <c r="CV30" s="622"/>
      <c r="CW30" s="622"/>
      <c r="CX30" s="622"/>
      <c r="CY30" s="623"/>
      <c r="CZ30" s="624">
        <v>5.9</v>
      </c>
      <c r="DA30" s="636"/>
      <c r="DB30" s="636"/>
      <c r="DC30" s="637"/>
      <c r="DD30" s="627">
        <v>443343</v>
      </c>
      <c r="DE30" s="622"/>
      <c r="DF30" s="622"/>
      <c r="DG30" s="622"/>
      <c r="DH30" s="622"/>
      <c r="DI30" s="622"/>
      <c r="DJ30" s="622"/>
      <c r="DK30" s="623"/>
      <c r="DL30" s="627">
        <v>443343</v>
      </c>
      <c r="DM30" s="622"/>
      <c r="DN30" s="622"/>
      <c r="DO30" s="622"/>
      <c r="DP30" s="622"/>
      <c r="DQ30" s="622"/>
      <c r="DR30" s="622"/>
      <c r="DS30" s="622"/>
      <c r="DT30" s="622"/>
      <c r="DU30" s="622"/>
      <c r="DV30" s="623"/>
      <c r="DW30" s="624">
        <v>12.2</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94.2</v>
      </c>
      <c r="BN31" s="684"/>
      <c r="BO31" s="684"/>
      <c r="BP31" s="684"/>
      <c r="BQ31" s="686"/>
      <c r="BR31" s="683">
        <v>98.1</v>
      </c>
      <c r="BS31" s="684"/>
      <c r="BT31" s="684"/>
      <c r="BU31" s="684"/>
      <c r="BV31" s="684"/>
      <c r="BW31" s="684"/>
      <c r="BX31" s="685">
        <v>94</v>
      </c>
      <c r="BY31" s="684"/>
      <c r="BZ31" s="684"/>
      <c r="CA31" s="684"/>
      <c r="CB31" s="686"/>
      <c r="CD31" s="642"/>
      <c r="CE31" s="643"/>
      <c r="CF31" s="618" t="s">
        <v>300</v>
      </c>
      <c r="CG31" s="619"/>
      <c r="CH31" s="619"/>
      <c r="CI31" s="619"/>
      <c r="CJ31" s="619"/>
      <c r="CK31" s="619"/>
      <c r="CL31" s="619"/>
      <c r="CM31" s="619"/>
      <c r="CN31" s="619"/>
      <c r="CO31" s="619"/>
      <c r="CP31" s="619"/>
      <c r="CQ31" s="620"/>
      <c r="CR31" s="621">
        <v>32386</v>
      </c>
      <c r="CS31" s="634"/>
      <c r="CT31" s="634"/>
      <c r="CU31" s="634"/>
      <c r="CV31" s="634"/>
      <c r="CW31" s="634"/>
      <c r="CX31" s="634"/>
      <c r="CY31" s="635"/>
      <c r="CZ31" s="624">
        <v>0.4</v>
      </c>
      <c r="DA31" s="636"/>
      <c r="DB31" s="636"/>
      <c r="DC31" s="637"/>
      <c r="DD31" s="627">
        <v>31284</v>
      </c>
      <c r="DE31" s="634"/>
      <c r="DF31" s="634"/>
      <c r="DG31" s="634"/>
      <c r="DH31" s="634"/>
      <c r="DI31" s="634"/>
      <c r="DJ31" s="634"/>
      <c r="DK31" s="635"/>
      <c r="DL31" s="627">
        <v>31284</v>
      </c>
      <c r="DM31" s="634"/>
      <c r="DN31" s="634"/>
      <c r="DO31" s="634"/>
      <c r="DP31" s="634"/>
      <c r="DQ31" s="634"/>
      <c r="DR31" s="634"/>
      <c r="DS31" s="634"/>
      <c r="DT31" s="634"/>
      <c r="DU31" s="634"/>
      <c r="DV31" s="635"/>
      <c r="DW31" s="624">
        <v>0.9</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899962</v>
      </c>
      <c r="S32" s="622"/>
      <c r="T32" s="622"/>
      <c r="U32" s="622"/>
      <c r="V32" s="622"/>
      <c r="W32" s="622"/>
      <c r="X32" s="622"/>
      <c r="Y32" s="623"/>
      <c r="Z32" s="659">
        <v>10.8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97</v>
      </c>
      <c r="BN32" s="634"/>
      <c r="BO32" s="634"/>
      <c r="BP32" s="634"/>
      <c r="BQ32" s="657"/>
      <c r="BR32" s="687">
        <v>99.2</v>
      </c>
      <c r="BS32" s="634"/>
      <c r="BT32" s="634"/>
      <c r="BU32" s="634"/>
      <c r="BV32" s="634"/>
      <c r="BW32" s="634"/>
      <c r="BX32" s="625">
        <v>96.8</v>
      </c>
      <c r="BY32" s="634"/>
      <c r="BZ32" s="634"/>
      <c r="CA32" s="634"/>
      <c r="CB32" s="657"/>
      <c r="CD32" s="644"/>
      <c r="CE32" s="645"/>
      <c r="CF32" s="618" t="s">
        <v>304</v>
      </c>
      <c r="CG32" s="619"/>
      <c r="CH32" s="619"/>
      <c r="CI32" s="619"/>
      <c r="CJ32" s="619"/>
      <c r="CK32" s="619"/>
      <c r="CL32" s="619"/>
      <c r="CM32" s="619"/>
      <c r="CN32" s="619"/>
      <c r="CO32" s="619"/>
      <c r="CP32" s="619"/>
      <c r="CQ32" s="620"/>
      <c r="CR32" s="621">
        <v>64</v>
      </c>
      <c r="CS32" s="622"/>
      <c r="CT32" s="622"/>
      <c r="CU32" s="622"/>
      <c r="CV32" s="622"/>
      <c r="CW32" s="622"/>
      <c r="CX32" s="622"/>
      <c r="CY32" s="623"/>
      <c r="CZ32" s="624">
        <v>0</v>
      </c>
      <c r="DA32" s="636"/>
      <c r="DB32" s="636"/>
      <c r="DC32" s="637"/>
      <c r="DD32" s="627">
        <v>64</v>
      </c>
      <c r="DE32" s="622"/>
      <c r="DF32" s="622"/>
      <c r="DG32" s="622"/>
      <c r="DH32" s="622"/>
      <c r="DI32" s="622"/>
      <c r="DJ32" s="622"/>
      <c r="DK32" s="623"/>
      <c r="DL32" s="627">
        <v>64</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29325</v>
      </c>
      <c r="S33" s="622"/>
      <c r="T33" s="622"/>
      <c r="U33" s="622"/>
      <c r="V33" s="622"/>
      <c r="W33" s="622"/>
      <c r="X33" s="622"/>
      <c r="Y33" s="623"/>
      <c r="Z33" s="659">
        <v>0.4</v>
      </c>
      <c r="AA33" s="659"/>
      <c r="AB33" s="659"/>
      <c r="AC33" s="659"/>
      <c r="AD33" s="660">
        <v>23290</v>
      </c>
      <c r="AE33" s="660"/>
      <c r="AF33" s="660"/>
      <c r="AG33" s="660"/>
      <c r="AH33" s="660"/>
      <c r="AI33" s="660"/>
      <c r="AJ33" s="660"/>
      <c r="AK33" s="660"/>
      <c r="AL33" s="624">
        <v>0.6</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90.8</v>
      </c>
      <c r="BN33" s="606"/>
      <c r="BO33" s="606"/>
      <c r="BP33" s="606"/>
      <c r="BQ33" s="669"/>
      <c r="BR33" s="682">
        <v>96.7</v>
      </c>
      <c r="BS33" s="606"/>
      <c r="BT33" s="606"/>
      <c r="BU33" s="606"/>
      <c r="BV33" s="606"/>
      <c r="BW33" s="606"/>
      <c r="BX33" s="652">
        <v>90.5</v>
      </c>
      <c r="BY33" s="606"/>
      <c r="BZ33" s="606"/>
      <c r="CA33" s="606"/>
      <c r="CB33" s="669"/>
      <c r="CD33" s="618" t="s">
        <v>307</v>
      </c>
      <c r="CE33" s="619"/>
      <c r="CF33" s="619"/>
      <c r="CG33" s="619"/>
      <c r="CH33" s="619"/>
      <c r="CI33" s="619"/>
      <c r="CJ33" s="619"/>
      <c r="CK33" s="619"/>
      <c r="CL33" s="619"/>
      <c r="CM33" s="619"/>
      <c r="CN33" s="619"/>
      <c r="CO33" s="619"/>
      <c r="CP33" s="619"/>
      <c r="CQ33" s="620"/>
      <c r="CR33" s="621">
        <v>3477444</v>
      </c>
      <c r="CS33" s="634"/>
      <c r="CT33" s="634"/>
      <c r="CU33" s="634"/>
      <c r="CV33" s="634"/>
      <c r="CW33" s="634"/>
      <c r="CX33" s="634"/>
      <c r="CY33" s="635"/>
      <c r="CZ33" s="624">
        <v>43.3</v>
      </c>
      <c r="DA33" s="636"/>
      <c r="DB33" s="636"/>
      <c r="DC33" s="637"/>
      <c r="DD33" s="627">
        <v>2649257</v>
      </c>
      <c r="DE33" s="634"/>
      <c r="DF33" s="634"/>
      <c r="DG33" s="634"/>
      <c r="DH33" s="634"/>
      <c r="DI33" s="634"/>
      <c r="DJ33" s="634"/>
      <c r="DK33" s="635"/>
      <c r="DL33" s="627">
        <v>1529682</v>
      </c>
      <c r="DM33" s="634"/>
      <c r="DN33" s="634"/>
      <c r="DO33" s="634"/>
      <c r="DP33" s="634"/>
      <c r="DQ33" s="634"/>
      <c r="DR33" s="634"/>
      <c r="DS33" s="634"/>
      <c r="DT33" s="634"/>
      <c r="DU33" s="634"/>
      <c r="DV33" s="635"/>
      <c r="DW33" s="624">
        <v>42.2</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360898</v>
      </c>
      <c r="S34" s="622"/>
      <c r="T34" s="622"/>
      <c r="U34" s="622"/>
      <c r="V34" s="622"/>
      <c r="W34" s="622"/>
      <c r="X34" s="622"/>
      <c r="Y34" s="623"/>
      <c r="Z34" s="659">
        <v>4.3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1052691</v>
      </c>
      <c r="CS34" s="622"/>
      <c r="CT34" s="622"/>
      <c r="CU34" s="622"/>
      <c r="CV34" s="622"/>
      <c r="CW34" s="622"/>
      <c r="CX34" s="622"/>
      <c r="CY34" s="623"/>
      <c r="CZ34" s="624">
        <v>13.1</v>
      </c>
      <c r="DA34" s="636"/>
      <c r="DB34" s="636"/>
      <c r="DC34" s="637"/>
      <c r="DD34" s="627">
        <v>692045</v>
      </c>
      <c r="DE34" s="622"/>
      <c r="DF34" s="622"/>
      <c r="DG34" s="622"/>
      <c r="DH34" s="622"/>
      <c r="DI34" s="622"/>
      <c r="DJ34" s="622"/>
      <c r="DK34" s="623"/>
      <c r="DL34" s="627">
        <v>466728</v>
      </c>
      <c r="DM34" s="622"/>
      <c r="DN34" s="622"/>
      <c r="DO34" s="622"/>
      <c r="DP34" s="622"/>
      <c r="DQ34" s="622"/>
      <c r="DR34" s="622"/>
      <c r="DS34" s="622"/>
      <c r="DT34" s="622"/>
      <c r="DU34" s="622"/>
      <c r="DV34" s="623"/>
      <c r="DW34" s="624">
        <v>12.9</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562349</v>
      </c>
      <c r="S35" s="622"/>
      <c r="T35" s="622"/>
      <c r="U35" s="622"/>
      <c r="V35" s="622"/>
      <c r="W35" s="622"/>
      <c r="X35" s="622"/>
      <c r="Y35" s="623"/>
      <c r="Z35" s="659">
        <v>6.7</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53285</v>
      </c>
      <c r="CS35" s="634"/>
      <c r="CT35" s="634"/>
      <c r="CU35" s="634"/>
      <c r="CV35" s="634"/>
      <c r="CW35" s="634"/>
      <c r="CX35" s="634"/>
      <c r="CY35" s="635"/>
      <c r="CZ35" s="624">
        <v>0.7</v>
      </c>
      <c r="DA35" s="636"/>
      <c r="DB35" s="636"/>
      <c r="DC35" s="637"/>
      <c r="DD35" s="627">
        <v>18214</v>
      </c>
      <c r="DE35" s="634"/>
      <c r="DF35" s="634"/>
      <c r="DG35" s="634"/>
      <c r="DH35" s="634"/>
      <c r="DI35" s="634"/>
      <c r="DJ35" s="634"/>
      <c r="DK35" s="635"/>
      <c r="DL35" s="627">
        <v>13992</v>
      </c>
      <c r="DM35" s="634"/>
      <c r="DN35" s="634"/>
      <c r="DO35" s="634"/>
      <c r="DP35" s="634"/>
      <c r="DQ35" s="634"/>
      <c r="DR35" s="634"/>
      <c r="DS35" s="634"/>
      <c r="DT35" s="634"/>
      <c r="DU35" s="634"/>
      <c r="DV35" s="635"/>
      <c r="DW35" s="624">
        <v>0.4</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373529</v>
      </c>
      <c r="S36" s="622"/>
      <c r="T36" s="622"/>
      <c r="U36" s="622"/>
      <c r="V36" s="622"/>
      <c r="W36" s="622"/>
      <c r="X36" s="622"/>
      <c r="Y36" s="623"/>
      <c r="Z36" s="659">
        <v>4.5</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694017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50362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1027404</v>
      </c>
      <c r="CS36" s="622"/>
      <c r="CT36" s="622"/>
      <c r="CU36" s="622"/>
      <c r="CV36" s="622"/>
      <c r="CW36" s="622"/>
      <c r="CX36" s="622"/>
      <c r="CY36" s="623"/>
      <c r="CZ36" s="624">
        <v>12.8</v>
      </c>
      <c r="DA36" s="636"/>
      <c r="DB36" s="636"/>
      <c r="DC36" s="637"/>
      <c r="DD36" s="627">
        <v>877837</v>
      </c>
      <c r="DE36" s="622"/>
      <c r="DF36" s="622"/>
      <c r="DG36" s="622"/>
      <c r="DH36" s="622"/>
      <c r="DI36" s="622"/>
      <c r="DJ36" s="622"/>
      <c r="DK36" s="623"/>
      <c r="DL36" s="627">
        <v>568711</v>
      </c>
      <c r="DM36" s="622"/>
      <c r="DN36" s="622"/>
      <c r="DO36" s="622"/>
      <c r="DP36" s="622"/>
      <c r="DQ36" s="622"/>
      <c r="DR36" s="622"/>
      <c r="DS36" s="622"/>
      <c r="DT36" s="622"/>
      <c r="DU36" s="622"/>
      <c r="DV36" s="623"/>
      <c r="DW36" s="624">
        <v>15.7</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39136</v>
      </c>
      <c r="S37" s="622"/>
      <c r="T37" s="622"/>
      <c r="U37" s="622"/>
      <c r="V37" s="622"/>
      <c r="W37" s="622"/>
      <c r="X37" s="622"/>
      <c r="Y37" s="623"/>
      <c r="Z37" s="659">
        <v>0.5</v>
      </c>
      <c r="AA37" s="659"/>
      <c r="AB37" s="659"/>
      <c r="AC37" s="659"/>
      <c r="AD37" s="660">
        <v>1808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107615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9365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360640</v>
      </c>
      <c r="CS37" s="634"/>
      <c r="CT37" s="634"/>
      <c r="CU37" s="634"/>
      <c r="CV37" s="634"/>
      <c r="CW37" s="634"/>
      <c r="CX37" s="634"/>
      <c r="CY37" s="635"/>
      <c r="CZ37" s="624">
        <v>4.5</v>
      </c>
      <c r="DA37" s="636"/>
      <c r="DB37" s="636"/>
      <c r="DC37" s="637"/>
      <c r="DD37" s="627">
        <v>360583</v>
      </c>
      <c r="DE37" s="634"/>
      <c r="DF37" s="634"/>
      <c r="DG37" s="634"/>
      <c r="DH37" s="634"/>
      <c r="DI37" s="634"/>
      <c r="DJ37" s="634"/>
      <c r="DK37" s="635"/>
      <c r="DL37" s="627">
        <v>295218</v>
      </c>
      <c r="DM37" s="634"/>
      <c r="DN37" s="634"/>
      <c r="DO37" s="634"/>
      <c r="DP37" s="634"/>
      <c r="DQ37" s="634"/>
      <c r="DR37" s="634"/>
      <c r="DS37" s="634"/>
      <c r="DT37" s="634"/>
      <c r="DU37" s="634"/>
      <c r="DV37" s="635"/>
      <c r="DW37" s="624">
        <v>8.1</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372937</v>
      </c>
      <c r="S38" s="622"/>
      <c r="T38" s="622"/>
      <c r="U38" s="622"/>
      <c r="V38" s="622"/>
      <c r="W38" s="622"/>
      <c r="X38" s="622"/>
      <c r="Y38" s="623"/>
      <c r="Z38" s="659">
        <v>4.5</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85047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1312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608970</v>
      </c>
      <c r="CS38" s="622"/>
      <c r="CT38" s="622"/>
      <c r="CU38" s="622"/>
      <c r="CV38" s="622"/>
      <c r="CW38" s="622"/>
      <c r="CX38" s="622"/>
      <c r="CY38" s="623"/>
      <c r="CZ38" s="624">
        <v>7.6</v>
      </c>
      <c r="DA38" s="636"/>
      <c r="DB38" s="636"/>
      <c r="DC38" s="637"/>
      <c r="DD38" s="627">
        <v>511261</v>
      </c>
      <c r="DE38" s="622"/>
      <c r="DF38" s="622"/>
      <c r="DG38" s="622"/>
      <c r="DH38" s="622"/>
      <c r="DI38" s="622"/>
      <c r="DJ38" s="622"/>
      <c r="DK38" s="623"/>
      <c r="DL38" s="627">
        <v>480251</v>
      </c>
      <c r="DM38" s="622"/>
      <c r="DN38" s="622"/>
      <c r="DO38" s="622"/>
      <c r="DP38" s="622"/>
      <c r="DQ38" s="622"/>
      <c r="DR38" s="622"/>
      <c r="DS38" s="622"/>
      <c r="DT38" s="622"/>
      <c r="DU38" s="622"/>
      <c r="DV38" s="623"/>
      <c r="DW38" s="624">
        <v>13.2</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2177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735094</v>
      </c>
      <c r="CS39" s="634"/>
      <c r="CT39" s="634"/>
      <c r="CU39" s="634"/>
      <c r="CV39" s="634"/>
      <c r="CW39" s="634"/>
      <c r="CX39" s="634"/>
      <c r="CY39" s="635"/>
      <c r="CZ39" s="624">
        <v>9.1</v>
      </c>
      <c r="DA39" s="636"/>
      <c r="DB39" s="636"/>
      <c r="DC39" s="637"/>
      <c r="DD39" s="627">
        <v>549900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20337</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8368407</v>
      </c>
      <c r="S41" s="646"/>
      <c r="T41" s="646"/>
      <c r="U41" s="646"/>
      <c r="V41" s="646"/>
      <c r="W41" s="646"/>
      <c r="X41" s="646"/>
      <c r="Y41" s="649"/>
      <c r="Z41" s="650">
        <v>100</v>
      </c>
      <c r="AA41" s="650"/>
      <c r="AB41" s="650"/>
      <c r="AC41" s="650"/>
      <c r="AD41" s="651">
        <v>3608198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106336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395019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453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1786140</v>
      </c>
      <c r="CS42" s="634"/>
      <c r="CT42" s="634"/>
      <c r="CU42" s="634"/>
      <c r="CV42" s="634"/>
      <c r="CW42" s="634"/>
      <c r="CX42" s="634"/>
      <c r="CY42" s="635"/>
      <c r="CZ42" s="624">
        <v>22.2</v>
      </c>
      <c r="DA42" s="636"/>
      <c r="DB42" s="636"/>
      <c r="DC42" s="637"/>
      <c r="DD42" s="627">
        <v>353719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47916</v>
      </c>
      <c r="CS43" s="634"/>
      <c r="CT43" s="634"/>
      <c r="CU43" s="634"/>
      <c r="CV43" s="634"/>
      <c r="CW43" s="634"/>
      <c r="CX43" s="634"/>
      <c r="CY43" s="635"/>
      <c r="CZ43" s="624">
        <v>0.6</v>
      </c>
      <c r="DA43" s="636"/>
      <c r="DB43" s="636"/>
      <c r="DC43" s="637"/>
      <c r="DD43" s="627">
        <v>47916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1220013</v>
      </c>
      <c r="CS44" s="622"/>
      <c r="CT44" s="622"/>
      <c r="CU44" s="622"/>
      <c r="CV44" s="622"/>
      <c r="CW44" s="622"/>
      <c r="CX44" s="622"/>
      <c r="CY44" s="623"/>
      <c r="CZ44" s="624">
        <v>15.2</v>
      </c>
      <c r="DA44" s="625"/>
      <c r="DB44" s="625"/>
      <c r="DC44" s="626"/>
      <c r="DD44" s="627">
        <v>300234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791039</v>
      </c>
      <c r="CS45" s="634"/>
      <c r="CT45" s="634"/>
      <c r="CU45" s="634"/>
      <c r="CV45" s="634"/>
      <c r="CW45" s="634"/>
      <c r="CX45" s="634"/>
      <c r="CY45" s="635"/>
      <c r="CZ45" s="624">
        <v>9.8000000000000007</v>
      </c>
      <c r="DA45" s="636"/>
      <c r="DB45" s="636"/>
      <c r="DC45" s="637"/>
      <c r="DD45" s="627">
        <v>106022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427133</v>
      </c>
      <c r="CS46" s="622"/>
      <c r="CT46" s="622"/>
      <c r="CU46" s="622"/>
      <c r="CV46" s="622"/>
      <c r="CW46" s="622"/>
      <c r="CX46" s="622"/>
      <c r="CY46" s="623"/>
      <c r="CZ46" s="624">
        <v>5.3</v>
      </c>
      <c r="DA46" s="625"/>
      <c r="DB46" s="625"/>
      <c r="DC46" s="626"/>
      <c r="DD46" s="627">
        <v>192371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566127</v>
      </c>
      <c r="CS47" s="634"/>
      <c r="CT47" s="634"/>
      <c r="CU47" s="634"/>
      <c r="CV47" s="634"/>
      <c r="CW47" s="634"/>
      <c r="CX47" s="634"/>
      <c r="CY47" s="635"/>
      <c r="CZ47" s="624">
        <v>7</v>
      </c>
      <c r="DA47" s="636"/>
      <c r="DB47" s="636"/>
      <c r="DC47" s="637"/>
      <c r="DD47" s="627">
        <v>53485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8036121</v>
      </c>
      <c r="CS49" s="606"/>
      <c r="CT49" s="606"/>
      <c r="CU49" s="606"/>
      <c r="CV49" s="606"/>
      <c r="CW49" s="606"/>
      <c r="CX49" s="606"/>
      <c r="CY49" s="607"/>
      <c r="CZ49" s="608">
        <v>100</v>
      </c>
      <c r="DA49" s="609"/>
      <c r="DB49" s="609"/>
      <c r="DC49" s="610"/>
      <c r="DD49" s="611">
        <v>4696602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TrSpyR0R3CXLWtA28arLhQuvHfLsFk29VjdoFBoivSXbRCuO2kICPieNlOMbQYuZQgLxRtHXqeGar2x49Z8+Q==" saltValue="9YNyUz2Weva8hq87CPUH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8384</v>
      </c>
      <c r="R7" s="1103"/>
      <c r="S7" s="1103"/>
      <c r="T7" s="1103"/>
      <c r="U7" s="1103"/>
      <c r="V7" s="1103">
        <v>8050</v>
      </c>
      <c r="W7" s="1103"/>
      <c r="X7" s="1103"/>
      <c r="Y7" s="1103"/>
      <c r="Z7" s="1103"/>
      <c r="AA7" s="1103">
        <v>334</v>
      </c>
      <c r="AB7" s="1103"/>
      <c r="AC7" s="1103"/>
      <c r="AD7" s="1103"/>
      <c r="AE7" s="1104"/>
      <c r="AF7" s="1105">
        <v>117</v>
      </c>
      <c r="AG7" s="1106"/>
      <c r="AH7" s="1106"/>
      <c r="AI7" s="1106"/>
      <c r="AJ7" s="1107"/>
      <c r="AK7" s="1108">
        <v>562</v>
      </c>
      <c r="AL7" s="1109"/>
      <c r="AM7" s="1109"/>
      <c r="AN7" s="1109"/>
      <c r="AO7" s="1109"/>
      <c r="AP7" s="1109">
        <v>5468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546</v>
      </c>
      <c r="BT7" s="1100"/>
      <c r="BU7" s="1100"/>
      <c r="BV7" s="1100"/>
      <c r="BW7" s="1100"/>
      <c r="BX7" s="1100"/>
      <c r="BY7" s="1100"/>
      <c r="BZ7" s="1100"/>
      <c r="CA7" s="1100"/>
      <c r="CB7" s="1100"/>
      <c r="CC7" s="1100"/>
      <c r="CD7" s="1100"/>
      <c r="CE7" s="1100"/>
      <c r="CF7" s="1100"/>
      <c r="CG7" s="1112"/>
      <c r="CH7" s="1096">
        <v>-94</v>
      </c>
      <c r="CI7" s="1097"/>
      <c r="CJ7" s="1097"/>
      <c r="CK7" s="1097"/>
      <c r="CL7" s="1098"/>
      <c r="CM7" s="1096">
        <v>79</v>
      </c>
      <c r="CN7" s="1097"/>
      <c r="CO7" s="1097"/>
      <c r="CP7" s="1097"/>
      <c r="CQ7" s="1098"/>
      <c r="CR7" s="1096">
        <v>6</v>
      </c>
      <c r="CS7" s="1097"/>
      <c r="CT7" s="1097"/>
      <c r="CU7" s="1097"/>
      <c r="CV7" s="1098"/>
      <c r="CW7" s="1096">
        <v>91</v>
      </c>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376</v>
      </c>
      <c r="B23" s="937" t="s">
        <v>377</v>
      </c>
      <c r="C23" s="938"/>
      <c r="D23" s="938"/>
      <c r="E23" s="938"/>
      <c r="F23" s="938"/>
      <c r="G23" s="938"/>
      <c r="H23" s="938"/>
      <c r="I23" s="938"/>
      <c r="J23" s="938"/>
      <c r="K23" s="938"/>
      <c r="L23" s="938"/>
      <c r="M23" s="938"/>
      <c r="N23" s="938"/>
      <c r="O23" s="938"/>
      <c r="P23" s="948"/>
      <c r="Q23" s="1067">
        <v>8384</v>
      </c>
      <c r="R23" s="1061"/>
      <c r="S23" s="1061"/>
      <c r="T23" s="1061"/>
      <c r="U23" s="1061"/>
      <c r="V23" s="1061">
        <v>8050</v>
      </c>
      <c r="W23" s="1061"/>
      <c r="X23" s="1061"/>
      <c r="Y23" s="1061"/>
      <c r="Z23" s="1061"/>
      <c r="AA23" s="1061">
        <v>334</v>
      </c>
      <c r="AB23" s="1061"/>
      <c r="AC23" s="1061"/>
      <c r="AD23" s="1061"/>
      <c r="AE23" s="1068"/>
      <c r="AF23" s="1069">
        <v>117</v>
      </c>
      <c r="AG23" s="1061"/>
      <c r="AH23" s="1061"/>
      <c r="AI23" s="1061"/>
      <c r="AJ23" s="1070"/>
      <c r="AK23" s="1071"/>
      <c r="AL23" s="1072"/>
      <c r="AM23" s="1072"/>
      <c r="AN23" s="1072"/>
      <c r="AO23" s="1072"/>
      <c r="AP23" s="1061">
        <v>5468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388</v>
      </c>
      <c r="C28" s="1048"/>
      <c r="D28" s="1048"/>
      <c r="E28" s="1048"/>
      <c r="F28" s="1048"/>
      <c r="G28" s="1048"/>
      <c r="H28" s="1048"/>
      <c r="I28" s="1048"/>
      <c r="J28" s="1048"/>
      <c r="K28" s="1048"/>
      <c r="L28" s="1048"/>
      <c r="M28" s="1048"/>
      <c r="N28" s="1048"/>
      <c r="O28" s="1048"/>
      <c r="P28" s="1049"/>
      <c r="Q28" s="1050">
        <v>1418</v>
      </c>
      <c r="R28" s="1051"/>
      <c r="S28" s="1051"/>
      <c r="T28" s="1051"/>
      <c r="U28" s="1051"/>
      <c r="V28" s="1051">
        <v>1368</v>
      </c>
      <c r="W28" s="1051"/>
      <c r="X28" s="1051"/>
      <c r="Y28" s="1051"/>
      <c r="Z28" s="1051"/>
      <c r="AA28" s="1051">
        <v>50</v>
      </c>
      <c r="AB28" s="1051"/>
      <c r="AC28" s="1051"/>
      <c r="AD28" s="1051"/>
      <c r="AE28" s="1052"/>
      <c r="AF28" s="1053">
        <v>50</v>
      </c>
      <c r="AG28" s="1051"/>
      <c r="AH28" s="1051"/>
      <c r="AI28" s="1051"/>
      <c r="AJ28" s="1054"/>
      <c r="AK28" s="1042">
        <v>106</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389</v>
      </c>
      <c r="C29" s="1031"/>
      <c r="D29" s="1031"/>
      <c r="E29" s="1031"/>
      <c r="F29" s="1031"/>
      <c r="G29" s="1031"/>
      <c r="H29" s="1031"/>
      <c r="I29" s="1031"/>
      <c r="J29" s="1031"/>
      <c r="K29" s="1031"/>
      <c r="L29" s="1031"/>
      <c r="M29" s="1031"/>
      <c r="N29" s="1031"/>
      <c r="O29" s="1031"/>
      <c r="P29" s="1032"/>
      <c r="Q29" s="1038">
        <v>1259</v>
      </c>
      <c r="R29" s="1039"/>
      <c r="S29" s="1039"/>
      <c r="T29" s="1039"/>
      <c r="U29" s="1039"/>
      <c r="V29" s="1039">
        <v>1196</v>
      </c>
      <c r="W29" s="1039"/>
      <c r="X29" s="1039"/>
      <c r="Y29" s="1039"/>
      <c r="Z29" s="1039"/>
      <c r="AA29" s="1039">
        <v>62</v>
      </c>
      <c r="AB29" s="1039"/>
      <c r="AC29" s="1039"/>
      <c r="AD29" s="1039"/>
      <c r="AE29" s="1040"/>
      <c r="AF29" s="1035">
        <v>62</v>
      </c>
      <c r="AG29" s="1036"/>
      <c r="AH29" s="1036"/>
      <c r="AI29" s="1036"/>
      <c r="AJ29" s="1037"/>
      <c r="AK29" s="980">
        <v>205</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390</v>
      </c>
      <c r="C30" s="1031"/>
      <c r="D30" s="1031"/>
      <c r="E30" s="1031"/>
      <c r="F30" s="1031"/>
      <c r="G30" s="1031"/>
      <c r="H30" s="1031"/>
      <c r="I30" s="1031"/>
      <c r="J30" s="1031"/>
      <c r="K30" s="1031"/>
      <c r="L30" s="1031"/>
      <c r="M30" s="1031"/>
      <c r="N30" s="1031"/>
      <c r="O30" s="1031"/>
      <c r="P30" s="1032"/>
      <c r="Q30" s="1038">
        <v>142</v>
      </c>
      <c r="R30" s="1039"/>
      <c r="S30" s="1039"/>
      <c r="T30" s="1039"/>
      <c r="U30" s="1039"/>
      <c r="V30" s="1039">
        <v>141</v>
      </c>
      <c r="W30" s="1039"/>
      <c r="X30" s="1039"/>
      <c r="Y30" s="1039"/>
      <c r="Z30" s="1039"/>
      <c r="AA30" s="1039">
        <v>1</v>
      </c>
      <c r="AB30" s="1039"/>
      <c r="AC30" s="1039"/>
      <c r="AD30" s="1039"/>
      <c r="AE30" s="1040"/>
      <c r="AF30" s="1035">
        <v>1</v>
      </c>
      <c r="AG30" s="1036"/>
      <c r="AH30" s="1036"/>
      <c r="AI30" s="1036"/>
      <c r="AJ30" s="1037"/>
      <c r="AK30" s="980">
        <v>45</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391</v>
      </c>
      <c r="C31" s="1031"/>
      <c r="D31" s="1031"/>
      <c r="E31" s="1031"/>
      <c r="F31" s="1031"/>
      <c r="G31" s="1031"/>
      <c r="H31" s="1031"/>
      <c r="I31" s="1031"/>
      <c r="J31" s="1031"/>
      <c r="K31" s="1031"/>
      <c r="L31" s="1031"/>
      <c r="M31" s="1031"/>
      <c r="N31" s="1031"/>
      <c r="O31" s="1031"/>
      <c r="P31" s="1032"/>
      <c r="Q31" s="1038">
        <v>182</v>
      </c>
      <c r="R31" s="1039"/>
      <c r="S31" s="1039"/>
      <c r="T31" s="1039"/>
      <c r="U31" s="1039"/>
      <c r="V31" s="1039">
        <v>191</v>
      </c>
      <c r="W31" s="1039"/>
      <c r="X31" s="1039"/>
      <c r="Y31" s="1039"/>
      <c r="Z31" s="1039"/>
      <c r="AA31" s="1039">
        <v>-9</v>
      </c>
      <c r="AB31" s="1039"/>
      <c r="AC31" s="1039"/>
      <c r="AD31" s="1039"/>
      <c r="AE31" s="1040"/>
      <c r="AF31" s="1035">
        <v>15</v>
      </c>
      <c r="AG31" s="1036"/>
      <c r="AH31" s="1036"/>
      <c r="AI31" s="1036"/>
      <c r="AJ31" s="1037"/>
      <c r="AK31" s="980">
        <v>85</v>
      </c>
      <c r="AL31" s="971"/>
      <c r="AM31" s="971"/>
      <c r="AN31" s="971"/>
      <c r="AO31" s="971"/>
      <c r="AP31" s="971">
        <v>1646</v>
      </c>
      <c r="AQ31" s="971"/>
      <c r="AR31" s="971"/>
      <c r="AS31" s="971"/>
      <c r="AT31" s="971"/>
      <c r="AU31" s="971">
        <v>882</v>
      </c>
      <c r="AV31" s="971"/>
      <c r="AW31" s="971"/>
      <c r="AX31" s="971"/>
      <c r="AY31" s="971"/>
      <c r="AZ31" s="1041" t="s">
        <v>553</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244</v>
      </c>
      <c r="R32" s="1039"/>
      <c r="S32" s="1039"/>
      <c r="T32" s="1039"/>
      <c r="U32" s="1039"/>
      <c r="V32" s="1039">
        <v>241</v>
      </c>
      <c r="W32" s="1039"/>
      <c r="X32" s="1039"/>
      <c r="Y32" s="1039"/>
      <c r="Z32" s="1039"/>
      <c r="AA32" s="1039">
        <v>3</v>
      </c>
      <c r="AB32" s="1039"/>
      <c r="AC32" s="1039"/>
      <c r="AD32" s="1039"/>
      <c r="AE32" s="1040"/>
      <c r="AF32" s="1035">
        <v>3</v>
      </c>
      <c r="AG32" s="1036"/>
      <c r="AH32" s="1036"/>
      <c r="AI32" s="1036"/>
      <c r="AJ32" s="1037"/>
      <c r="AK32" s="980">
        <v>108</v>
      </c>
      <c r="AL32" s="971"/>
      <c r="AM32" s="971"/>
      <c r="AN32" s="971"/>
      <c r="AO32" s="971"/>
      <c r="AP32" s="971">
        <v>1486</v>
      </c>
      <c r="AQ32" s="971"/>
      <c r="AR32" s="971"/>
      <c r="AS32" s="971"/>
      <c r="AT32" s="971"/>
      <c r="AU32" s="971">
        <v>1457</v>
      </c>
      <c r="AV32" s="971"/>
      <c r="AW32" s="971"/>
      <c r="AX32" s="971"/>
      <c r="AY32" s="971"/>
      <c r="AZ32" s="1041" t="s">
        <v>553</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131</v>
      </c>
      <c r="AG63" s="959"/>
      <c r="AH63" s="959"/>
      <c r="AI63" s="959"/>
      <c r="AJ63" s="1022"/>
      <c r="AK63" s="1023"/>
      <c r="AL63" s="963"/>
      <c r="AM63" s="963"/>
      <c r="AN63" s="963"/>
      <c r="AO63" s="963"/>
      <c r="AP63" s="959">
        <v>3132</v>
      </c>
      <c r="AQ63" s="959"/>
      <c r="AR63" s="959"/>
      <c r="AS63" s="959"/>
      <c r="AT63" s="959"/>
      <c r="AU63" s="959">
        <v>2339</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560</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c r="AV68" s="982"/>
      <c r="AW68" s="982"/>
      <c r="AX68" s="982"/>
      <c r="AY68" s="982"/>
      <c r="AZ68" s="983" t="s">
        <v>552</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561</v>
      </c>
      <c r="C69" s="975"/>
      <c r="D69" s="975"/>
      <c r="E69" s="975"/>
      <c r="F69" s="975"/>
      <c r="G69" s="975"/>
      <c r="H69" s="975"/>
      <c r="I69" s="975"/>
      <c r="J69" s="975"/>
      <c r="K69" s="975"/>
      <c r="L69" s="975"/>
      <c r="M69" s="975"/>
      <c r="N69" s="975"/>
      <c r="O69" s="975"/>
      <c r="P69" s="976"/>
      <c r="Q69" s="977">
        <v>1146</v>
      </c>
      <c r="R69" s="971"/>
      <c r="S69" s="971"/>
      <c r="T69" s="971"/>
      <c r="U69" s="971"/>
      <c r="V69" s="971">
        <v>1123</v>
      </c>
      <c r="W69" s="971"/>
      <c r="X69" s="971"/>
      <c r="Y69" s="971"/>
      <c r="Z69" s="971"/>
      <c r="AA69" s="971">
        <v>23</v>
      </c>
      <c r="AB69" s="971"/>
      <c r="AC69" s="971"/>
      <c r="AD69" s="971"/>
      <c r="AE69" s="971"/>
      <c r="AF69" s="971">
        <v>23</v>
      </c>
      <c r="AG69" s="971"/>
      <c r="AH69" s="971"/>
      <c r="AI69" s="971"/>
      <c r="AJ69" s="971"/>
      <c r="AK69" s="971" t="s">
        <v>553</v>
      </c>
      <c r="AL69" s="971"/>
      <c r="AM69" s="971"/>
      <c r="AN69" s="971"/>
      <c r="AO69" s="971"/>
      <c r="AP69" s="971">
        <v>657</v>
      </c>
      <c r="AQ69" s="971"/>
      <c r="AR69" s="971"/>
      <c r="AS69" s="971"/>
      <c r="AT69" s="971"/>
      <c r="AU69" s="971">
        <v>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555</v>
      </c>
      <c r="C70" s="975"/>
      <c r="D70" s="975"/>
      <c r="E70" s="975"/>
      <c r="F70" s="975"/>
      <c r="G70" s="975"/>
      <c r="H70" s="975"/>
      <c r="I70" s="975"/>
      <c r="J70" s="975"/>
      <c r="K70" s="975"/>
      <c r="L70" s="975"/>
      <c r="M70" s="975"/>
      <c r="N70" s="975"/>
      <c r="O70" s="975"/>
      <c r="P70" s="976"/>
      <c r="Q70" s="977">
        <v>2421</v>
      </c>
      <c r="R70" s="971"/>
      <c r="S70" s="971"/>
      <c r="T70" s="971"/>
      <c r="U70" s="971"/>
      <c r="V70" s="971">
        <v>2180</v>
      </c>
      <c r="W70" s="971"/>
      <c r="X70" s="971"/>
      <c r="Y70" s="971"/>
      <c r="Z70" s="971"/>
      <c r="AA70" s="971">
        <v>241</v>
      </c>
      <c r="AB70" s="971"/>
      <c r="AC70" s="971"/>
      <c r="AD70" s="971"/>
      <c r="AE70" s="971"/>
      <c r="AF70" s="971">
        <v>205</v>
      </c>
      <c r="AG70" s="971"/>
      <c r="AH70" s="971"/>
      <c r="AI70" s="971"/>
      <c r="AJ70" s="971"/>
      <c r="AK70" s="971">
        <v>0</v>
      </c>
      <c r="AL70" s="971"/>
      <c r="AM70" s="971"/>
      <c r="AN70" s="971"/>
      <c r="AO70" s="971"/>
      <c r="AP70" s="971">
        <v>959</v>
      </c>
      <c r="AQ70" s="971"/>
      <c r="AR70" s="971"/>
      <c r="AS70" s="971"/>
      <c r="AT70" s="971"/>
      <c r="AU70" s="971">
        <v>64</v>
      </c>
      <c r="AV70" s="971"/>
      <c r="AW70" s="971"/>
      <c r="AX70" s="971"/>
      <c r="AY70" s="971"/>
      <c r="AZ70" s="972" t="s">
        <v>554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556</v>
      </c>
      <c r="C71" s="975"/>
      <c r="D71" s="975"/>
      <c r="E71" s="975"/>
      <c r="F71" s="975"/>
      <c r="G71" s="975"/>
      <c r="H71" s="975"/>
      <c r="I71" s="975"/>
      <c r="J71" s="975"/>
      <c r="K71" s="975"/>
      <c r="L71" s="975"/>
      <c r="M71" s="975"/>
      <c r="N71" s="975"/>
      <c r="O71" s="975"/>
      <c r="P71" s="976"/>
      <c r="Q71" s="977" t="s">
        <v>487</v>
      </c>
      <c r="R71" s="971"/>
      <c r="S71" s="971"/>
      <c r="T71" s="971"/>
      <c r="U71" s="971"/>
      <c r="V71" s="971" t="s">
        <v>487</v>
      </c>
      <c r="W71" s="971"/>
      <c r="X71" s="971"/>
      <c r="Y71" s="971"/>
      <c r="Z71" s="971"/>
      <c r="AA71" s="971" t="s">
        <v>487</v>
      </c>
      <c r="AB71" s="971"/>
      <c r="AC71" s="971"/>
      <c r="AD71" s="971"/>
      <c r="AE71" s="971"/>
      <c r="AF71" s="971" t="s">
        <v>487</v>
      </c>
      <c r="AG71" s="971"/>
      <c r="AH71" s="971"/>
      <c r="AI71" s="971"/>
      <c r="AJ71" s="971"/>
      <c r="AK71" s="971" t="s">
        <v>487</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557</v>
      </c>
      <c r="C72" s="975"/>
      <c r="D72" s="975"/>
      <c r="E72" s="975"/>
      <c r="F72" s="975"/>
      <c r="G72" s="975"/>
      <c r="H72" s="975"/>
      <c r="I72" s="975"/>
      <c r="J72" s="975"/>
      <c r="K72" s="975"/>
      <c r="L72" s="975"/>
      <c r="M72" s="975"/>
      <c r="N72" s="975"/>
      <c r="O72" s="975"/>
      <c r="P72" s="976"/>
      <c r="Q72" s="977" t="s">
        <v>487</v>
      </c>
      <c r="R72" s="971"/>
      <c r="S72" s="971"/>
      <c r="T72" s="971"/>
      <c r="U72" s="971"/>
      <c r="V72" s="971" t="s">
        <v>487</v>
      </c>
      <c r="W72" s="971"/>
      <c r="X72" s="971"/>
      <c r="Y72" s="971"/>
      <c r="Z72" s="971"/>
      <c r="AA72" s="971" t="s">
        <v>487</v>
      </c>
      <c r="AB72" s="971"/>
      <c r="AC72" s="971"/>
      <c r="AD72" s="971"/>
      <c r="AE72" s="971"/>
      <c r="AF72" s="971" t="s">
        <v>487</v>
      </c>
      <c r="AG72" s="971"/>
      <c r="AH72" s="971"/>
      <c r="AI72" s="971"/>
      <c r="AJ72" s="971"/>
      <c r="AK72" s="971" t="s">
        <v>487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558</v>
      </c>
      <c r="C73" s="975"/>
      <c r="D73" s="975"/>
      <c r="E73" s="975"/>
      <c r="F73" s="975"/>
      <c r="G73" s="975"/>
      <c r="H73" s="975"/>
      <c r="I73" s="975"/>
      <c r="J73" s="975"/>
      <c r="K73" s="975"/>
      <c r="L73" s="975"/>
      <c r="M73" s="975"/>
      <c r="N73" s="975"/>
      <c r="O73" s="975"/>
      <c r="P73" s="976"/>
      <c r="Q73" s="977">
        <v>270</v>
      </c>
      <c r="R73" s="971"/>
      <c r="S73" s="971"/>
      <c r="T73" s="971"/>
      <c r="U73" s="971"/>
      <c r="V73" s="971">
        <v>247</v>
      </c>
      <c r="W73" s="971"/>
      <c r="X73" s="971"/>
      <c r="Y73" s="971"/>
      <c r="Z73" s="971"/>
      <c r="AA73" s="971">
        <v>23</v>
      </c>
      <c r="AB73" s="971"/>
      <c r="AC73" s="971"/>
      <c r="AD73" s="971"/>
      <c r="AE73" s="971"/>
      <c r="AF73" s="971">
        <v>23</v>
      </c>
      <c r="AG73" s="971"/>
      <c r="AH73" s="971"/>
      <c r="AI73" s="971"/>
      <c r="AJ73" s="971"/>
      <c r="AK73" s="971" t="s">
        <v>487</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559</v>
      </c>
      <c r="C74" s="975"/>
      <c r="D74" s="975"/>
      <c r="E74" s="975"/>
      <c r="F74" s="975"/>
      <c r="G74" s="975"/>
      <c r="H74" s="975"/>
      <c r="I74" s="975"/>
      <c r="J74" s="975"/>
      <c r="K74" s="975"/>
      <c r="L74" s="975"/>
      <c r="M74" s="975"/>
      <c r="N74" s="975"/>
      <c r="O74" s="975"/>
      <c r="P74" s="976"/>
      <c r="Q74" s="977">
        <v>315636</v>
      </c>
      <c r="R74" s="971"/>
      <c r="S74" s="971"/>
      <c r="T74" s="971"/>
      <c r="U74" s="971"/>
      <c r="V74" s="971">
        <v>306127</v>
      </c>
      <c r="W74" s="971"/>
      <c r="X74" s="971"/>
      <c r="Y74" s="971"/>
      <c r="Z74" s="971"/>
      <c r="AA74" s="971">
        <v>9509</v>
      </c>
      <c r="AB74" s="971"/>
      <c r="AC74" s="971"/>
      <c r="AD74" s="971"/>
      <c r="AE74" s="971"/>
      <c r="AF74" s="971">
        <v>6033</v>
      </c>
      <c r="AG74" s="971"/>
      <c r="AH74" s="971"/>
      <c r="AI74" s="971"/>
      <c r="AJ74" s="971"/>
      <c r="AK74" s="971" t="s">
        <v>487</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6430</v>
      </c>
      <c r="AG88" s="959"/>
      <c r="AH88" s="959"/>
      <c r="AI88" s="959"/>
      <c r="AJ88" s="959"/>
      <c r="AK88" s="963"/>
      <c r="AL88" s="963"/>
      <c r="AM88" s="963"/>
      <c r="AN88" s="963"/>
      <c r="AO88" s="963"/>
      <c r="AP88" s="959">
        <v>1616</v>
      </c>
      <c r="AQ88" s="959"/>
      <c r="AR88" s="959"/>
      <c r="AS88" s="959"/>
      <c r="AT88" s="959"/>
      <c r="AU88" s="959">
        <v>135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v>91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425815</v>
      </c>
      <c r="AB110" s="889"/>
      <c r="AC110" s="889"/>
      <c r="AD110" s="889"/>
      <c r="AE110" s="890"/>
      <c r="AF110" s="891">
        <v>458351</v>
      </c>
      <c r="AG110" s="889"/>
      <c r="AH110" s="889"/>
      <c r="AI110" s="889"/>
      <c r="AJ110" s="890"/>
      <c r="AK110" s="891">
        <v>502847</v>
      </c>
      <c r="AL110" s="889"/>
      <c r="AM110" s="889"/>
      <c r="AN110" s="889"/>
      <c r="AO110" s="890"/>
      <c r="AP110" s="892">
        <v>15.3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5518219</v>
      </c>
      <c r="BR110" s="842"/>
      <c r="BS110" s="842"/>
      <c r="BT110" s="842"/>
      <c r="BU110" s="842"/>
      <c r="BV110" s="842">
        <v>5565209</v>
      </c>
      <c r="BW110" s="842"/>
      <c r="BX110" s="842"/>
      <c r="BY110" s="842"/>
      <c r="BZ110" s="842"/>
      <c r="CA110" s="842">
        <v>5467685</v>
      </c>
      <c r="CB110" s="842"/>
      <c r="CC110" s="842"/>
      <c r="CD110" s="842"/>
      <c r="CE110" s="842"/>
      <c r="CF110" s="866">
        <v>166.1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75530</v>
      </c>
      <c r="BR111" s="817"/>
      <c r="BS111" s="817"/>
      <c r="BT111" s="817"/>
      <c r="BU111" s="817"/>
      <c r="BV111" s="817">
        <v>65498</v>
      </c>
      <c r="BW111" s="817"/>
      <c r="BX111" s="817"/>
      <c r="BY111" s="817"/>
      <c r="BZ111" s="817"/>
      <c r="CA111" s="817">
        <v>57021</v>
      </c>
      <c r="CB111" s="817"/>
      <c r="CC111" s="817"/>
      <c r="CD111" s="817"/>
      <c r="CE111" s="817"/>
      <c r="CF111" s="875">
        <v>1.7</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2673804</v>
      </c>
      <c r="BR112" s="817"/>
      <c r="BS112" s="817"/>
      <c r="BT112" s="817"/>
      <c r="BU112" s="817"/>
      <c r="BV112" s="817">
        <v>2501979</v>
      </c>
      <c r="BW112" s="817"/>
      <c r="BX112" s="817"/>
      <c r="BY112" s="817"/>
      <c r="BZ112" s="817"/>
      <c r="CA112" s="817">
        <v>2338572</v>
      </c>
      <c r="CB112" s="817"/>
      <c r="CC112" s="817"/>
      <c r="CD112" s="817"/>
      <c r="CE112" s="817"/>
      <c r="CF112" s="875">
        <v>71</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188034</v>
      </c>
      <c r="AB113" s="919"/>
      <c r="AC113" s="919"/>
      <c r="AD113" s="919"/>
      <c r="AE113" s="920"/>
      <c r="AF113" s="921">
        <v>188282</v>
      </c>
      <c r="AG113" s="919"/>
      <c r="AH113" s="919"/>
      <c r="AI113" s="919"/>
      <c r="AJ113" s="920"/>
      <c r="AK113" s="921">
        <v>185156</v>
      </c>
      <c r="AL113" s="919"/>
      <c r="AM113" s="919"/>
      <c r="AN113" s="919"/>
      <c r="AO113" s="920"/>
      <c r="AP113" s="922">
        <v>5.6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58999</v>
      </c>
      <c r="BR113" s="817"/>
      <c r="BS113" s="817"/>
      <c r="BT113" s="817"/>
      <c r="BU113" s="817"/>
      <c r="BV113" s="817">
        <v>96993</v>
      </c>
      <c r="BW113" s="817"/>
      <c r="BX113" s="817"/>
      <c r="BY113" s="817"/>
      <c r="BZ113" s="817"/>
      <c r="CA113" s="817">
        <v>135681</v>
      </c>
      <c r="CB113" s="817"/>
      <c r="CC113" s="817"/>
      <c r="CD113" s="817"/>
      <c r="CE113" s="817"/>
      <c r="CF113" s="875">
        <v>4.0999999999999996</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43418</v>
      </c>
      <c r="AB114" s="780"/>
      <c r="AC114" s="780"/>
      <c r="AD114" s="780"/>
      <c r="AE114" s="781"/>
      <c r="AF114" s="782">
        <v>9102</v>
      </c>
      <c r="AG114" s="780"/>
      <c r="AH114" s="780"/>
      <c r="AI114" s="780"/>
      <c r="AJ114" s="781"/>
      <c r="AK114" s="782">
        <v>15549</v>
      </c>
      <c r="AL114" s="780"/>
      <c r="AM114" s="780"/>
      <c r="AN114" s="780"/>
      <c r="AO114" s="781"/>
      <c r="AP114" s="824">
        <v>0.5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849005</v>
      </c>
      <c r="BR114" s="817"/>
      <c r="BS114" s="817"/>
      <c r="BT114" s="817"/>
      <c r="BU114" s="817"/>
      <c r="BV114" s="817">
        <v>819060</v>
      </c>
      <c r="BW114" s="817"/>
      <c r="BX114" s="817"/>
      <c r="BY114" s="817"/>
      <c r="BZ114" s="817"/>
      <c r="CA114" s="817">
        <v>857332</v>
      </c>
      <c r="CB114" s="817"/>
      <c r="CC114" s="817"/>
      <c r="CD114" s="817"/>
      <c r="CE114" s="817"/>
      <c r="CF114" s="875">
        <v>26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8754</v>
      </c>
      <c r="AB115" s="919"/>
      <c r="AC115" s="919"/>
      <c r="AD115" s="919"/>
      <c r="AE115" s="920"/>
      <c r="AF115" s="921">
        <v>10118</v>
      </c>
      <c r="AG115" s="919"/>
      <c r="AH115" s="919"/>
      <c r="AI115" s="919"/>
      <c r="AJ115" s="920"/>
      <c r="AK115" s="921">
        <v>8820</v>
      </c>
      <c r="AL115" s="919"/>
      <c r="AM115" s="919"/>
      <c r="AN115" s="919"/>
      <c r="AO115" s="920"/>
      <c r="AP115" s="922">
        <v>0.3</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v>64</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666021</v>
      </c>
      <c r="AB117" s="903"/>
      <c r="AC117" s="903"/>
      <c r="AD117" s="903"/>
      <c r="AE117" s="904"/>
      <c r="AF117" s="905">
        <v>665853</v>
      </c>
      <c r="AG117" s="903"/>
      <c r="AH117" s="903"/>
      <c r="AI117" s="903"/>
      <c r="AJ117" s="904"/>
      <c r="AK117" s="905">
        <v>712436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9175557</v>
      </c>
      <c r="BR119" s="845"/>
      <c r="BS119" s="845"/>
      <c r="BT119" s="845"/>
      <c r="BU119" s="845"/>
      <c r="BV119" s="845">
        <v>9048739</v>
      </c>
      <c r="BW119" s="845"/>
      <c r="BX119" s="845"/>
      <c r="BY119" s="845"/>
      <c r="BZ119" s="845"/>
      <c r="CA119" s="845">
        <v>8856291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75530</v>
      </c>
      <c r="DH119" s="764"/>
      <c r="DI119" s="764"/>
      <c r="DJ119" s="764"/>
      <c r="DK119" s="765"/>
      <c r="DL119" s="766">
        <v>65498</v>
      </c>
      <c r="DM119" s="764"/>
      <c r="DN119" s="764"/>
      <c r="DO119" s="764"/>
      <c r="DP119" s="765"/>
      <c r="DQ119" s="766">
        <v>57021</v>
      </c>
      <c r="DR119" s="764"/>
      <c r="DS119" s="764"/>
      <c r="DT119" s="764"/>
      <c r="DU119" s="765"/>
      <c r="DV119" s="848">
        <v>1.7</v>
      </c>
      <c r="DW119" s="849"/>
      <c r="DX119" s="849"/>
      <c r="DY119" s="849"/>
      <c r="DZ119" s="850"/>
    </row>
    <row r="120" spans="1:130" s="230" customFormat="1" ht="26.25" customHeight="1">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3811783</v>
      </c>
      <c r="BR120" s="842"/>
      <c r="BS120" s="842"/>
      <c r="BT120" s="842"/>
      <c r="BU120" s="842"/>
      <c r="BV120" s="842">
        <v>4098904</v>
      </c>
      <c r="BW120" s="842"/>
      <c r="BX120" s="842"/>
      <c r="BY120" s="842"/>
      <c r="BZ120" s="842"/>
      <c r="CA120" s="842">
        <v>4316493</v>
      </c>
      <c r="CB120" s="842"/>
      <c r="CC120" s="842"/>
      <c r="CD120" s="842"/>
      <c r="CE120" s="842"/>
      <c r="CF120" s="866">
        <v>131.1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1599792</v>
      </c>
      <c r="DH120" s="842"/>
      <c r="DI120" s="842"/>
      <c r="DJ120" s="842"/>
      <c r="DK120" s="842"/>
      <c r="DL120" s="842">
        <v>1541098</v>
      </c>
      <c r="DM120" s="842"/>
      <c r="DN120" s="842"/>
      <c r="DO120" s="842"/>
      <c r="DP120" s="842"/>
      <c r="DQ120" s="842">
        <v>1456513</v>
      </c>
      <c r="DR120" s="842"/>
      <c r="DS120" s="842"/>
      <c r="DT120" s="842"/>
      <c r="DU120" s="842"/>
      <c r="DV120" s="843">
        <v>44.2</v>
      </c>
      <c r="DW120" s="843"/>
      <c r="DX120" s="843"/>
      <c r="DY120" s="843"/>
      <c r="DZ120" s="844"/>
    </row>
    <row r="121" spans="1:130" s="230" customFormat="1" ht="26.25" customHeight="1">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192447</v>
      </c>
      <c r="BR121" s="817"/>
      <c r="BS121" s="817"/>
      <c r="BT121" s="817"/>
      <c r="BU121" s="817"/>
      <c r="BV121" s="817">
        <v>197333</v>
      </c>
      <c r="BW121" s="817"/>
      <c r="BX121" s="817"/>
      <c r="BY121" s="817"/>
      <c r="BZ121" s="817"/>
      <c r="CA121" s="817">
        <v>181424</v>
      </c>
      <c r="CB121" s="817"/>
      <c r="CC121" s="817"/>
      <c r="CD121" s="817"/>
      <c r="CE121" s="817"/>
      <c r="CF121" s="875">
        <v>5.5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1074012</v>
      </c>
      <c r="DH121" s="817"/>
      <c r="DI121" s="817"/>
      <c r="DJ121" s="817"/>
      <c r="DK121" s="817"/>
      <c r="DL121" s="817">
        <v>960881</v>
      </c>
      <c r="DM121" s="817"/>
      <c r="DN121" s="817"/>
      <c r="DO121" s="817"/>
      <c r="DP121" s="817"/>
      <c r="DQ121" s="817">
        <v>882059</v>
      </c>
      <c r="DR121" s="817"/>
      <c r="DS121" s="817"/>
      <c r="DT121" s="817"/>
      <c r="DU121" s="817"/>
      <c r="DV121" s="794">
        <v>26.8</v>
      </c>
      <c r="DW121" s="794"/>
      <c r="DX121" s="794"/>
      <c r="DY121" s="794"/>
      <c r="DZ121" s="795"/>
    </row>
    <row r="122" spans="1:130" s="230" customFormat="1" ht="26.25" customHeight="1">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4415921</v>
      </c>
      <c r="BR122" s="845"/>
      <c r="BS122" s="845"/>
      <c r="BT122" s="845"/>
      <c r="BU122" s="845"/>
      <c r="BV122" s="845">
        <v>4360699</v>
      </c>
      <c r="BW122" s="845"/>
      <c r="BX122" s="845"/>
      <c r="BY122" s="845"/>
      <c r="BZ122" s="845"/>
      <c r="CA122" s="845">
        <v>4273714</v>
      </c>
      <c r="CB122" s="845"/>
      <c r="CC122" s="845"/>
      <c r="CD122" s="845"/>
      <c r="CE122" s="845"/>
      <c r="CF122" s="846">
        <v>129.80000000000001</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8420151</v>
      </c>
      <c r="BR123" s="833"/>
      <c r="BS123" s="833"/>
      <c r="BT123" s="833"/>
      <c r="BU123" s="833"/>
      <c r="BV123" s="833">
        <v>8656936</v>
      </c>
      <c r="BW123" s="833"/>
      <c r="BX123" s="833"/>
      <c r="BY123" s="833"/>
      <c r="BZ123" s="833"/>
      <c r="CA123" s="833">
        <v>8771631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23.1</v>
      </c>
      <c r="BR124" s="831"/>
      <c r="BS124" s="831"/>
      <c r="BT124" s="831"/>
      <c r="BU124" s="831"/>
      <c r="BV124" s="831">
        <v>12.2</v>
      </c>
      <c r="BW124" s="831"/>
      <c r="BX124" s="831"/>
      <c r="BY124" s="831"/>
      <c r="BZ124" s="831"/>
      <c r="CA124" s="831">
        <v>2.5</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8754</v>
      </c>
      <c r="AB126" s="780"/>
      <c r="AC126" s="780"/>
      <c r="AD126" s="780"/>
      <c r="AE126" s="781"/>
      <c r="AF126" s="782">
        <v>10118</v>
      </c>
      <c r="AG126" s="780"/>
      <c r="AH126" s="780"/>
      <c r="AI126" s="780"/>
      <c r="AJ126" s="781"/>
      <c r="AK126" s="782">
        <v>8820</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21298</v>
      </c>
      <c r="AB128" s="801"/>
      <c r="AC128" s="801"/>
      <c r="AD128" s="801"/>
      <c r="AE128" s="802"/>
      <c r="AF128" s="803">
        <v>23968</v>
      </c>
      <c r="AG128" s="801"/>
      <c r="AH128" s="801"/>
      <c r="AI128" s="801"/>
      <c r="AJ128" s="802"/>
      <c r="AK128" s="803">
        <v>28139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3630817</v>
      </c>
      <c r="AB129" s="780"/>
      <c r="AC129" s="780"/>
      <c r="AD129" s="780"/>
      <c r="AE129" s="781"/>
      <c r="AF129" s="782">
        <v>3576431</v>
      </c>
      <c r="AG129" s="780"/>
      <c r="AH129" s="780"/>
      <c r="AI129" s="780"/>
      <c r="AJ129" s="781"/>
      <c r="AK129" s="782">
        <v>3654570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367470</v>
      </c>
      <c r="AB130" s="780"/>
      <c r="AC130" s="780"/>
      <c r="AD130" s="780"/>
      <c r="AE130" s="781"/>
      <c r="AF130" s="782">
        <v>367886</v>
      </c>
      <c r="AG130" s="780"/>
      <c r="AH130" s="780"/>
      <c r="AI130" s="780"/>
      <c r="AJ130" s="781"/>
      <c r="AK130" s="782">
        <v>362972</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3263347</v>
      </c>
      <c r="AB131" s="764"/>
      <c r="AC131" s="764"/>
      <c r="AD131" s="764"/>
      <c r="AE131" s="765"/>
      <c r="AF131" s="766">
        <v>3208545</v>
      </c>
      <c r="AG131" s="764"/>
      <c r="AH131" s="764"/>
      <c r="AI131" s="764"/>
      <c r="AJ131" s="765"/>
      <c r="AK131" s="766">
        <v>3291598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8.4959705480000007</v>
      </c>
      <c r="AB132" s="745"/>
      <c r="AC132" s="745"/>
      <c r="AD132" s="745"/>
      <c r="AE132" s="746"/>
      <c r="AF132" s="747">
        <v>8.5396651749999997</v>
      </c>
      <c r="AG132" s="745"/>
      <c r="AH132" s="745"/>
      <c r="AI132" s="745"/>
      <c r="AJ132" s="746"/>
      <c r="AK132" s="747">
        <v>9.7619757939999996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8.6</v>
      </c>
      <c r="AB133" s="724"/>
      <c r="AC133" s="724"/>
      <c r="AD133" s="724"/>
      <c r="AE133" s="725"/>
      <c r="AF133" s="723">
        <v>8.3000000000000007</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KpvyEyZzo8RFp6QtUcJ97Dhkkn5ExJv1UN8+lEKjNm1JZ+LRYuPIEKAGfusTV0RnfLOZfdTO9+Rwu4Rd6b3ug==" saltValue="O40zOvClXe+7kFb/rn6e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2"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475</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IwafwSdwsXBS8JBWoWbg11Qse//6eBOCA55pV9PDDA/5K4lPAq4+gU+GcuJ/xQLwKxMBk4p9syMeozNkk3rjaA==" saltValue="Stn7UKaSS/7Wuta2YoF19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E/Um0DFC8RE6/1CatQy977Yy4rSFDBC/Z0fdHL19UPinBVEUubNQ1wpqLegYwUlkQrbcTiSDHDH1ntf3bp9YuQ==" saltValue="JD8TAsXGHqgapAaGXHH+U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796123</v>
      </c>
      <c r="AP9" s="281">
        <v>77876</v>
      </c>
      <c r="AQ9" s="282">
        <v>109056</v>
      </c>
      <c r="AR9" s="283">
        <v>-28.6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172331</v>
      </c>
      <c r="AP10" s="284">
        <v>16857</v>
      </c>
      <c r="AQ10" s="285">
        <v>18467</v>
      </c>
      <c r="AR10" s="286">
        <v>-8.6999999999999993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601</v>
      </c>
      <c r="AP11" s="284">
        <v>59</v>
      </c>
      <c r="AQ11" s="285">
        <v>875</v>
      </c>
      <c r="AR11" s="286">
        <v>-93.3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t="s">
        <v>487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38584</v>
      </c>
      <c r="AP13" s="284">
        <v>3774</v>
      </c>
      <c r="AQ13" s="285">
        <v>4658</v>
      </c>
      <c r="AR13" s="286">
        <v>-19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47916</v>
      </c>
      <c r="AP14" s="284">
        <v>4687</v>
      </c>
      <c r="AQ14" s="285">
        <v>1950</v>
      </c>
      <c r="AR14" s="286">
        <v>140.4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-15769</v>
      </c>
      <c r="AP15" s="284">
        <v>-1543</v>
      </c>
      <c r="AQ15" s="285">
        <v>-7086</v>
      </c>
      <c r="AR15" s="286">
        <v>-78.2</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1039786</v>
      </c>
      <c r="AP16" s="284">
        <v>101710</v>
      </c>
      <c r="AQ16" s="285">
        <v>127919</v>
      </c>
      <c r="AR16" s="286">
        <v>-20.5</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8.7100000000000009</v>
      </c>
      <c r="AP21" s="298">
        <v>10.82</v>
      </c>
      <c r="AQ21" s="299">
        <v>-2.11</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93.9</v>
      </c>
      <c r="AP22" s="303">
        <v>96.9</v>
      </c>
      <c r="AQ22" s="304">
        <v>-3</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c r="A27" s="309"/>
      <c r="AO27" s="262"/>
      <c r="AP27" s="262"/>
      <c r="AQ27" s="262"/>
      <c r="AR27" s="262"/>
      <c r="AS27" s="262"/>
      <c r="AT27" s="262"/>
    </row>
    <row r="28" spans="1:46" ht="16.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502847</v>
      </c>
      <c r="AP32" s="312">
        <v>49188</v>
      </c>
      <c r="AQ32" s="313">
        <v>61308</v>
      </c>
      <c r="AR32" s="314">
        <v>-19.8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185156</v>
      </c>
      <c r="AP35" s="312">
        <v>18112</v>
      </c>
      <c r="AQ35" s="313">
        <v>22520</v>
      </c>
      <c r="AR35" s="314">
        <v>-19.600000000000001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15549</v>
      </c>
      <c r="AP36" s="312">
        <v>1521</v>
      </c>
      <c r="AQ36" s="313">
        <v>5045</v>
      </c>
      <c r="AR36" s="314">
        <v>-69.900000000000006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8820</v>
      </c>
      <c r="AP37" s="312">
        <v>863</v>
      </c>
      <c r="AQ37" s="313">
        <v>526</v>
      </c>
      <c r="AR37" s="314">
        <v>64.099999999999994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64</v>
      </c>
      <c r="AP38" s="315">
        <v>6</v>
      </c>
      <c r="AQ38" s="316">
        <v>11</v>
      </c>
      <c r="AR38" s="304">
        <v>-45.5</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-28139</v>
      </c>
      <c r="AP39" s="312">
        <v>-2753</v>
      </c>
      <c r="AQ39" s="313">
        <v>-1559</v>
      </c>
      <c r="AR39" s="314">
        <v>76.599999999999994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-362972</v>
      </c>
      <c r="AP40" s="312">
        <v>-35505</v>
      </c>
      <c r="AQ40" s="313">
        <v>-58872</v>
      </c>
      <c r="AR40" s="314">
        <v>-39.700000000000003</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321325</v>
      </c>
      <c r="AP41" s="312">
        <v>31432</v>
      </c>
      <c r="AQ41" s="313">
        <v>28979</v>
      </c>
      <c r="AR41" s="314">
        <v>8.5</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616062</v>
      </c>
      <c r="AN51" s="334">
        <v>58383</v>
      </c>
      <c r="AO51" s="335">
        <v>-27.4</v>
      </c>
      <c r="AP51" s="336">
        <v>93492</v>
      </c>
      <c r="AQ51" s="337">
        <v>-13.6</v>
      </c>
      <c r="AR51" s="338">
        <v>-13.8</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225671</v>
      </c>
      <c r="AN52" s="342">
        <v>21387</v>
      </c>
      <c r="AO52" s="343">
        <v>-19.100000000000001</v>
      </c>
      <c r="AP52" s="344">
        <v>53316</v>
      </c>
      <c r="AQ52" s="345">
        <v>6</v>
      </c>
      <c r="AR52" s="346">
        <v>-25.1</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1132788</v>
      </c>
      <c r="AN53" s="334">
        <v>107383</v>
      </c>
      <c r="AO53" s="335">
        <v>83.9</v>
      </c>
      <c r="AP53" s="336">
        <v>94796</v>
      </c>
      <c r="AQ53" s="337">
        <v>1.4</v>
      </c>
      <c r="AR53" s="338">
        <v>82.5</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367577</v>
      </c>
      <c r="AN54" s="342">
        <v>34845</v>
      </c>
      <c r="AO54" s="343">
        <v>62.9</v>
      </c>
      <c r="AP54" s="344">
        <v>55781</v>
      </c>
      <c r="AQ54" s="345">
        <v>4.5999999999999996</v>
      </c>
      <c r="AR54" s="346">
        <v>58.3</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1496227</v>
      </c>
      <c r="AN55" s="334">
        <v>143993</v>
      </c>
      <c r="AO55" s="335">
        <v>34.1</v>
      </c>
      <c r="AP55" s="336">
        <v>85942</v>
      </c>
      <c r="AQ55" s="337">
        <v>-9.3000000000000007</v>
      </c>
      <c r="AR55" s="338">
        <v>43.4</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412307</v>
      </c>
      <c r="AN56" s="342">
        <v>39679</v>
      </c>
      <c r="AO56" s="343">
        <v>13.9</v>
      </c>
      <c r="AP56" s="344">
        <v>48630</v>
      </c>
      <c r="AQ56" s="345">
        <v>-12.8</v>
      </c>
      <c r="AR56" s="346">
        <v>26.7</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1501279</v>
      </c>
      <c r="AN57" s="334">
        <v>146010</v>
      </c>
      <c r="AO57" s="335">
        <v>1.4</v>
      </c>
      <c r="AP57" s="336">
        <v>95007</v>
      </c>
      <c r="AQ57" s="337">
        <v>10.5</v>
      </c>
      <c r="AR57" s="338">
        <v>-9.1</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459101</v>
      </c>
      <c r="AN58" s="342">
        <v>44651</v>
      </c>
      <c r="AO58" s="343">
        <v>12.5</v>
      </c>
      <c r="AP58" s="344">
        <v>48509</v>
      </c>
      <c r="AQ58" s="345">
        <v>-0.2</v>
      </c>
      <c r="AR58" s="346">
        <v>12.7</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1220013</v>
      </c>
      <c r="AN59" s="334">
        <v>119340</v>
      </c>
      <c r="AO59" s="335">
        <v>-18.3</v>
      </c>
      <c r="AP59" s="336">
        <v>98176</v>
      </c>
      <c r="AQ59" s="337">
        <v>3.3</v>
      </c>
      <c r="AR59" s="338">
        <v>-21.6</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427133</v>
      </c>
      <c r="AN60" s="342">
        <v>41782</v>
      </c>
      <c r="AO60" s="343">
        <v>-6.4</v>
      </c>
      <c r="AP60" s="344">
        <v>58489</v>
      </c>
      <c r="AQ60" s="345">
        <v>20.6</v>
      </c>
      <c r="AR60" s="346">
        <v>-27</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1193274</v>
      </c>
      <c r="AN61" s="349">
        <v>115022</v>
      </c>
      <c r="AO61" s="350">
        <v>14.7</v>
      </c>
      <c r="AP61" s="351">
        <v>93483</v>
      </c>
      <c r="AQ61" s="352">
        <v>-1.5</v>
      </c>
      <c r="AR61" s="338">
        <v>16.2</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378358</v>
      </c>
      <c r="AN62" s="342">
        <v>36469</v>
      </c>
      <c r="AO62" s="343">
        <v>12.8</v>
      </c>
      <c r="AP62" s="344">
        <v>52945</v>
      </c>
      <c r="AQ62" s="345">
        <v>3.6</v>
      </c>
      <c r="AR62" s="346">
        <v>9.1999999999999993</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Bs+jUAZcmHNg25lTjZTIsI+dsJOtC3IL4+JM6iXGrKa5Oi5I1LQGRP8pclGGifbwSXxLTGqxCRTDrX/M8nonBQ==" saltValue="b7aoj1tnw3jSXrE+Ind6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9"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1" spans="125:125" ht="13.5" hidden="1" customHeight="1">
      <c r="DU121" s="259"/>
    </row>
  </sheetData>
  <sheetProtection algorithmName="SHA-512" hashValue="ADsThHzuRvDHLClif/4aHH1U99cDUk6kuW0KAY2qTvZ1MqAeFL6i8F8isHRP1wwIEeJe55QyMeX25nyODpS1og==" saltValue="0jwVW/lON9TxCUP2Iwa8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71" zoomScaleNormal="71"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IM3x+/WXEDyIiLv/osU5Sx2DTDVvHtbrWvjWYUf3wBH6v6gSHPlbW6ls6RdTLBTMyle701M2kN29X+LRxgqoaQ==" saltValue="jRBlMiO/NuHwuDqdCuar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44.13</v>
      </c>
      <c r="G47" s="12">
        <v>41.08</v>
      </c>
      <c r="H47" s="12">
        <v>44.1</v>
      </c>
      <c r="I47" s="12">
        <v>42</v>
      </c>
      <c r="J47" s="13">
        <v>40.79</v>
      </c>
    </row>
    <row r="48" spans="2:10" ht="57.75" customHeight="1">
      <c r="B48" s="14"/>
      <c r="C48" s="1141" t="s">
        <v>4</v>
      </c>
      <c r="D48" s="1141"/>
      <c r="E48" s="1142"/>
      <c r="F48" s="15">
        <v>3.49</v>
      </c>
      <c r="G48" s="16">
        <v>5.58</v>
      </c>
      <c r="H48" s="16">
        <v>5.49</v>
      </c>
      <c r="I48" s="16">
        <v>6.9</v>
      </c>
      <c r="J48" s="17">
        <v>3.16</v>
      </c>
    </row>
    <row r="49" spans="2:10" ht="57.75" customHeight="1" thickBot="1">
      <c r="B49" s="18"/>
      <c r="C49" s="1143" t="s">
        <v>5</v>
      </c>
      <c r="D49" s="1143"/>
      <c r="E49" s="1144"/>
      <c r="F49" s="19" t="s">
        <v>530</v>
      </c>
      <c r="G49" s="20">
        <v>1.05</v>
      </c>
      <c r="H49" s="20">
        <v>6.1</v>
      </c>
      <c r="I49" s="20" t="s">
        <v>531</v>
      </c>
      <c r="J49" s="21" t="s">
        <v>532</v>
      </c>
    </row>
    <row r="50" spans="2:10" ht="13"/>
  </sheetData>
  <sheetProtection algorithmName="SHA-512" hashValue="w70OJNHL5K1hC156jsji1sZzwsC1atHHeynnwBpGCqLsCrkZ9hN9af+eJCUi8vD3KEVy1OIg0DQp3gB/0oqdaQ==" saltValue="rmCcd1DcmP7vGKd7mmrU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533</v>
      </c>
      <c r="D34" s="1151"/>
      <c r="E34" s="1152"/>
      <c r="F34" s="32">
        <v>3.49</v>
      </c>
      <c r="G34" s="33">
        <v>5.57</v>
      </c>
      <c r="H34" s="33">
        <v>5.49</v>
      </c>
      <c r="I34" s="33">
        <v>6.91</v>
      </c>
      <c r="J34" s="34">
        <v>3.19</v>
      </c>
      <c r="K34" s="22"/>
      <c r="L34" s="22"/>
      <c r="M34" s="22"/>
      <c r="N34" s="22"/>
      <c r="O34" s="22"/>
      <c r="P34" s="22"/>
    </row>
    <row r="35" spans="1:16" ht="39" customHeight="1">
      <c r="A35" s="22"/>
      <c r="B35" s="35"/>
      <c r="C35" s="1145" t="s">
        <v>534</v>
      </c>
      <c r="D35" s="1146"/>
      <c r="E35" s="1147"/>
      <c r="F35" s="36">
        <v>2.14</v>
      </c>
      <c r="G35" s="37">
        <v>0.95</v>
      </c>
      <c r="H35" s="37">
        <v>1.05</v>
      </c>
      <c r="I35" s="37">
        <v>2.13</v>
      </c>
      <c r="J35" s="38">
        <v>1.69</v>
      </c>
      <c r="K35" s="22"/>
      <c r="L35" s="22"/>
      <c r="M35" s="22"/>
      <c r="N35" s="22"/>
      <c r="O35" s="22"/>
      <c r="P35" s="22"/>
    </row>
    <row r="36" spans="1:16" ht="39" customHeight="1">
      <c r="A36" s="22"/>
      <c r="B36" s="35"/>
      <c r="C36" s="1145" t="s">
        <v>535</v>
      </c>
      <c r="D36" s="1146"/>
      <c r="E36" s="1147"/>
      <c r="F36" s="36">
        <v>2.5099999999999998</v>
      </c>
      <c r="G36" s="37">
        <v>2.1800000000000002</v>
      </c>
      <c r="H36" s="37">
        <v>1.8</v>
      </c>
      <c r="I36" s="37">
        <v>1.81</v>
      </c>
      <c r="J36" s="38">
        <v>1.37</v>
      </c>
      <c r="K36" s="22"/>
      <c r="L36" s="22"/>
      <c r="M36" s="22"/>
      <c r="N36" s="22"/>
      <c r="O36" s="22"/>
      <c r="P36" s="22"/>
    </row>
    <row r="37" spans="1:16" ht="39" customHeight="1">
      <c r="A37" s="22"/>
      <c r="B37" s="35"/>
      <c r="C37" s="1145" t="s">
        <v>536</v>
      </c>
      <c r="D37" s="1146"/>
      <c r="E37" s="1147"/>
      <c r="F37" s="36">
        <v>0.88</v>
      </c>
      <c r="G37" s="37">
        <v>0.65</v>
      </c>
      <c r="H37" s="37">
        <v>0.51</v>
      </c>
      <c r="I37" s="37">
        <v>0.48</v>
      </c>
      <c r="J37" s="38">
        <v>0.4</v>
      </c>
      <c r="K37" s="22"/>
      <c r="L37" s="22"/>
      <c r="M37" s="22"/>
      <c r="N37" s="22"/>
      <c r="O37" s="22"/>
      <c r="P37" s="22"/>
    </row>
    <row r="38" spans="1:16" ht="39" customHeight="1">
      <c r="A38" s="22"/>
      <c r="B38" s="35"/>
      <c r="C38" s="1145" t="s">
        <v>537</v>
      </c>
      <c r="D38" s="1146"/>
      <c r="E38" s="1147"/>
      <c r="F38" s="36">
        <v>0.09</v>
      </c>
      <c r="G38" s="37">
        <v>0.1</v>
      </c>
      <c r="H38" s="37">
        <v>0.13</v>
      </c>
      <c r="I38" s="37">
        <v>0.1</v>
      </c>
      <c r="J38" s="38">
        <v>0.09</v>
      </c>
      <c r="K38" s="22"/>
      <c r="L38" s="22"/>
      <c r="M38" s="22"/>
      <c r="N38" s="22"/>
      <c r="O38" s="22"/>
      <c r="P38" s="22"/>
    </row>
    <row r="39" spans="1:16" ht="39" customHeight="1">
      <c r="A39" s="22"/>
      <c r="B39" s="35"/>
      <c r="C39" s="1145" t="s">
        <v>538</v>
      </c>
      <c r="D39" s="1146"/>
      <c r="E39" s="1147"/>
      <c r="F39" s="36">
        <v>0.01</v>
      </c>
      <c r="G39" s="37">
        <v>0</v>
      </c>
      <c r="H39" s="37">
        <v>0.01</v>
      </c>
      <c r="I39" s="37">
        <v>0.01</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y4RLN6atKFH1SK478pWb07MIOV6htsMnXswyLULqHZB7i+Qi3Xaxzz6XFhPbI2rYNjYHWH1TeTeJG20xyw/CNQ==" saltValue="qCVBIsw5wKh4EbIu1QS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6" t="s">
        <v>9</v>
      </c>
      <c r="C45" s="1177"/>
      <c r="D45" s="58"/>
      <c r="E45" s="1182" t="s">
        <v>10</v>
      </c>
      <c r="F45" s="1182"/>
      <c r="G45" s="1182"/>
      <c r="H45" s="1182"/>
      <c r="I45" s="1182"/>
      <c r="J45" s="1183"/>
      <c r="K45" s="59">
        <v>429</v>
      </c>
      <c r="L45" s="60">
        <v>417</v>
      </c>
      <c r="M45" s="60">
        <v>426</v>
      </c>
      <c r="N45" s="60">
        <v>458</v>
      </c>
      <c r="O45" s="61">
        <v>503</v>
      </c>
      <c r="P45" s="48"/>
      <c r="Q45" s="48"/>
      <c r="R45" s="48"/>
      <c r="S45" s="48"/>
      <c r="T45" s="48"/>
      <c r="U45" s="48"/>
    </row>
    <row r="46" spans="1:21" ht="30.75" customHeight="1">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78"/>
      <c r="C48" s="1179"/>
      <c r="D48" s="62"/>
      <c r="E48" s="1155" t="s">
        <v>13</v>
      </c>
      <c r="F48" s="1155"/>
      <c r="G48" s="1155"/>
      <c r="H48" s="1155"/>
      <c r="I48" s="1155"/>
      <c r="J48" s="1156"/>
      <c r="K48" s="63">
        <v>200</v>
      </c>
      <c r="L48" s="64">
        <v>189</v>
      </c>
      <c r="M48" s="64">
        <v>188</v>
      </c>
      <c r="N48" s="64">
        <v>188</v>
      </c>
      <c r="O48" s="65">
        <v>185</v>
      </c>
      <c r="P48" s="48"/>
      <c r="Q48" s="48"/>
      <c r="R48" s="48"/>
      <c r="S48" s="48"/>
      <c r="T48" s="48"/>
      <c r="U48" s="48"/>
    </row>
    <row r="49" spans="1:21" ht="30.75" customHeight="1">
      <c r="A49" s="48"/>
      <c r="B49" s="1178"/>
      <c r="C49" s="1179"/>
      <c r="D49" s="62"/>
      <c r="E49" s="1155" t="s">
        <v>14</v>
      </c>
      <c r="F49" s="1155"/>
      <c r="G49" s="1155"/>
      <c r="H49" s="1155"/>
      <c r="I49" s="1155"/>
      <c r="J49" s="1156"/>
      <c r="K49" s="63">
        <v>38</v>
      </c>
      <c r="L49" s="64">
        <v>35</v>
      </c>
      <c r="M49" s="64">
        <v>43</v>
      </c>
      <c r="N49" s="64">
        <v>9</v>
      </c>
      <c r="O49" s="65">
        <v>16</v>
      </c>
      <c r="P49" s="48"/>
      <c r="Q49" s="48"/>
      <c r="R49" s="48"/>
      <c r="S49" s="48"/>
      <c r="T49" s="48"/>
      <c r="U49" s="48"/>
    </row>
    <row r="50" spans="1:21" ht="30.75" customHeight="1">
      <c r="A50" s="48"/>
      <c r="B50" s="1178"/>
      <c r="C50" s="1179"/>
      <c r="D50" s="62"/>
      <c r="E50" s="1155" t="s">
        <v>15</v>
      </c>
      <c r="F50" s="1155"/>
      <c r="G50" s="1155"/>
      <c r="H50" s="1155"/>
      <c r="I50" s="1155"/>
      <c r="J50" s="1156"/>
      <c r="K50" s="63">
        <v>13</v>
      </c>
      <c r="L50" s="64">
        <v>10</v>
      </c>
      <c r="M50" s="64">
        <v>9</v>
      </c>
      <c r="N50" s="64">
        <v>10</v>
      </c>
      <c r="O50" s="65">
        <v>9</v>
      </c>
      <c r="P50" s="48"/>
      <c r="Q50" s="48"/>
      <c r="R50" s="48"/>
      <c r="S50" s="48"/>
      <c r="T50" s="48"/>
      <c r="U50" s="48"/>
    </row>
    <row r="51" spans="1:21" ht="30.75" customHeight="1">
      <c r="A51" s="48"/>
      <c r="B51" s="1180"/>
      <c r="C51" s="1181"/>
      <c r="D51" s="66"/>
      <c r="E51" s="1155" t="s">
        <v>16</v>
      </c>
      <c r="F51" s="1155"/>
      <c r="G51" s="1155"/>
      <c r="H51" s="1155"/>
      <c r="I51" s="1155"/>
      <c r="J51" s="1156"/>
      <c r="K51" s="63">
        <v>0</v>
      </c>
      <c r="L51" s="64">
        <v>0</v>
      </c>
      <c r="M51" s="64" t="s">
        <v>487</v>
      </c>
      <c r="N51" s="64" t="s">
        <v>487</v>
      </c>
      <c r="O51" s="65">
        <v>0</v>
      </c>
      <c r="P51" s="48"/>
      <c r="Q51" s="48"/>
      <c r="R51" s="48"/>
      <c r="S51" s="48"/>
      <c r="T51" s="48"/>
      <c r="U51" s="48"/>
    </row>
    <row r="52" spans="1:21" ht="30.75" customHeight="1">
      <c r="A52" s="48"/>
      <c r="B52" s="1153" t="s">
        <v>17</v>
      </c>
      <c r="C52" s="1154"/>
      <c r="D52" s="66"/>
      <c r="E52" s="1155" t="s">
        <v>18</v>
      </c>
      <c r="F52" s="1155"/>
      <c r="G52" s="1155"/>
      <c r="H52" s="1155"/>
      <c r="I52" s="1155"/>
      <c r="J52" s="1156"/>
      <c r="K52" s="63">
        <v>409</v>
      </c>
      <c r="L52" s="64">
        <v>408</v>
      </c>
      <c r="M52" s="64">
        <v>388</v>
      </c>
      <c r="N52" s="64">
        <v>393</v>
      </c>
      <c r="O52" s="65">
        <v>391</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271</v>
      </c>
      <c r="L53" s="69">
        <v>243</v>
      </c>
      <c r="M53" s="69">
        <v>278</v>
      </c>
      <c r="N53" s="69">
        <v>272</v>
      </c>
      <c r="O53" s="70">
        <v>322</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ClScFupVSr1/82j0Lo1FGArNvogYSkNiZDf4PxDjaadlnf1u41bT2JWAOvJ5Ef07Wsohr7ZAMMq9vO7WkIGyA==" saltValue="QA5IKAuPhFauc5Jaa27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6" t="s">
        <v>30</v>
      </c>
      <c r="C41" s="1197"/>
      <c r="D41" s="105"/>
      <c r="E41" s="1198" t="s">
        <v>31</v>
      </c>
      <c r="F41" s="1198"/>
      <c r="G41" s="1198"/>
      <c r="H41" s="1199"/>
      <c r="I41" s="355">
        <v>4915</v>
      </c>
      <c r="J41" s="356">
        <v>5248</v>
      </c>
      <c r="K41" s="356">
        <v>5518</v>
      </c>
      <c r="L41" s="356">
        <v>5565</v>
      </c>
      <c r="M41" s="357">
        <v>5468</v>
      </c>
    </row>
    <row r="42" spans="2:13" ht="27.75" customHeight="1">
      <c r="B42" s="1186"/>
      <c r="C42" s="1187"/>
      <c r="D42" s="106"/>
      <c r="E42" s="1190" t="s">
        <v>32</v>
      </c>
      <c r="F42" s="1190"/>
      <c r="G42" s="1190"/>
      <c r="H42" s="1191"/>
      <c r="I42" s="358">
        <v>26</v>
      </c>
      <c r="J42" s="359">
        <v>84</v>
      </c>
      <c r="K42" s="359">
        <v>76</v>
      </c>
      <c r="L42" s="359">
        <v>65</v>
      </c>
      <c r="M42" s="360">
        <v>57</v>
      </c>
    </row>
    <row r="43" spans="2:13" ht="27.75" customHeight="1">
      <c r="B43" s="1186"/>
      <c r="C43" s="1187"/>
      <c r="D43" s="106"/>
      <c r="E43" s="1190" t="s">
        <v>33</v>
      </c>
      <c r="F43" s="1190"/>
      <c r="G43" s="1190"/>
      <c r="H43" s="1191"/>
      <c r="I43" s="358">
        <v>2893</v>
      </c>
      <c r="J43" s="359">
        <v>2804</v>
      </c>
      <c r="K43" s="359">
        <v>2674</v>
      </c>
      <c r="L43" s="359">
        <v>2502</v>
      </c>
      <c r="M43" s="360">
        <v>2339</v>
      </c>
    </row>
    <row r="44" spans="2:13" ht="27.75" customHeight="1">
      <c r="B44" s="1186"/>
      <c r="C44" s="1187"/>
      <c r="D44" s="106"/>
      <c r="E44" s="1190" t="s">
        <v>34</v>
      </c>
      <c r="F44" s="1190"/>
      <c r="G44" s="1190"/>
      <c r="H44" s="1191"/>
      <c r="I44" s="358">
        <v>106</v>
      </c>
      <c r="J44" s="359">
        <v>77</v>
      </c>
      <c r="K44" s="359">
        <v>59</v>
      </c>
      <c r="L44" s="359">
        <v>97</v>
      </c>
      <c r="M44" s="360">
        <v>136</v>
      </c>
    </row>
    <row r="45" spans="2:13" ht="27.75" customHeight="1">
      <c r="B45" s="1186"/>
      <c r="C45" s="1187"/>
      <c r="D45" s="106"/>
      <c r="E45" s="1190" t="s">
        <v>35</v>
      </c>
      <c r="F45" s="1190"/>
      <c r="G45" s="1190"/>
      <c r="H45" s="1191"/>
      <c r="I45" s="358">
        <v>957</v>
      </c>
      <c r="J45" s="359">
        <v>944</v>
      </c>
      <c r="K45" s="359">
        <v>849</v>
      </c>
      <c r="L45" s="359">
        <v>819</v>
      </c>
      <c r="M45" s="360">
        <v>857</v>
      </c>
    </row>
    <row r="46" spans="2:13" ht="27.75" customHeight="1">
      <c r="B46" s="1186"/>
      <c r="C46" s="1187"/>
      <c r="D46" s="107"/>
      <c r="E46" s="1190" t="s">
        <v>36</v>
      </c>
      <c r="F46" s="1190"/>
      <c r="G46" s="1190"/>
      <c r="H46" s="1191"/>
      <c r="I46" s="358" t="s">
        <v>487</v>
      </c>
      <c r="J46" s="359" t="s">
        <v>487</v>
      </c>
      <c r="K46" s="359" t="s">
        <v>487</v>
      </c>
      <c r="L46" s="359" t="s">
        <v>487</v>
      </c>
      <c r="M46" s="360" t="s">
        <v>487</v>
      </c>
    </row>
    <row r="47" spans="2:13" ht="27.75" customHeight="1">
      <c r="B47" s="1186"/>
      <c r="C47" s="1187"/>
      <c r="D47" s="108"/>
      <c r="E47" s="1200" t="s">
        <v>37</v>
      </c>
      <c r="F47" s="1201"/>
      <c r="G47" s="1201"/>
      <c r="H47" s="1202"/>
      <c r="I47" s="358" t="s">
        <v>487</v>
      </c>
      <c r="J47" s="359" t="s">
        <v>487</v>
      </c>
      <c r="K47" s="359" t="s">
        <v>487</v>
      </c>
      <c r="L47" s="359" t="s">
        <v>487</v>
      </c>
      <c r="M47" s="360" t="s">
        <v>487</v>
      </c>
    </row>
    <row r="48" spans="2:13" ht="27.75" customHeight="1">
      <c r="B48" s="1186"/>
      <c r="C48" s="1187"/>
      <c r="D48" s="106"/>
      <c r="E48" s="1190" t="s">
        <v>38</v>
      </c>
      <c r="F48" s="1190"/>
      <c r="G48" s="1190"/>
      <c r="H48" s="1191"/>
      <c r="I48" s="358" t="s">
        <v>487</v>
      </c>
      <c r="J48" s="359" t="s">
        <v>487</v>
      </c>
      <c r="K48" s="359" t="s">
        <v>487</v>
      </c>
      <c r="L48" s="359" t="s">
        <v>487</v>
      </c>
      <c r="M48" s="360" t="s">
        <v>487</v>
      </c>
    </row>
    <row r="49" spans="2:13" ht="27.75" customHeight="1">
      <c r="B49" s="1188"/>
      <c r="C49" s="1189"/>
      <c r="D49" s="106"/>
      <c r="E49" s="1190" t="s">
        <v>39</v>
      </c>
      <c r="F49" s="1190"/>
      <c r="G49" s="1190"/>
      <c r="H49" s="1191"/>
      <c r="I49" s="358" t="s">
        <v>487</v>
      </c>
      <c r="J49" s="359" t="s">
        <v>487</v>
      </c>
      <c r="K49" s="359" t="s">
        <v>487</v>
      </c>
      <c r="L49" s="359" t="s">
        <v>487</v>
      </c>
      <c r="M49" s="360" t="s">
        <v>487</v>
      </c>
    </row>
    <row r="50" spans="2:13" ht="27.75" customHeight="1">
      <c r="B50" s="1184" t="s">
        <v>40</v>
      </c>
      <c r="C50" s="1185"/>
      <c r="D50" s="109"/>
      <c r="E50" s="1190" t="s">
        <v>41</v>
      </c>
      <c r="F50" s="1190"/>
      <c r="G50" s="1190"/>
      <c r="H50" s="1191"/>
      <c r="I50" s="358">
        <v>2394</v>
      </c>
      <c r="J50" s="359">
        <v>2774</v>
      </c>
      <c r="K50" s="359">
        <v>3812</v>
      </c>
      <c r="L50" s="359">
        <v>4099</v>
      </c>
      <c r="M50" s="360">
        <v>4316</v>
      </c>
    </row>
    <row r="51" spans="2:13" ht="27.75" customHeight="1">
      <c r="B51" s="1186"/>
      <c r="C51" s="1187"/>
      <c r="D51" s="106"/>
      <c r="E51" s="1190" t="s">
        <v>42</v>
      </c>
      <c r="F51" s="1190"/>
      <c r="G51" s="1190"/>
      <c r="H51" s="1191"/>
      <c r="I51" s="358">
        <v>135</v>
      </c>
      <c r="J51" s="359">
        <v>157</v>
      </c>
      <c r="K51" s="359">
        <v>192</v>
      </c>
      <c r="L51" s="359">
        <v>197</v>
      </c>
      <c r="M51" s="360">
        <v>181</v>
      </c>
    </row>
    <row r="52" spans="2:13" ht="27.75" customHeight="1">
      <c r="B52" s="1188"/>
      <c r="C52" s="1189"/>
      <c r="D52" s="106"/>
      <c r="E52" s="1190" t="s">
        <v>43</v>
      </c>
      <c r="F52" s="1190"/>
      <c r="G52" s="1190"/>
      <c r="H52" s="1191"/>
      <c r="I52" s="358">
        <v>4179</v>
      </c>
      <c r="J52" s="359">
        <v>4325</v>
      </c>
      <c r="K52" s="359">
        <v>4416</v>
      </c>
      <c r="L52" s="359">
        <v>4361</v>
      </c>
      <c r="M52" s="360">
        <v>4274</v>
      </c>
    </row>
    <row r="53" spans="2:13" ht="27.75" customHeight="1" thickBot="1">
      <c r="B53" s="1192" t="s">
        <v>19</v>
      </c>
      <c r="C53" s="1193"/>
      <c r="D53" s="110"/>
      <c r="E53" s="1194" t="s">
        <v>44</v>
      </c>
      <c r="F53" s="1194"/>
      <c r="G53" s="1194"/>
      <c r="H53" s="1195"/>
      <c r="I53" s="361">
        <v>2189</v>
      </c>
      <c r="J53" s="362">
        <v>1900</v>
      </c>
      <c r="K53" s="362">
        <v>755</v>
      </c>
      <c r="L53" s="362">
        <v>392</v>
      </c>
      <c r="M53" s="363">
        <v>85</v>
      </c>
    </row>
    <row r="54" spans="2:13" ht="27.75" customHeight="1">
      <c r="B54" s="111"/>
      <c r="C54" s="112"/>
      <c r="D54" s="112"/>
      <c r="E54" s="113"/>
      <c r="F54" s="113"/>
      <c r="G54" s="113"/>
      <c r="H54" s="113"/>
      <c r="I54" s="114"/>
      <c r="J54" s="114"/>
      <c r="K54" s="114"/>
      <c r="L54" s="114"/>
      <c r="M54" s="114"/>
    </row>
    <row r="55" spans="2:13" ht="13"/>
  </sheetData>
  <sheetProtection algorithmName="SHA-512" hashValue="HfDOLI7bUznljwtN+E6eiL+Xtru360ZBiOM+p9xGkSTGGkJRvDw20irxXOkgSzqnT8zVk/s/a0Bye4m3MMZiUw==" saltValue="GV3xEWKgcoW2TkRr+0Hj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1601</v>
      </c>
      <c r="G55" s="122">
        <v>1502</v>
      </c>
      <c r="H55" s="123">
        <v>1491</v>
      </c>
    </row>
    <row r="56" spans="2:8" ht="52.5" customHeight="1">
      <c r="B56" s="124"/>
      <c r="C56" s="1213" t="s">
        <v>47</v>
      </c>
      <c r="D56" s="1213"/>
      <c r="E56" s="1214"/>
      <c r="F56" s="125">
        <v>189</v>
      </c>
      <c r="G56" s="125">
        <v>521</v>
      </c>
      <c r="H56" s="126">
        <v>881</v>
      </c>
    </row>
    <row r="57" spans="2:8" ht="53.25" customHeight="1">
      <c r="B57" s="124"/>
      <c r="C57" s="1215" t="s">
        <v>48</v>
      </c>
      <c r="D57" s="1215"/>
      <c r="E57" s="1216"/>
      <c r="F57" s="127">
        <v>1618</v>
      </c>
      <c r="G57" s="127">
        <v>1692</v>
      </c>
      <c r="H57" s="128">
        <v>1528</v>
      </c>
    </row>
    <row r="58" spans="2:8" ht="45.75" customHeight="1">
      <c r="B58" s="129"/>
      <c r="C58" s="1203" t="s">
        <v>548</v>
      </c>
      <c r="D58" s="1204"/>
      <c r="E58" s="1205"/>
      <c r="F58" s="130">
        <v>1012</v>
      </c>
      <c r="G58" s="130">
        <v>1012</v>
      </c>
      <c r="H58" s="131">
        <v>986</v>
      </c>
    </row>
    <row r="59" spans="2:8" ht="45.75" customHeight="1">
      <c r="B59" s="129"/>
      <c r="C59" s="1203" t="s">
        <v>549</v>
      </c>
      <c r="D59" s="1204"/>
      <c r="E59" s="1205"/>
      <c r="F59" s="130">
        <v>415</v>
      </c>
      <c r="G59" s="130">
        <v>551</v>
      </c>
      <c r="H59" s="131">
        <v>479</v>
      </c>
    </row>
    <row r="60" spans="2:8" ht="45.75" customHeight="1">
      <c r="B60" s="129"/>
      <c r="C60" s="1203" t="s">
        <v>550</v>
      </c>
      <c r="D60" s="1204"/>
      <c r="E60" s="1205"/>
      <c r="F60" s="130">
        <v>27</v>
      </c>
      <c r="G60" s="130">
        <v>53</v>
      </c>
      <c r="H60" s="131">
        <v>17</v>
      </c>
    </row>
    <row r="61" spans="2:8" ht="45.75" customHeight="1">
      <c r="B61" s="129"/>
      <c r="C61" s="1203" t="s">
        <v>547</v>
      </c>
      <c r="D61" s="1204"/>
      <c r="E61" s="1205"/>
      <c r="F61" s="130">
        <v>11</v>
      </c>
      <c r="G61" s="130">
        <v>15</v>
      </c>
      <c r="H61" s="131">
        <v>12</v>
      </c>
    </row>
    <row r="62" spans="2:8" ht="45.75" customHeight="1" thickBot="1">
      <c r="B62" s="132"/>
      <c r="C62" s="1206" t="s">
        <v>551</v>
      </c>
      <c r="D62" s="1207"/>
      <c r="E62" s="1208"/>
      <c r="F62" s="133">
        <v>10</v>
      </c>
      <c r="G62" s="133">
        <v>10</v>
      </c>
      <c r="H62" s="134">
        <v>10</v>
      </c>
    </row>
    <row r="63" spans="2:8" ht="52.5" customHeight="1" thickBot="1">
      <c r="B63" s="135"/>
      <c r="C63" s="1209" t="s">
        <v>49</v>
      </c>
      <c r="D63" s="1209"/>
      <c r="E63" s="1210"/>
      <c r="F63" s="136">
        <v>3408</v>
      </c>
      <c r="G63" s="136">
        <v>3715</v>
      </c>
      <c r="H63" s="137">
        <v>3899</v>
      </c>
    </row>
    <row r="64" spans="2:8" ht="13"/>
  </sheetData>
  <sheetProtection algorithmName="SHA-512" hashValue="lOdZHn8XzrL4bg7x9nXd6x7WL4sUhm91nqqsDIHKwNrZxlBF7jJDz+wV2HMtMDVeudaIcnqrtn3GVhQaDEh5ag==" saltValue="9aAsjoBynse3MKXWPJ/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58383</v>
      </c>
      <c r="E3" s="156"/>
      <c r="F3" s="157">
        <v>93492</v>
      </c>
      <c r="G3" s="158"/>
      <c r="H3" s="159"/>
    </row>
    <row r="4" spans="1:8">
      <c r="A4" s="160"/>
      <c r="B4" s="161"/>
      <c r="C4" s="162"/>
      <c r="D4" s="163">
        <v>21387</v>
      </c>
      <c r="E4" s="164"/>
      <c r="F4" s="165">
        <v>53316</v>
      </c>
      <c r="G4" s="166"/>
      <c r="H4" s="167"/>
    </row>
    <row r="5" spans="1:8">
      <c r="A5" s="148" t="s">
        <v>519</v>
      </c>
      <c r="B5" s="153"/>
      <c r="C5" s="154"/>
      <c r="D5" s="155">
        <v>107383</v>
      </c>
      <c r="E5" s="156"/>
      <c r="F5" s="157">
        <v>94796</v>
      </c>
      <c r="G5" s="158"/>
      <c r="H5" s="159"/>
    </row>
    <row r="6" spans="1:8">
      <c r="A6" s="160"/>
      <c r="B6" s="161"/>
      <c r="C6" s="162"/>
      <c r="D6" s="163">
        <v>34845</v>
      </c>
      <c r="E6" s="164"/>
      <c r="F6" s="165">
        <v>55781</v>
      </c>
      <c r="G6" s="166"/>
      <c r="H6" s="167"/>
    </row>
    <row r="7" spans="1:8">
      <c r="A7" s="148" t="s">
        <v>520</v>
      </c>
      <c r="B7" s="153"/>
      <c r="C7" s="154"/>
      <c r="D7" s="155">
        <v>143993</v>
      </c>
      <c r="E7" s="156"/>
      <c r="F7" s="157">
        <v>85942</v>
      </c>
      <c r="G7" s="158"/>
      <c r="H7" s="159"/>
    </row>
    <row r="8" spans="1:8">
      <c r="A8" s="160"/>
      <c r="B8" s="161"/>
      <c r="C8" s="162"/>
      <c r="D8" s="163">
        <v>39679</v>
      </c>
      <c r="E8" s="164"/>
      <c r="F8" s="165">
        <v>48630</v>
      </c>
      <c r="G8" s="166"/>
      <c r="H8" s="167"/>
    </row>
    <row r="9" spans="1:8">
      <c r="A9" s="148" t="s">
        <v>521</v>
      </c>
      <c r="B9" s="153"/>
      <c r="C9" s="154"/>
      <c r="D9" s="155">
        <v>146010</v>
      </c>
      <c r="E9" s="156"/>
      <c r="F9" s="157">
        <v>95007</v>
      </c>
      <c r="G9" s="158"/>
      <c r="H9" s="159"/>
    </row>
    <row r="10" spans="1:8">
      <c r="A10" s="160"/>
      <c r="B10" s="161"/>
      <c r="C10" s="162"/>
      <c r="D10" s="163">
        <v>44651</v>
      </c>
      <c r="E10" s="164"/>
      <c r="F10" s="165">
        <v>48509</v>
      </c>
      <c r="G10" s="166"/>
      <c r="H10" s="167"/>
    </row>
    <row r="11" spans="1:8">
      <c r="A11" s="148" t="s">
        <v>522</v>
      </c>
      <c r="B11" s="153"/>
      <c r="C11" s="154"/>
      <c r="D11" s="155">
        <v>119340</v>
      </c>
      <c r="E11" s="156"/>
      <c r="F11" s="157">
        <v>98176</v>
      </c>
      <c r="G11" s="158"/>
      <c r="H11" s="159"/>
    </row>
    <row r="12" spans="1:8">
      <c r="A12" s="160"/>
      <c r="B12" s="161"/>
      <c r="C12" s="168"/>
      <c r="D12" s="163">
        <v>41782</v>
      </c>
      <c r="E12" s="164"/>
      <c r="F12" s="165">
        <v>58489</v>
      </c>
      <c r="G12" s="166"/>
      <c r="H12" s="167"/>
    </row>
    <row r="13" spans="1:8">
      <c r="A13" s="148"/>
      <c r="B13" s="153"/>
      <c r="C13" s="169"/>
      <c r="D13" s="170">
        <v>115022</v>
      </c>
      <c r="E13" s="171"/>
      <c r="F13" s="172">
        <v>93483</v>
      </c>
      <c r="G13" s="173"/>
      <c r="H13" s="159"/>
    </row>
    <row r="14" spans="1:8">
      <c r="A14" s="160"/>
      <c r="B14" s="161"/>
      <c r="C14" s="162"/>
      <c r="D14" s="163">
        <v>36469</v>
      </c>
      <c r="E14" s="164"/>
      <c r="F14" s="165">
        <v>52945</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3.49</v>
      </c>
      <c r="C19" s="174">
        <f>ROUND(VALUE(SUBSTITUTE(実質収支比率等に係る経年分析!G$48,"▲","-")),2)</f>
        <v>5.58</v>
      </c>
      <c r="D19" s="174">
        <f>ROUND(VALUE(SUBSTITUTE(実質収支比率等に係る経年分析!H$48,"▲","-")),2)</f>
        <v>5.49</v>
      </c>
      <c r="E19" s="174">
        <f>ROUND(VALUE(SUBSTITUTE(実質収支比率等に係る経年分析!I$48,"▲","-")),2)</f>
        <v>6.9</v>
      </c>
      <c r="F19" s="174">
        <f>ROUND(VALUE(SUBSTITUTE(実質収支比率等に係る経年分析!J$48,"▲","-")),2)</f>
        <v>3.16</v>
      </c>
    </row>
    <row r="20" spans="1:11">
      <c r="A20" s="174" t="s">
        <v>53</v>
      </c>
      <c r="B20" s="174">
        <f>ROUND(VALUE(SUBSTITUTE(実質収支比率等に係る経年分析!F$47,"▲","-")),2)</f>
        <v>44.13</v>
      </c>
      <c r="C20" s="174">
        <f>ROUND(VALUE(SUBSTITUTE(実質収支比率等に係る経年分析!G$47,"▲","-")),2)</f>
        <v>41.08</v>
      </c>
      <c r="D20" s="174">
        <f>ROUND(VALUE(SUBSTITUTE(実質収支比率等に係る経年分析!H$47,"▲","-")),2)</f>
        <v>44.1</v>
      </c>
      <c r="E20" s="174">
        <f>ROUND(VALUE(SUBSTITUTE(実質収支比率等に係る経年分析!I$47,"▲","-")),2)</f>
        <v>42</v>
      </c>
      <c r="F20" s="174">
        <f>ROUND(VALUE(SUBSTITUTE(実質収支比率等に係る経年分析!J$47,"▲","-")),2)</f>
        <v>40.79</v>
      </c>
    </row>
    <row r="21" spans="1:11">
      <c r="A21" s="174" t="s">
        <v>54</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1.05</v>
      </c>
      <c r="D21" s="174">
        <f>IF(ISNUMBER(VALUE(SUBSTITUTE(実質収支比率等に係る経年分析!H$49,"▲","-"))),ROUND(VALUE(SUBSTITUTE(実質収支比率等に係る経年分析!H$49,"▲","-")),2),NA())</f>
        <v>6.1</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-3.9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錦町後期高齢者医療特別会計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錦町下水道特別会計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c r="A33" s="175" t="str">
        <f>IF(連結実質赤字比率に係る赤字・黒字の構成分析!C$37="",NA(),連結実質赤字比率に係る赤字・黒字の構成分析!C$37)</f>
        <v>錦町水道事業会計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v>
      </c>
    </row>
    <row r="34" spans="1:16">
      <c r="A34" s="175" t="str">
        <f>IF(連結実質赤字比率に係る赤字・黒字の構成分析!C$36="",NA(),連結実質赤字比率に係る赤字・黒字の構成分析!C$36)</f>
        <v>錦町国民健康保険特別会計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2.1800000000000002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c r="A35" s="175" t="str">
        <f>IF(連結実質赤字比率に係る赤字・黒字の構成分析!C$35="",NA(),連結実質赤字比率に係る赤字・黒字の構成分析!C$35)</f>
        <v>錦町介護保険特別会計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3.19</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409</v>
      </c>
      <c r="E42" s="176"/>
      <c r="F42" s="176"/>
      <c r="G42" s="176">
        <f>'実質公債費比率（分子）の構造'!L$52</f>
        <v>408</v>
      </c>
      <c r="H42" s="176"/>
      <c r="I42" s="176"/>
      <c r="J42" s="176">
        <f>'実質公債費比率（分子）の構造'!M$52</f>
        <v>388</v>
      </c>
      <c r="K42" s="176"/>
      <c r="L42" s="176"/>
      <c r="M42" s="176">
        <f>'実質公債費比率（分子）の構造'!N$52</f>
        <v>393</v>
      </c>
      <c r="N42" s="176"/>
      <c r="O42" s="176"/>
      <c r="P42" s="176">
        <f>'実質公債費比率（分子）の構造'!O$52</f>
        <v>391</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c r="A44" s="176" t="s">
        <v>62</v>
      </c>
      <c r="B44" s="176">
        <f>'実質公債費比率（分子）の構造'!K$50</f>
        <v>13</v>
      </c>
      <c r="C44" s="176"/>
      <c r="D44" s="176"/>
      <c r="E44" s="176">
        <f>'実質公債費比率（分子）の構造'!L$50</f>
        <v>10</v>
      </c>
      <c r="F44" s="176"/>
      <c r="G44" s="176"/>
      <c r="H44" s="176">
        <f>'実質公債費比率（分子）の構造'!M$50</f>
        <v>9</v>
      </c>
      <c r="I44" s="176"/>
      <c r="J44" s="176"/>
      <c r="K44" s="176">
        <f>'実質公債費比率（分子）の構造'!N$50</f>
        <v>10</v>
      </c>
      <c r="L44" s="176"/>
      <c r="M44" s="176"/>
      <c r="N44" s="176">
        <f>'実質公債費比率（分子）の構造'!O$50</f>
        <v>9</v>
      </c>
      <c r="O44" s="176"/>
      <c r="P44" s="176"/>
    </row>
    <row r="45" spans="1:16">
      <c r="A45" s="176" t="s">
        <v>63</v>
      </c>
      <c r="B45" s="176">
        <f>'実質公債費比率（分子）の構造'!K$49</f>
        <v>38</v>
      </c>
      <c r="C45" s="176"/>
      <c r="D45" s="176"/>
      <c r="E45" s="176">
        <f>'実質公債費比率（分子）の構造'!L$49</f>
        <v>35</v>
      </c>
      <c r="F45" s="176"/>
      <c r="G45" s="176"/>
      <c r="H45" s="176">
        <f>'実質公債費比率（分子）の構造'!M$49</f>
        <v>43</v>
      </c>
      <c r="I45" s="176"/>
      <c r="J45" s="176"/>
      <c r="K45" s="176">
        <f>'実質公債費比率（分子）の構造'!N$49</f>
        <v>9</v>
      </c>
      <c r="L45" s="176"/>
      <c r="M45" s="176"/>
      <c r="N45" s="176">
        <f>'実質公債費比率（分子）の構造'!O$49</f>
        <v>16</v>
      </c>
      <c r="O45" s="176"/>
      <c r="P45" s="176"/>
    </row>
    <row r="46" spans="1:16">
      <c r="A46" s="176" t="s">
        <v>64</v>
      </c>
      <c r="B46" s="176">
        <f>'実質公債費比率（分子）の構造'!K$48</f>
        <v>200</v>
      </c>
      <c r="C46" s="176"/>
      <c r="D46" s="176"/>
      <c r="E46" s="176">
        <f>'実質公債費比率（分子）の構造'!L$48</f>
        <v>189</v>
      </c>
      <c r="F46" s="176"/>
      <c r="G46" s="176"/>
      <c r="H46" s="176">
        <f>'実質公債費比率（分子）の構造'!M$48</f>
        <v>188</v>
      </c>
      <c r="I46" s="176"/>
      <c r="J46" s="176"/>
      <c r="K46" s="176">
        <f>'実質公債費比率（分子）の構造'!N$48</f>
        <v>188</v>
      </c>
      <c r="L46" s="176"/>
      <c r="M46" s="176"/>
      <c r="N46" s="176">
        <f>'実質公債費比率（分子）の構造'!O$48</f>
        <v>185</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429</v>
      </c>
      <c r="C49" s="176"/>
      <c r="D49" s="176"/>
      <c r="E49" s="176">
        <f>'実質公債費比率（分子）の構造'!L$45</f>
        <v>417</v>
      </c>
      <c r="F49" s="176"/>
      <c r="G49" s="176"/>
      <c r="H49" s="176">
        <f>'実質公債費比率（分子）の構造'!M$45</f>
        <v>426</v>
      </c>
      <c r="I49" s="176"/>
      <c r="J49" s="176"/>
      <c r="K49" s="176">
        <f>'実質公債費比率（分子）の構造'!N$45</f>
        <v>458</v>
      </c>
      <c r="L49" s="176"/>
      <c r="M49" s="176"/>
      <c r="N49" s="176">
        <f>'実質公債費比率（分子）の構造'!O$45</f>
        <v>503</v>
      </c>
      <c r="O49" s="176"/>
      <c r="P49" s="176"/>
    </row>
    <row r="50" spans="1:16">
      <c r="A50" s="176" t="s">
        <v>67</v>
      </c>
      <c r="B50" s="176" t="e">
        <f>NA()</f>
        <v>#N/A</v>
      </c>
      <c r="C50" s="176">
        <f>IF(ISNUMBER('実質公債費比率（分子）の構造'!K$53),'実質公債費比率（分子）の構造'!K$53,NA())</f>
        <v>271</v>
      </c>
      <c r="D50" s="176" t="e">
        <f>NA()</f>
        <v>#N/A</v>
      </c>
      <c r="E50" s="176" t="e">
        <f>NA()</f>
        <v>#N/A</v>
      </c>
      <c r="F50" s="176">
        <f>IF(ISNUMBER('実質公債費比率（分子）の構造'!L$53),'実質公債費比率（分子）の構造'!L$53,NA())</f>
        <v>243</v>
      </c>
      <c r="G50" s="176" t="e">
        <f>NA()</f>
        <v>#N/A</v>
      </c>
      <c r="H50" s="176" t="e">
        <f>NA()</f>
        <v>#N/A</v>
      </c>
      <c r="I50" s="176">
        <f>IF(ISNUMBER('実質公債費比率（分子）の構造'!M$53),'実質公債費比率（分子）の構造'!M$53,NA())</f>
        <v>278</v>
      </c>
      <c r="J50" s="176" t="e">
        <f>NA()</f>
        <v>#N/A</v>
      </c>
      <c r="K50" s="176" t="e">
        <f>NA()</f>
        <v>#N/A</v>
      </c>
      <c r="L50" s="176">
        <f>IF(ISNUMBER('実質公債費比率（分子）の構造'!N$53),'実質公債費比率（分子）の構造'!N$53,NA())</f>
        <v>272</v>
      </c>
      <c r="M50" s="176" t="e">
        <f>NA()</f>
        <v>#N/A</v>
      </c>
      <c r="N50" s="176" t="e">
        <f>NA()</f>
        <v>#N/A</v>
      </c>
      <c r="O50" s="176">
        <f>IF(ISNUMBER('実質公債費比率（分子）の構造'!O$53),'実質公債費比率（分子）の構造'!O$53,NA())</f>
        <v>322</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4179</v>
      </c>
      <c r="E56" s="175"/>
      <c r="F56" s="175"/>
      <c r="G56" s="175">
        <f>'将来負担比率（分子）の構造'!J$52</f>
        <v>4325</v>
      </c>
      <c r="H56" s="175"/>
      <c r="I56" s="175"/>
      <c r="J56" s="175">
        <f>'将来負担比率（分子）の構造'!K$52</f>
        <v>4416</v>
      </c>
      <c r="K56" s="175"/>
      <c r="L56" s="175"/>
      <c r="M56" s="175">
        <f>'将来負担比率（分子）の構造'!L$52</f>
        <v>4361</v>
      </c>
      <c r="N56" s="175"/>
      <c r="O56" s="175"/>
      <c r="P56" s="175">
        <f>'将来負担比率（分子）の構造'!M$52</f>
        <v>4274</v>
      </c>
    </row>
    <row r="57" spans="1:16">
      <c r="A57" s="175" t="s">
        <v>42</v>
      </c>
      <c r="B57" s="175"/>
      <c r="C57" s="175"/>
      <c r="D57" s="175">
        <f>'将来負担比率（分子）の構造'!I$51</f>
        <v>135</v>
      </c>
      <c r="E57" s="175"/>
      <c r="F57" s="175"/>
      <c r="G57" s="175">
        <f>'将来負担比率（分子）の構造'!J$51</f>
        <v>157</v>
      </c>
      <c r="H57" s="175"/>
      <c r="I57" s="175"/>
      <c r="J57" s="175">
        <f>'将来負担比率（分子）の構造'!K$51</f>
        <v>192</v>
      </c>
      <c r="K57" s="175"/>
      <c r="L57" s="175"/>
      <c r="M57" s="175">
        <f>'将来負担比率（分子）の構造'!L$51</f>
        <v>197</v>
      </c>
      <c r="N57" s="175"/>
      <c r="O57" s="175"/>
      <c r="P57" s="175">
        <f>'将来負担比率（分子）の構造'!M$51</f>
        <v>181</v>
      </c>
    </row>
    <row r="58" spans="1:16">
      <c r="A58" s="175" t="s">
        <v>41</v>
      </c>
      <c r="B58" s="175"/>
      <c r="C58" s="175"/>
      <c r="D58" s="175">
        <f>'将来負担比率（分子）の構造'!I$50</f>
        <v>2394</v>
      </c>
      <c r="E58" s="175"/>
      <c r="F58" s="175"/>
      <c r="G58" s="175">
        <f>'将来負担比率（分子）の構造'!J$50</f>
        <v>2774</v>
      </c>
      <c r="H58" s="175"/>
      <c r="I58" s="175"/>
      <c r="J58" s="175">
        <f>'将来負担比率（分子）の構造'!K$50</f>
        <v>3812</v>
      </c>
      <c r="K58" s="175"/>
      <c r="L58" s="175"/>
      <c r="M58" s="175">
        <f>'将来負担比率（分子）の構造'!L$50</f>
        <v>4099</v>
      </c>
      <c r="N58" s="175"/>
      <c r="O58" s="175"/>
      <c r="P58" s="175">
        <f>'将来負担比率（分子）の構造'!M$50</f>
        <v>4316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957</v>
      </c>
      <c r="C62" s="175"/>
      <c r="D62" s="175"/>
      <c r="E62" s="175">
        <f>'将来負担比率（分子）の構造'!J$45</f>
        <v>944</v>
      </c>
      <c r="F62" s="175"/>
      <c r="G62" s="175"/>
      <c r="H62" s="175">
        <f>'将来負担比率（分子）の構造'!K$45</f>
        <v>849</v>
      </c>
      <c r="I62" s="175"/>
      <c r="J62" s="175"/>
      <c r="K62" s="175">
        <f>'将来負担比率（分子）の構造'!L$45</f>
        <v>819</v>
      </c>
      <c r="L62" s="175"/>
      <c r="M62" s="175"/>
      <c r="N62" s="175">
        <f>'将来負担比率（分子）の構造'!M$45</f>
        <v>857</v>
      </c>
      <c r="O62" s="175"/>
      <c r="P62" s="175"/>
    </row>
    <row r="63" spans="1:16">
      <c r="A63" s="175" t="s">
        <v>34</v>
      </c>
      <c r="B63" s="175">
        <f>'将来負担比率（分子）の構造'!I$44</f>
        <v>106</v>
      </c>
      <c r="C63" s="175"/>
      <c r="D63" s="175"/>
      <c r="E63" s="175">
        <f>'将来負担比率（分子）の構造'!J$44</f>
        <v>77</v>
      </c>
      <c r="F63" s="175"/>
      <c r="G63" s="175"/>
      <c r="H63" s="175">
        <f>'将来負担比率（分子）の構造'!K$44</f>
        <v>59</v>
      </c>
      <c r="I63" s="175"/>
      <c r="J63" s="175"/>
      <c r="K63" s="175">
        <f>'将来負担比率（分子）の構造'!L$44</f>
        <v>97</v>
      </c>
      <c r="L63" s="175"/>
      <c r="M63" s="175"/>
      <c r="N63" s="175">
        <f>'将来負担比率（分子）の構造'!M$44</f>
        <v>136</v>
      </c>
      <c r="O63" s="175"/>
      <c r="P63" s="175"/>
    </row>
    <row r="64" spans="1:16">
      <c r="A64" s="175" t="s">
        <v>33</v>
      </c>
      <c r="B64" s="175">
        <f>'将来負担比率（分子）の構造'!I$43</f>
        <v>2893</v>
      </c>
      <c r="C64" s="175"/>
      <c r="D64" s="175"/>
      <c r="E64" s="175">
        <f>'将来負担比率（分子）の構造'!J$43</f>
        <v>2804</v>
      </c>
      <c r="F64" s="175"/>
      <c r="G64" s="175"/>
      <c r="H64" s="175">
        <f>'将来負担比率（分子）の構造'!K$43</f>
        <v>2674</v>
      </c>
      <c r="I64" s="175"/>
      <c r="J64" s="175"/>
      <c r="K64" s="175">
        <f>'将来負担比率（分子）の構造'!L$43</f>
        <v>2502</v>
      </c>
      <c r="L64" s="175"/>
      <c r="M64" s="175"/>
      <c r="N64" s="175">
        <f>'将来負担比率（分子）の構造'!M$43</f>
        <v>2339</v>
      </c>
      <c r="O64" s="175"/>
      <c r="P64" s="175"/>
    </row>
    <row r="65" spans="1:16">
      <c r="A65" s="175" t="s">
        <v>32</v>
      </c>
      <c r="B65" s="175">
        <f>'将来負担比率（分子）の構造'!I$42</f>
        <v>26</v>
      </c>
      <c r="C65" s="175"/>
      <c r="D65" s="175"/>
      <c r="E65" s="175">
        <f>'将来負担比率（分子）の構造'!J$42</f>
        <v>84</v>
      </c>
      <c r="F65" s="175"/>
      <c r="G65" s="175"/>
      <c r="H65" s="175">
        <f>'将来負担比率（分子）の構造'!K$42</f>
        <v>76</v>
      </c>
      <c r="I65" s="175"/>
      <c r="J65" s="175"/>
      <c r="K65" s="175">
        <f>'将来負担比率（分子）の構造'!L$42</f>
        <v>65</v>
      </c>
      <c r="L65" s="175"/>
      <c r="M65" s="175"/>
      <c r="N65" s="175">
        <f>'将来負担比率（分子）の構造'!M$42</f>
        <v>57</v>
      </c>
      <c r="O65" s="175"/>
      <c r="P65" s="175"/>
    </row>
    <row r="66" spans="1:16">
      <c r="A66" s="175" t="s">
        <v>31</v>
      </c>
      <c r="B66" s="175">
        <f>'将来負担比率（分子）の構造'!I$41</f>
        <v>4915</v>
      </c>
      <c r="C66" s="175"/>
      <c r="D66" s="175"/>
      <c r="E66" s="175">
        <f>'将来負担比率（分子）の構造'!J$41</f>
        <v>5248</v>
      </c>
      <c r="F66" s="175"/>
      <c r="G66" s="175"/>
      <c r="H66" s="175">
        <f>'将来負担比率（分子）の構造'!K$41</f>
        <v>5518</v>
      </c>
      <c r="I66" s="175"/>
      <c r="J66" s="175"/>
      <c r="K66" s="175">
        <f>'将来負担比率（分子）の構造'!L$41</f>
        <v>5565</v>
      </c>
      <c r="L66" s="175"/>
      <c r="M66" s="175"/>
      <c r="N66" s="175">
        <f>'将来負担比率（分子）の構造'!M$41</f>
        <v>5468</v>
      </c>
      <c r="O66" s="175"/>
      <c r="P66" s="175"/>
    </row>
    <row r="67" spans="1:16">
      <c r="A67" s="175" t="s">
        <v>71</v>
      </c>
      <c r="B67" s="175" t="e">
        <f>NA()</f>
        <v>#N/A</v>
      </c>
      <c r="C67" s="175">
        <f>IF(ISNUMBER('将来負担比率（分子）の構造'!I$53), IF('将来負担比率（分子）の構造'!I$53 &lt; 0, 0, '将来負担比率（分子）の構造'!I$53), NA())</f>
        <v>2189</v>
      </c>
      <c r="D67" s="175" t="e">
        <f>NA()</f>
        <v>#N/A</v>
      </c>
      <c r="E67" s="175" t="e">
        <f>NA()</f>
        <v>#N/A</v>
      </c>
      <c r="F67" s="175">
        <f>IF(ISNUMBER('将来負担比率（分子）の構造'!J$53), IF('将来負担比率（分子）の構造'!J$53 &lt; 0, 0, '将来負担比率（分子）の構造'!J$53), NA())</f>
        <v>1900</v>
      </c>
      <c r="G67" s="175" t="e">
        <f>NA()</f>
        <v>#N/A</v>
      </c>
      <c r="H67" s="175" t="e">
        <f>NA()</f>
        <v>#N/A</v>
      </c>
      <c r="I67" s="175">
        <f>IF(ISNUMBER('将来負担比率（分子）の構造'!K$53), IF('将来負担比率（分子）の構造'!K$53 &lt; 0, 0, '将来負担比率（分子）の構造'!K$53), NA())</f>
        <v>755</v>
      </c>
      <c r="J67" s="175" t="e">
        <f>NA()</f>
        <v>#N/A</v>
      </c>
      <c r="K67" s="175" t="e">
        <f>NA()</f>
        <v>#N/A</v>
      </c>
      <c r="L67" s="175">
        <f>IF(ISNUMBER('将来負担比率（分子）の構造'!L$53), IF('将来負担比率（分子）の構造'!L$53 &lt; 0, 0, '将来負担比率（分子）の構造'!L$53), NA())</f>
        <v>392</v>
      </c>
      <c r="M67" s="175" t="e">
        <f>NA()</f>
        <v>#N/A</v>
      </c>
      <c r="N67" s="175" t="e">
        <f>NA()</f>
        <v>#N/A</v>
      </c>
      <c r="O67" s="175">
        <f>IF(ISNUMBER('将来負担比率（分子）の構造'!M$53), IF('将来負担比率（分子）の構造'!M$53 &lt; 0, 0, '将来負担比率（分子）の構造'!M$53), NA())</f>
        <v>85</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1601</v>
      </c>
      <c r="C72" s="179">
        <f>基金残高に係る経年分析!G55</f>
        <v>1502</v>
      </c>
      <c r="D72" s="179">
        <f>基金残高に係る経年分析!H55</f>
        <v>1491</v>
      </c>
    </row>
    <row r="73" spans="1:16">
      <c r="A73" s="178" t="s">
        <v>74</v>
      </c>
      <c r="B73" s="179">
        <f>基金残高に係る経年分析!F56</f>
        <v>189</v>
      </c>
      <c r="C73" s="179">
        <f>基金残高に係る経年分析!G56</f>
        <v>521</v>
      </c>
      <c r="D73" s="179">
        <f>基金残高に係る経年分析!H56</f>
        <v>881</v>
      </c>
    </row>
    <row r="74" spans="1:16">
      <c r="A74" s="178" t="s">
        <v>75</v>
      </c>
      <c r="B74" s="179">
        <f>基金残高に係る経年分析!F57</f>
        <v>1618</v>
      </c>
      <c r="C74" s="179">
        <f>基金残高に係る経年分析!G57</f>
        <v>1692</v>
      </c>
      <c r="D74" s="179">
        <f>基金残高に係る経年分析!H57</f>
        <v>1528</v>
      </c>
    </row>
  </sheetData>
  <sheetProtection algorithmName="SHA-512" hashValue="wJ7s8GKW09N7YieYdohrTNAivdnOcJP3wRy63zKtg5APU+ychOsj5lnpWlv/yzHaSZNH2qK6aAM66jZih4dKtw==" saltValue="fbOXu2cIHQZkGwogRJcWn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2025-03-14T06:46:23Z</cp:lastPrinted>
  <dcterms:created xsi:type="dcterms:W3CDTF">2025-02-19T05:18:50Z</dcterms:created>
  <dcterms:modified xsi:type="dcterms:W3CDTF">2025-03-28T02:41:40Z</dcterms:modified>
  <cp:category/>
</cp:coreProperties>
</file>