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業務別\300　決算関係\380　財政状況資料集\03_回答\"/>
    </mc:Choice>
  </mc:AlternateContent>
  <xr:revisionPtr revIDLastSave="0" documentId="13_ncr:1_{9DF8D66D-AD4B-45A5-ACB2-5D4A6CEF7A8D}" xr6:coauthVersionLast="47" xr6:coauthVersionMax="47" xr10:uidLastSave="{00000000-0000-0000-0000-000000000000}"/>
  <bookViews>
    <workbookView xWindow="-28920" yWindow="-120" windowWidth="29040" windowHeight="1584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AM34" i="10"/>
  <c r="AM35" i="10" s="1"/>
  <c r="AM36" i="10" s="1"/>
  <c r="AM37" i="10" s="1"/>
  <c r="AM38" i="10" s="1"/>
</calcChain>
</file>

<file path=xl/sharedStrings.xml><?xml version="1.0" encoding="utf-8"?>
<sst xmlns="http://schemas.openxmlformats.org/spreadsheetml/2006/main" count="989" uniqueCount="576">
  <si>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</si>
  <si>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</si>
  <si>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</si>
  <si>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</si>
  <si>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</si>
  <si>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</si>
  <si>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</si>
  <si>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</si>
  <si>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</si>
  <si>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</si>
  <si>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</si>
  <si>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</si>
  <si>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</si>
  <si>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</si>
  <si>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</si>
  <si>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</si>
  <si>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</si>
  <si>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</si>
  <si>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</si>
  <si>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</si>
  <si>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</si>
  <si>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</si>
  <si>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</si>
  <si>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</si>
  <si>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</si>
  <si>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</si>
  <si>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</si>
  <si>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</si>
  <si>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</si>
  <si>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</si>
  <si>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</si>
  <si>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</si>
  <si>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</si>
  <si>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</si>
  <si>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</si>
  <si>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</si>
  <si>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</si>
  <si>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</si>
  <si>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</si>
  <si>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</si>
  <si>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</si>
  <si>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</si>
  <si>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</si>
  <si>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</si>
  <si>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</si>
  <si>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</si>
  <si>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</si>
  <si>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</si>
  <si>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</si>
  <si>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</si>
  <si>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</si>
  <si>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</si>
  <si>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</si>
  <si>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</si>
  <si>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</si>
  <si>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</si>
  <si>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</si>
  <si>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</si>
  <si>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</si>
  <si>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</si>
  <si>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</si>
  <si>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</si>
  <si>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</si>
  <si>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</si>
  <si>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</si>
  <si>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</si>
  <si>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</si>
  <si>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</si>
  <si>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</si>
  <si>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</si>
  <si>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</si>
  <si>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</si>
  <si>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</si>
  <si>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</si>
  <si>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</si>
  <si>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</si>
  <si>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</si>
  <si>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</si>
  <si>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</si>
  <si>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</si>
  <si>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</si>
  <si>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</si>
  <si>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</si>
  <si>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</si>
  <si>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</si>
  <si>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</si>
  <si>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</si>
  <si>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</si>
  <si>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</si>
  <si>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</si>
  <si>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</si>
  <si>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</si>
  <si>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</si>
  <si>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</si>
  <si>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</si>
  <si>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</si>
  <si>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</si>
  <si>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</si>
  <si>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</si>
  <si>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</si>
  <si>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</si>
  <si>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</si>
  <si>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</si>
  <si>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</si>
  <si>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</si>
  <si>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</si>
  <si>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</si>
  <si>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</si>
  <si>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</si>
  <si>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</si>
  <si>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</si>
  <si>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</si>
  <si>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</si>
  <si>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</si>
  <si>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</si>
  <si>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</si>
  <si>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</si>
  <si>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</si>
  <si>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</si>
  <si>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</si>
  <si>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</si>
  <si>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</si>
  <si>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</si>
  <si>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</si>
  <si>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</si>
  <si>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</si>
  <si>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</si>
  <si>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</si>
  <si>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</si>
  <si>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</si>
  <si>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</si>
  <si>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</si>
  <si>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</si>
  <si>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</si>
  <si>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</si>
  <si>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</si>
  <si>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</si>
  <si>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</si>
  <si>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</si>
  <si>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</si>
  <si>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</si>
  <si>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</si>
  <si>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</si>
  <si>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</si>
  <si>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</si>
  <si>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</si>
  <si>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</si>
  <si>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</si>
  <si>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</si>
  <si>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</si>
  <si>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</si>
  <si>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</si>
  <si>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</si>
  <si>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</si>
  <si>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</si>
  <si>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</si>
  <si>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</si>
  <si>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</si>
  <si>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</si>
  <si>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</si>
  <si>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</si>
  <si>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</si>
  <si>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</si>
  <si>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</si>
  <si>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</si>
  <si>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</si>
  <si>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</si>
  <si>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</si>
  <si>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</si>
  <si>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</si>
  <si>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</si>
  <si>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</si>
  <si>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</si>
  <si>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</si>
  <si>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</si>
  <si>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</si>
  <si>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</si>
  <si>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</si>
  <si>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</si>
  <si>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</si>
  <si>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</si>
  <si>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</si>
  <si>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</si>
  <si>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</si>
  <si>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</si>
  <si>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</si>
  <si>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</si>
  <si>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</si>
  <si>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</si>
  <si>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</si>
  <si>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</si>
  <si>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</si>
  <si>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</si>
  <si>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</si>
  <si>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</si>
  <si>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</si>
  <si>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</si>
  <si>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</si>
  <si>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</si>
  <si>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</si>
  <si>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</si>
  <si>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</si>
  <si>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</si>
  <si>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熊本県熊本市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</si>
  <si>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</si>
  <si>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</si>
  <si>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</si>
  <si>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</si>
  <si>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</si>
  <si>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</si>
  <si>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</si>
  <si>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</si>
  <si>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</si>
  <si>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</si>
  <si>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</si>
  <si>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</si>
  <si>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</si>
  <si>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</si>
  <si>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</si>
  <si>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</si>
  <si>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</si>
  <si>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</si>
  <si>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</si>
  <si>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</si>
  <si>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</si>
  <si>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</si>
  <si>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</si>
  <si>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</si>
  <si>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</si>
  <si>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</si>
  <si>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</si>
  <si>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</si>
  <si>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</si>
  <si>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</si>
  <si>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</si>
  <si>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</si>
  <si>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</si>
  <si>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</si>
  <si>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</si>
  <si>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</si>
  <si>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</si>
  <si>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</si>
  <si>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</si>
  <si>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</si>
  <si>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</si>
  <si>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</si>
  <si>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</si>
  <si>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</si>
  <si>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</si>
  <si>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</si>
  <si>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</si>
  <si>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</si>
  <si>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</si>
  <si>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</si>
  <si>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</si>
  <si>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</si>
  <si>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</si>
  <si>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</si>
  <si>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</si>
  <si>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</si>
  <si>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</si>
  <si>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</si>
  <si>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</si>
  <si>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</si>
  <si>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</si>
  <si>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</si>
  <si>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</si>
  <si>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</si>
  <si>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</si>
  <si>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</si>
  <si>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</si>
  <si>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</si>
  <si>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</si>
  <si>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</si>
  <si>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</si>
  <si>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</si>
  <si>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</si>
  <si>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</si>
  <si>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</si>
  <si>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</si>
  <si>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</si>
  <si>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</si>
  <si>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</si>
  <si>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</si>
  <si>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</si>
  <si>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</si>
  <si>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</si>
  <si>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</si>
  <si>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</si>
  <si>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</si>
  <si>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</si>
  <si>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</si>
  <si>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</si>
  <si>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</si>
  <si>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</si>
  <si>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</si>
  <si>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</si>
  <si>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</si>
  <si>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</si>
  <si>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</si>
  <si>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</si>
  <si>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</si>
  <si>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</si>
  <si>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</si>
  <si>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</si>
  <si>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</si>
  <si>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</si>
  <si>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</si>
  <si>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</si>
  <si>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</si>
  <si>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</si>
  <si>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</si>
  <si>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</si>
  <si>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</si>
  <si>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</si>
  <si>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</si>
  <si>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</si>
  <si>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</si>
  <si>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</si>
  <si>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</si>
  <si>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</si>
  <si>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</si>
  <si>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</si>
  <si>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</si>
  <si>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</si>
  <si>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</si>
  <si>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</si>
  <si>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</si>
  <si>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</si>
  <si>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</si>
  <si>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</si>
  <si>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</si>
  <si>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</si>
  <si>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</si>
  <si>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</si>
  <si>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</si>
  <si>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</si>
  <si>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</si>
  <si>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</si>
  <si>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</si>
  <si>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</si>
  <si>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</si>
  <si>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</si>
  <si>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</si>
  <si>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</si>
  <si>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</si>
  <si>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</si>
  <si>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</si>
  <si>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</si>
  <si>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</si>
  <si>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</si>
  <si>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</si>
  <si>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</si>
  <si>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</si>
  <si>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熊本県熊本市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</si>
  <si>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</si>
  <si>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</si>
  <si>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</si>
  <si>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</si>
  <si>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</si>
  <si>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</si>
  <si>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</si>
  <si>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</si>
  <si>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</si>
  <si>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</si>
  <si>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</si>
  <si>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</si>
  <si>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</si>
  <si>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</si>
  <si>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</si>
  <si>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</si>
  <si>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</si>
  <si>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</si>
  <si>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</si>
  <si>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</si>
  <si>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</si>
  <si>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</si>
  <si>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</si>
  <si>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</si>
  <si>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</si>
  <si>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</si>
  <si>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</si>
  <si>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</si>
  <si>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</si>
  <si>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</si>
  <si>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</si>
  <si>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</si>
  <si>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</si>
  <si>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</si>
  <si>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</si>
  <si>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</si>
  <si>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</si>
  <si>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</si>
  <si>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</si>
  <si>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</si>
  <si>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</si>
  <si>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</si>
  <si>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</si>
  <si>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</si>
  <si>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</si>
  <si>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</si>
  <si>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</si>
  <si>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</si>
  <si>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</si>
  <si>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</si>
  <si>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</si>
  <si>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</si>
  <si>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</si>
  <si>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</si>
  <si>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</si>
  <si>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</si>
  <si>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</si>
  <si>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</si>
  <si>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</si>
  <si>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</si>
  <si>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</si>
  <si>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</si>
  <si>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</si>
  <si>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</si>
  <si>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</si>
  <si>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</si>
  <si>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</si>
  <si>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</si>
  <si>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</si>
  <si>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</si>
  <si>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</si>
  <si>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</si>
  <si>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</si>
  <si>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</si>
  <si>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</si>
  <si>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</si>
  <si>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</si>
  <si>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</si>
  <si>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</si>
  <si>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</si>
  <si>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</si>
  <si>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</si>
  <si>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</si>
  <si>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</si>
  <si>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</si>
  <si>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</si>
  <si>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</si>
  <si>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</si>
  <si>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</si>
  <si>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</si>
  <si>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</si>
  <si>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</si>
  <si>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</si>
  <si>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</si>
  <si>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</si>
  <si>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</si>
  <si>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</si>
  <si>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</si>
  <si>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</si>
  <si>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</si>
  <si>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</si>
  <si>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</si>
  <si>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</si>
  <si>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</si>
  <si>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</si>
  <si>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</si>
  <si>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</si>
  <si>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</si>
  <si>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</si>
  <si>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</si>
  <si>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</si>
  <si>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</si>
  <si>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</si>
  <si>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</si>
  <si>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</si>
  <si>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</si>
  <si>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</si>
  <si>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</si>
  <si>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</si>
  <si>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</si>
  <si>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</si>
  <si>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</si>
  <si>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</si>
  <si>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</si>
  <si>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</si>
  <si>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</si>
  <si>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</si>
  <si>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</si>
  <si>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</si>
  <si>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</si>
  <si>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</si>
  <si>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</si>
  <si>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</si>
  <si>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</si>
  <si>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</si>
  <si>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</si>
  <si>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</si>
  <si>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</si>
  <si>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</si>
  <si>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</si>
  <si>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</si>
  <si>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</si>
  <si>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</si>
  <si>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</si>
  <si>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</si>
  <si>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</si>
  <si>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</si>
  <si>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</si>
  <si>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</si>
  <si>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</si>
  <si>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</si>
  <si>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</si>
  <si>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</si>
  <si>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</si>
  <si>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</si>
  <si>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</si>
  <si>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</si>
  <si>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</si>
  <si>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</si>
  <si>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</si>
  <si>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</si>
  <si>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</si>
  <si>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</si>
  <si>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</si>
  <si>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</si>
  <si>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</si>
  <si>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</si>
  <si>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</si>
  <si>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</si>
  <si>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</si>
  <si>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</si>
  <si>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</si>
  <si>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</si>
  <si>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</si>
  <si>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</si>
  <si>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</si>
  <si>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</si>
  <si>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</si>
  <si>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</si>
  <si>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</si>
  <si>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</si>
  <si>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</si>
  <si>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</si>
  <si>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</si>
  <si>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</si>
  <si>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</si>
  <si>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</si>
  <si>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0.78</t>
  </si>
  <si>
    <t>水道事業会計</t>
  </si>
  <si>
    <t>下水道事業会計</t>
  </si>
  <si>
    <t>一般会計</t>
  </si>
  <si>
    <t>介護保険会計</t>
  </si>
  <si>
    <t>国民健康保険会計</t>
  </si>
  <si>
    <t>▲ 0.43</t>
  </si>
  <si>
    <t>交通事業会計</t>
  </si>
  <si>
    <t>後期高齢者医療会計</t>
  </si>
  <si>
    <t>母子父子寡婦福祉資金貸付事業会計</t>
  </si>
  <si>
    <t>その他会計（赤字）</t>
  </si>
  <si>
    <t>その他会計（黒字）</t>
  </si>
  <si>
    <t>R01</t>
    <phoneticPr fontId="5"/>
  </si>
  <si>
    <t>R02</t>
    <phoneticPr fontId="5"/>
  </si>
  <si>
    <t>R03</t>
    <phoneticPr fontId="5"/>
  </si>
  <si>
    <t>R04</t>
    <phoneticPr fontId="5"/>
  </si>
  <si>
    <t>R05</t>
    <phoneticPr fontId="5"/>
  </si>
  <si>
    <t>熊本市公共施設長寿命化等基金</t>
    <phoneticPr fontId="5"/>
  </si>
  <si>
    <t>熊本市職員退職手当基金</t>
    <phoneticPr fontId="2"/>
  </si>
  <si>
    <t>熊本市平成28年熊本地震復興基金</t>
    <phoneticPr fontId="2"/>
  </si>
  <si>
    <t>熊本城復元整備基金</t>
    <phoneticPr fontId="2"/>
  </si>
  <si>
    <t>熊本市新型コロナウイルス感染症金融対策基金</t>
    <phoneticPr fontId="2"/>
  </si>
  <si>
    <t>山鹿植木広域行政事務組合</t>
  </si>
  <si>
    <t>熊本県後期高齢者医療広域連合（一般会計）</t>
  </si>
  <si>
    <t>熊本県後期高齢者医療広域連合（後期高齢者医療特別会計）</t>
  </si>
  <si>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</si>
  <si>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</si>
  <si>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熊本市文化スポーツ財団</t>
    <rPh sb="0" eb="3">
      <t>クマモトシ</t>
    </rPh>
    <rPh sb="3" eb="5">
      <t>ブンカ</t>
    </rPh>
    <rPh sb="9" eb="11">
      <t>ザイダン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</si>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</sst>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D7B8-49CB-BC07-EB161B42FD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91725</c:v>
                </c:pt>
                <c:pt idx="1">
                  <c:v>55190</c:v>
                </c:pt>
                <c:pt idx="2">
                  <c:v>71897</c:v>
                </c:pt>
                <c:pt idx="3">
                  <c:v>57515</c:v>
                </c:pt>
                <c:pt idx="4">
                  <c:v>58458</c:v>
                </c:pt>
              </c:numCache>
            </c:numRef>
          </c:val>
          <c:smooth val="0"/>
          <c:extLst>
            <c:ext xmlns:c16="http://schemas.microsoft.com/office/drawing/2014/chart" uri="{C3380CC4-5D6E-409C-BE32-E72D297353CC}">
              <c16:uniqueId val="{00000001-D7B8-49CB-BC07-EB161B42FD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3.46</c:v>
                </c:pt>
                <c:pt idx="1">
                  <c:v>2.84</c:v>
                </c:pt>
                <c:pt idx="2">
                  <c:v>3.19</c:v>
                </c:pt>
                <c:pt idx="3">
                  <c:v>3.72</c:v>
                </c:pt>
                <c:pt idx="4">
                  <c:v>3.36</c:v>
                </c:pt>
              </c:numCache>
            </c:numRef>
          </c:val>
          <c:extLst>
            <c:ext xmlns:c16="http://schemas.microsoft.com/office/drawing/2014/chart" uri="{C3380CC4-5D6E-409C-BE32-E72D297353CC}">
              <c16:uniqueId val="{00000000-CDD0-489D-A503-7A66275248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c:v>
                </c:pt>
                <c:pt idx="1">
                  <c:v>1.89</c:v>
                </c:pt>
                <c:pt idx="2">
                  <c:v>1.77</c:v>
                </c:pt>
                <c:pt idx="3">
                  <c:v>2.11</c:v>
                </c:pt>
                <c:pt idx="4">
                  <c:v>2.41</c:v>
                </c:pt>
              </c:numCache>
            </c:numRef>
          </c:val>
          <c:extLst>
            <c:ext xmlns:c16="http://schemas.microsoft.com/office/drawing/2014/chart" uri="{C3380CC4-5D6E-409C-BE32-E72D297353CC}">
              <c16:uniqueId val="{00000001-CDD0-489D-A503-7A66275248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-0.78</c:v>
                </c:pt>
                <c:pt idx="2">
                  <c:v>0.54</c:v>
                </c:pt>
                <c:pt idx="3">
                  <c:v>0.74</c:v>
                </c:pt>
                <c:pt idx="4">
                  <c:v>0.05</c:v>
                </c:pt>
              </c:numCache>
            </c:numRef>
          </c:val>
          <c:smooth val="0"/>
          <c:extLst>
            <c:ext xmlns:c16="http://schemas.microsoft.com/office/drawing/2014/chart" uri="{C3380CC4-5D6E-409C-BE32-E72D297353CC}">
              <c16:uniqueId val="{00000002-CDD0-489D-A503-7A66275248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0.25</c:v>
                </c:pt>
                <c:pt idx="4">
                  <c:v>#N/A</c:v>
                </c:pt>
                <c:pt idx="5">
                  <c:v>0.19</c:v>
                </c:pt>
                <c:pt idx="6">
                  <c:v>#N/A</c:v>
                </c:pt>
                <c:pt idx="7">
                  <c:v>0.21</c:v>
                </c:pt>
                <c:pt idx="8">
                  <c:v>#N/A</c:v>
                </c:pt>
                <c:pt idx="9">
                  <c:v>0.23</c:v>
                </c:pt>
              </c:numCache>
            </c:numRef>
          </c:val>
          <c:extLst>
            <c:ext xmlns:c16="http://schemas.microsoft.com/office/drawing/2014/chart" uri="{C3380CC4-5D6E-409C-BE32-E72D297353CC}">
              <c16:uniqueId val="{00000000-7FFC-4EA8-A6A4-6EBE05A7A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C-4EA8-A6A4-6EBE05A7A915}"/>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0.11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7FFC-4EA8-A6A4-6EBE05A7A915}"/>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0.15</c:v>
                </c:pt>
                <c:pt idx="6">
                  <c:v>#N/A</c:v>
                </c:pt>
                <c:pt idx="7">
                  <c:v>0.17</c:v>
                </c:pt>
                <c:pt idx="8">
                  <c:v>#N/A</c:v>
                </c:pt>
                <c:pt idx="9">
                  <c:v>0.17</c:v>
                </c:pt>
              </c:numCache>
            </c:numRef>
          </c:val>
          <c:extLst>
            <c:ext xmlns:c16="http://schemas.microsoft.com/office/drawing/2014/chart" uri="{C3380CC4-5D6E-409C-BE32-E72D297353CC}">
              <c16:uniqueId val="{00000003-7FFC-4EA8-A6A4-6EBE05A7A915}"/>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0.43</c:v>
                </c:pt>
                <c:pt idx="4">
                  <c:v>#N/A</c:v>
                </c:pt>
                <c:pt idx="5">
                  <c:v>0.3</c:v>
                </c:pt>
                <c:pt idx="6">
                  <c:v>#N/A</c:v>
                </c:pt>
                <c:pt idx="7">
                  <c:v>0.35</c:v>
                </c:pt>
                <c:pt idx="8">
                  <c:v>#N/A</c:v>
                </c:pt>
                <c:pt idx="9">
                  <c:v>0.36</c:v>
                </c:pt>
              </c:numCache>
            </c:numRef>
          </c:val>
          <c:extLst>
            <c:ext xmlns:c16="http://schemas.microsoft.com/office/drawing/2014/chart" uri="{C3380CC4-5D6E-409C-BE32-E72D297353CC}">
              <c16:uniqueId val="{00000004-7FFC-4EA8-A6A4-6EBE05A7A915}"/>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0.43</c:v>
                </c:pt>
                <c:pt idx="1">
                  <c:v>#N/A</c:v>
                </c:pt>
                <c:pt idx="2">
                  <c:v>#N/A</c:v>
                </c:pt>
                <c:pt idx="3">
                  <c:v>0.2</c:v>
                </c:pt>
                <c:pt idx="4">
                  <c:v>#N/A</c:v>
                </c:pt>
                <c:pt idx="5">
                  <c:v>0.7</c:v>
                </c:pt>
                <c:pt idx="6">
                  <c:v>#N/A</c:v>
                </c:pt>
                <c:pt idx="7">
                  <c:v>1.01</c:v>
                </c:pt>
                <c:pt idx="8">
                  <c:v>#N/A</c:v>
                </c:pt>
                <c:pt idx="9">
                  <c:v>0.64</c:v>
                </c:pt>
              </c:numCache>
            </c:numRef>
          </c:val>
          <c:extLst>
            <c:ext xmlns:c16="http://schemas.microsoft.com/office/drawing/2014/chart" uri="{C3380CC4-5D6E-409C-BE32-E72D297353CC}">
              <c16:uniqueId val="{00000005-7FFC-4EA8-A6A4-6EBE05A7A915}"/>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2.4900000000000002</c:v>
                </c:pt>
                <c:pt idx="2">
                  <c:v>#N/A</c:v>
                </c:pt>
                <c:pt idx="3">
                  <c:v>3.52</c:v>
                </c:pt>
                <c:pt idx="4">
                  <c:v>#N/A</c:v>
                </c:pt>
                <c:pt idx="5">
                  <c:v>1.0900000000000001</c:v>
                </c:pt>
                <c:pt idx="6">
                  <c:v>#N/A</c:v>
                </c:pt>
                <c:pt idx="7">
                  <c:v>0.83</c:v>
                </c:pt>
                <c:pt idx="8">
                  <c:v>#N/A</c:v>
                </c:pt>
                <c:pt idx="9">
                  <c:v>0.66</c:v>
                </c:pt>
              </c:numCache>
            </c:numRef>
          </c:val>
          <c:extLst>
            <c:ext xmlns:c16="http://schemas.microsoft.com/office/drawing/2014/chart" uri="{C3380CC4-5D6E-409C-BE32-E72D297353CC}">
              <c16:uniqueId val="{00000006-7FFC-4EA8-A6A4-6EBE05A7A9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3.22</c:v>
                </c:pt>
                <c:pt idx="2">
                  <c:v>#N/A</c:v>
                </c:pt>
                <c:pt idx="3">
                  <c:v>2.6</c:v>
                </c:pt>
                <c:pt idx="4">
                  <c:v>#N/A</c:v>
                </c:pt>
                <c:pt idx="5">
                  <c:v>2.95</c:v>
                </c:pt>
                <c:pt idx="6">
                  <c:v>#N/A</c:v>
                </c:pt>
                <c:pt idx="7">
                  <c:v>3.45</c:v>
                </c:pt>
                <c:pt idx="8">
                  <c:v>#N/A</c:v>
                </c:pt>
                <c:pt idx="9">
                  <c:v>3.09</c:v>
                </c:pt>
              </c:numCache>
            </c:numRef>
          </c:val>
          <c:extLst>
            <c:ext xmlns:c16="http://schemas.microsoft.com/office/drawing/2014/chart" uri="{C3380CC4-5D6E-409C-BE32-E72D297353CC}">
              <c16:uniqueId val="{00000007-7FFC-4EA8-A6A4-6EBE05A7A91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5.91</c:v>
                </c:pt>
                <c:pt idx="2">
                  <c:v>#N/A</c:v>
                </c:pt>
                <c:pt idx="3">
                  <c:v>5.48</c:v>
                </c:pt>
                <c:pt idx="4">
                  <c:v>#N/A</c:v>
                </c:pt>
                <c:pt idx="5">
                  <c:v>4.0199999999999996</c:v>
                </c:pt>
                <c:pt idx="6">
                  <c:v>#N/A</c:v>
                </c:pt>
                <c:pt idx="7">
                  <c:v>3.77</c:v>
                </c:pt>
                <c:pt idx="8">
                  <c:v>#N/A</c:v>
                </c:pt>
                <c:pt idx="9">
                  <c:v>3.63</c:v>
                </c:pt>
              </c:numCache>
            </c:numRef>
          </c:val>
          <c:extLst>
            <c:ext xmlns:c16="http://schemas.microsoft.com/office/drawing/2014/chart" uri="{C3380CC4-5D6E-409C-BE32-E72D297353CC}">
              <c16:uniqueId val="{00000008-7FFC-4EA8-A6A4-6EBE05A7A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7.54</c:v>
                </c:pt>
                <c:pt idx="2">
                  <c:v>#N/A</c:v>
                </c:pt>
                <c:pt idx="3">
                  <c:v>7.27</c:v>
                </c:pt>
                <c:pt idx="4">
                  <c:v>#N/A</c:v>
                </c:pt>
                <c:pt idx="5">
                  <c:v>7.4</c:v>
                </c:pt>
                <c:pt idx="6">
                  <c:v>#N/A</c:v>
                </c:pt>
                <c:pt idx="7">
                  <c:v>4.6399999999999997</c:v>
                </c:pt>
                <c:pt idx="8">
                  <c:v>#N/A</c:v>
                </c:pt>
                <c:pt idx="9">
                  <c:v>4.57</c:v>
                </c:pt>
              </c:numCache>
            </c:numRef>
          </c:val>
          <c:extLst>
            <c:ext xmlns:c16="http://schemas.microsoft.com/office/drawing/2014/chart" uri="{C3380CC4-5D6E-409C-BE32-E72D297353CC}">
              <c16:uniqueId val="{00000009-7FFC-4EA8-A6A4-6EBE05A7A9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32428</c:v>
                </c:pt>
                <c:pt idx="5">
                  <c:v>26360</c:v>
                </c:pt>
                <c:pt idx="8">
                  <c:v>30694</c:v>
                </c:pt>
                <c:pt idx="11">
                  <c:v>30948</c:v>
                </c:pt>
                <c:pt idx="14">
                  <c:v>31219</c:v>
                </c:pt>
              </c:numCache>
            </c:numRef>
          </c:val>
          <c:extLst>
            <c:ext xmlns:c16="http://schemas.microsoft.com/office/drawing/2014/chart" uri="{C3380CC4-5D6E-409C-BE32-E72D297353CC}">
              <c16:uniqueId val="{00000000-0D13-4A88-9695-271667F5EE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D13-4A88-9695-271667F5EE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104</c:v>
                </c:pt>
                <c:pt idx="3">
                  <c:v>194</c:v>
                </c:pt>
                <c:pt idx="6">
                  <c:v>229</c:v>
                </c:pt>
                <c:pt idx="9">
                  <c:v>171</c:v>
                </c:pt>
                <c:pt idx="12">
                  <c:v>171</c:v>
                </c:pt>
              </c:numCache>
            </c:numRef>
          </c:val>
          <c:extLst>
            <c:ext xmlns:c16="http://schemas.microsoft.com/office/drawing/2014/chart" uri="{C3380CC4-5D6E-409C-BE32-E72D297353CC}">
              <c16:uniqueId val="{00000002-0D13-4A88-9695-271667F5EE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0D13-4A88-9695-271667F5EE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4994</c:v>
                </c:pt>
                <c:pt idx="3">
                  <c:v>4903</c:v>
                </c:pt>
                <c:pt idx="6">
                  <c:v>4966</c:v>
                </c:pt>
                <c:pt idx="9">
                  <c:v>5071</c:v>
                </c:pt>
                <c:pt idx="12">
                  <c:v>5150</c:v>
                </c:pt>
              </c:numCache>
            </c:numRef>
          </c:val>
          <c:extLst>
            <c:ext xmlns:c16="http://schemas.microsoft.com/office/drawing/2014/chart" uri="{C3380CC4-5D6E-409C-BE32-E72D297353CC}">
              <c16:uniqueId val="{00000004-0D13-4A88-9695-271667F5EE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2333</c:v>
                </c:pt>
                <c:pt idx="3">
                  <c:v>2667</c:v>
                </c:pt>
                <c:pt idx="6">
                  <c:v>3000</c:v>
                </c:pt>
                <c:pt idx="9">
                  <c:v>3333</c:v>
                </c:pt>
                <c:pt idx="12">
                  <c:v>3704</c:v>
                </c:pt>
              </c:numCache>
            </c:numRef>
          </c:val>
          <c:extLst>
            <c:ext xmlns:c16="http://schemas.microsoft.com/office/drawing/2014/chart" uri="{C3380CC4-5D6E-409C-BE32-E72D297353CC}">
              <c16:uniqueId val="{00000005-0D13-4A88-9695-271667F5EE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13-4A88-9695-271667F5EE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35115</c:v>
                </c:pt>
                <c:pt idx="3">
                  <c:v>28559</c:v>
                </c:pt>
                <c:pt idx="6">
                  <c:v>31368</c:v>
                </c:pt>
                <c:pt idx="9">
                  <c:v>32997</c:v>
                </c:pt>
                <c:pt idx="12">
                  <c:v>33381</c:v>
                </c:pt>
              </c:numCache>
            </c:numRef>
          </c:val>
          <c:extLst>
            <c:ext xmlns:c16="http://schemas.microsoft.com/office/drawing/2014/chart" uri="{C3380CC4-5D6E-409C-BE32-E72D297353CC}">
              <c16:uniqueId val="{00000007-0D13-4A88-9695-271667F5EE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10119</c:v>
                </c:pt>
                <c:pt idx="2">
                  <c:v>#N/A</c:v>
                </c:pt>
                <c:pt idx="3">
                  <c:v>#N/A</c:v>
                </c:pt>
                <c:pt idx="4">
                  <c:v>9963</c:v>
                </c:pt>
                <c:pt idx="5">
                  <c:v>#N/A</c:v>
                </c:pt>
                <c:pt idx="6">
                  <c:v>#N/A</c:v>
                </c:pt>
                <c:pt idx="7">
                  <c:v>8869</c:v>
                </c:pt>
                <c:pt idx="8">
                  <c:v>#N/A</c:v>
                </c:pt>
                <c:pt idx="9">
                  <c:v>#N/A</c:v>
                </c:pt>
                <c:pt idx="10">
                  <c:v>10624</c:v>
                </c:pt>
                <c:pt idx="11">
                  <c:v>#N/A</c:v>
                </c:pt>
                <c:pt idx="12">
                  <c:v>#N/A</c:v>
                </c:pt>
                <c:pt idx="13">
                  <c:v>11187</c:v>
                </c:pt>
                <c:pt idx="14">
                  <c:v>#N/A</c:v>
                </c:pt>
              </c:numCache>
            </c:numRef>
          </c:val>
          <c:smooth val="0"/>
          <c:extLst>
            <c:ext xmlns:c16="http://schemas.microsoft.com/office/drawing/2014/chart" uri="{C3380CC4-5D6E-409C-BE32-E72D297353CC}">
              <c16:uniqueId val="{00000008-0D13-4A88-9695-271667F5EE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357674</c:v>
                </c:pt>
                <c:pt idx="5">
                  <c:v>366350</c:v>
                </c:pt>
                <c:pt idx="8">
                  <c:v>372310</c:v>
                </c:pt>
                <c:pt idx="11">
                  <c:v>377051</c:v>
                </c:pt>
                <c:pt idx="14">
                  <c:v>375085</c:v>
                </c:pt>
              </c:numCache>
            </c:numRef>
          </c:val>
          <c:extLst>
            <c:ext xmlns:c16="http://schemas.microsoft.com/office/drawing/2014/chart" uri="{C3380CC4-5D6E-409C-BE32-E72D297353CC}">
              <c16:uniqueId val="{00000000-B81E-4DAA-A2C3-0C7CFDE3E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28793</c:v>
                </c:pt>
                <c:pt idx="5">
                  <c:v>29581</c:v>
                </c:pt>
                <c:pt idx="8">
                  <c:v>37212</c:v>
                </c:pt>
                <c:pt idx="11">
                  <c:v>36888</c:v>
                </c:pt>
                <c:pt idx="14">
                  <c:v>39283</c:v>
                </c:pt>
              </c:numCache>
            </c:numRef>
          </c:val>
          <c:extLst>
            <c:ext xmlns:c16="http://schemas.microsoft.com/office/drawing/2014/chart" uri="{C3380CC4-5D6E-409C-BE32-E72D297353CC}">
              <c16:uniqueId val="{00000001-B81E-4DAA-A2C3-0C7CFDE3E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22532</c:v>
                </c:pt>
                <c:pt idx="5">
                  <c:v>28210</c:v>
                </c:pt>
                <c:pt idx="8">
                  <c:v>39349</c:v>
                </c:pt>
                <c:pt idx="11">
                  <c:v>44563</c:v>
                </c:pt>
                <c:pt idx="14">
                  <c:v>51953</c:v>
                </c:pt>
              </c:numCache>
            </c:numRef>
          </c:val>
          <c:extLst>
            <c:ext xmlns:c16="http://schemas.microsoft.com/office/drawing/2014/chart" uri="{C3380CC4-5D6E-409C-BE32-E72D297353CC}">
              <c16:uniqueId val="{00000002-B81E-4DAA-A2C3-0C7CFDE3E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E-4DAA-A2C3-0C7CFDE3E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E-4DAA-A2C3-0C7CFDE3E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E-4DAA-A2C3-0C7CFDE3E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72459</c:v>
                </c:pt>
                <c:pt idx="3">
                  <c:v>69225</c:v>
                </c:pt>
                <c:pt idx="6">
                  <c:v>66494</c:v>
                </c:pt>
                <c:pt idx="9">
                  <c:v>63619</c:v>
                </c:pt>
                <c:pt idx="12">
                  <c:v>64901</c:v>
                </c:pt>
              </c:numCache>
            </c:numRef>
          </c:val>
          <c:extLst>
            <c:ext xmlns:c16="http://schemas.microsoft.com/office/drawing/2014/chart" uri="{C3380CC4-5D6E-409C-BE32-E72D297353CC}">
              <c16:uniqueId val="{00000006-B81E-4DAA-A2C3-0C7CFDE3E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19</c:v>
                </c:pt>
                <c:pt idx="6">
                  <c:v>35</c:v>
                </c:pt>
                <c:pt idx="9">
                  <c:v>34</c:v>
                </c:pt>
                <c:pt idx="12">
                  <c:v>32</c:v>
                </c:pt>
              </c:numCache>
            </c:numRef>
          </c:val>
          <c:extLst>
            <c:ext xmlns:c16="http://schemas.microsoft.com/office/drawing/2014/chart" uri="{C3380CC4-5D6E-409C-BE32-E72D297353CC}">
              <c16:uniqueId val="{00000007-B81E-4DAA-A2C3-0C7CFDE3E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72308</c:v>
                </c:pt>
                <c:pt idx="3">
                  <c:v>70323</c:v>
                </c:pt>
                <c:pt idx="6">
                  <c:v>67653</c:v>
                </c:pt>
                <c:pt idx="9">
                  <c:v>66053</c:v>
                </c:pt>
                <c:pt idx="12">
                  <c:v>66226</c:v>
                </c:pt>
              </c:numCache>
            </c:numRef>
          </c:val>
          <c:extLst>
            <c:ext xmlns:c16="http://schemas.microsoft.com/office/drawing/2014/chart" uri="{C3380CC4-5D6E-409C-BE32-E72D297353CC}">
              <c16:uniqueId val="{00000008-B81E-4DAA-A2C3-0C7CFDE3E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1538</c:v>
                </c:pt>
                <c:pt idx="3">
                  <c:v>1353</c:v>
                </c:pt>
                <c:pt idx="6">
                  <c:v>1184</c:v>
                </c:pt>
                <c:pt idx="9">
                  <c:v>2192</c:v>
                </c:pt>
                <c:pt idx="12">
                  <c:v>2030</c:v>
                </c:pt>
              </c:numCache>
            </c:numRef>
          </c:val>
          <c:extLst>
            <c:ext xmlns:c16="http://schemas.microsoft.com/office/drawing/2014/chart" uri="{C3380CC4-5D6E-409C-BE32-E72D297353CC}">
              <c16:uniqueId val="{00000009-B81E-4DAA-A2C3-0C7CFDE3E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481313</c:v>
                </c:pt>
                <c:pt idx="3">
                  <c:v>496551</c:v>
                </c:pt>
                <c:pt idx="6">
                  <c:v>508448</c:v>
                </c:pt>
                <c:pt idx="9">
                  <c:v>511238</c:v>
                </c:pt>
                <c:pt idx="12">
                  <c:v>504688</c:v>
                </c:pt>
              </c:numCache>
            </c:numRef>
          </c:val>
          <c:extLst>
            <c:ext xmlns:c16="http://schemas.microsoft.com/office/drawing/2014/chart" uri="{C3380CC4-5D6E-409C-BE32-E72D297353CC}">
              <c16:uniqueId val="{0000000A-B81E-4DAA-A2C3-0C7CFDE3EC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218620</c:v>
                </c:pt>
                <c:pt idx="2">
                  <c:v>#N/A</c:v>
                </c:pt>
                <c:pt idx="3">
                  <c:v>#N/A</c:v>
                </c:pt>
                <c:pt idx="4">
                  <c:v>213330</c:v>
                </c:pt>
                <c:pt idx="5">
                  <c:v>#N/A</c:v>
                </c:pt>
                <c:pt idx="6">
                  <c:v>#N/A</c:v>
                </c:pt>
                <c:pt idx="7">
                  <c:v>194944</c:v>
                </c:pt>
                <c:pt idx="8">
                  <c:v>#N/A</c:v>
                </c:pt>
                <c:pt idx="9">
                  <c:v>#N/A</c:v>
                </c:pt>
                <c:pt idx="10">
                  <c:v>184634</c:v>
                </c:pt>
                <c:pt idx="11">
                  <c:v>#N/A</c:v>
                </c:pt>
                <c:pt idx="12">
                  <c:v>#N/A</c:v>
                </c:pt>
                <c:pt idx="13">
                  <c:v>171557</c:v>
                </c:pt>
                <c:pt idx="14">
                  <c:v>#N/A</c:v>
                </c:pt>
              </c:numCache>
            </c:numRef>
          </c:val>
          <c:smooth val="0"/>
          <c:extLst>
            <c:ext xmlns:c16="http://schemas.microsoft.com/office/drawing/2014/chart" uri="{C3380CC4-5D6E-409C-BE32-E72D297353CC}">
              <c16:uniqueId val="{0000000B-B81E-4DAA-A2C3-0C7CFDE3EC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3703</c:v>
                </c:pt>
                <c:pt idx="1">
                  <c:v>4303</c:v>
                </c:pt>
                <c:pt idx="2">
                  <c:v>5003</c:v>
                </c:pt>
              </c:numCache>
            </c:numRef>
          </c:val>
          <c:extLst>
            <c:ext xmlns:c16="http://schemas.microsoft.com/office/drawing/2014/chart" uri="{C3380CC4-5D6E-409C-BE32-E72D297353CC}">
              <c16:uniqueId val="{00000000-AC49-47DD-8A03-0C5E44FDA6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6240</c:v>
                </c:pt>
                <c:pt idx="1">
                  <c:v>5970</c:v>
                </c:pt>
                <c:pt idx="2">
                  <c:v>6546</c:v>
                </c:pt>
              </c:numCache>
            </c:numRef>
          </c:val>
          <c:extLst>
            <c:ext xmlns:c16="http://schemas.microsoft.com/office/drawing/2014/chart" uri="{C3380CC4-5D6E-409C-BE32-E72D297353CC}">
              <c16:uniqueId val="{00000001-AC49-47DD-8A03-0C5E44FDA6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16368</c:v>
                </c:pt>
                <c:pt idx="1">
                  <c:v>18818</c:v>
                </c:pt>
                <c:pt idx="2">
                  <c:v>23962</c:v>
                </c:pt>
              </c:numCache>
            </c:numRef>
          </c:val>
          <c:extLst>
            <c:ext xmlns:c16="http://schemas.microsoft.com/office/drawing/2014/chart" uri="{C3380CC4-5D6E-409C-BE32-E72D297353CC}">
              <c16:uniqueId val="{00000002-AC49-47DD-8A03-0C5E44FDA6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次産業人口の割合は高くはなく、製造品出荷額や事業所数が少ないこと等の産業構造上の税収基盤が強くはない状況にあり、財政力指数は下位にある。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年度は、市民税や固定資産税等の基幹税収が増加する一方で、社会保障関係経費や熊本地震分等の公債費も増加していることから、昨年度から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ポイント減少した。引き続き、企業誘致や地場産業の育成に努めるとともに、将来への投資と本市の魅力向上につながる事業を着実に進めることで、税源の涵養を図り、財政力の向上に努める。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年度は、物件費や自立支援給付費等の扶助費の増加により経常充当一般財源が増加した一方で、税収等の増加により経常一般財源が増加したため、前年度比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ポイントの横ばいとなった。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本市は地下鉄等の大規模な公営企業を持っておらず、企業会計への繰出金の規模が比較的小さいこと等により、上位にある。将来に渡って扶助費等の増加が見込まれることから、引き続き税源の涵養や行財政改革の推進等による適正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105833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9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153811</xdr:rowOff>
    </xdr:from>
    <xdr:to>
      <xdr:col>19</xdr:col>
      <xdr:colOff>133350</xdr:colOff>
      <xdr:row>60</xdr:row>
      <xdr:rowOff>105833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97911"/>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153811</xdr:rowOff>
    </xdr:from>
    <xdr:to>
      <xdr:col>15</xdr:col>
      <xdr:colOff>82550</xdr:colOff>
      <xdr:row>59</xdr:row>
      <xdr:rowOff>9172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9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9172</xdr:rowOff>
    </xdr:from>
    <xdr:to>
      <xdr:col>11</xdr:col>
      <xdr:colOff>31750</xdr:colOff>
      <xdr:row>59</xdr:row>
      <xdr:rowOff>89605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2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103011</xdr:rowOff>
    </xdr:from>
    <xdr:to>
      <xdr:col>15</xdr:col>
      <xdr:colOff>133350</xdr:colOff>
      <xdr:row>59</xdr:row>
      <xdr:rowOff>33161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43338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129822</xdr:rowOff>
    </xdr:from>
    <xdr:to>
      <xdr:col>11</xdr:col>
      <xdr:colOff>82550</xdr:colOff>
      <xdr:row>59</xdr:row>
      <xdr:rowOff>59972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70149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38805</xdr:rowOff>
    </xdr:from>
    <xdr:to>
      <xdr:col>7</xdr:col>
      <xdr:colOff>31750</xdr:colOff>
      <xdr:row>59</xdr:row>
      <xdr:rowOff>140405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150582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年度の学校給食費の公会計化に伴う材料費等の増加や、令和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年度の新型コロナウイルスワクチン接種経費等の増加、令和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年度の個人番号カード普及促進のための社会保障・税番号制度推進経費等の物件費の増加により、近年増加して推移した。</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年度は、新型コロナウイルスワクチン接種経費や</a:t>
          </a:r>
          <a:r>
            <a:rPr kumimoji="1" lang="en-US" altLang="ja-JP" sz="1150">
              <a:latin typeface="ＭＳ Ｐゴシック" panose="020B0600070205080204" pitchFamily="50" charset="-128"/>
              <a:ea typeface="ＭＳ Ｐゴシック" panose="020B0600070205080204" pitchFamily="50" charset="-128"/>
            </a:rPr>
            <a:t>PCR</a:t>
          </a:r>
          <a:r>
            <a:rPr kumimoji="1" lang="ja-JP" altLang="en-US" sz="1150">
              <a:latin typeface="ＭＳ Ｐゴシック" panose="020B0600070205080204" pitchFamily="50" charset="-128"/>
              <a:ea typeface="ＭＳ Ｐゴシック" panose="020B0600070205080204" pitchFamily="50" charset="-128"/>
            </a:rPr>
            <a:t>検査費などの物件費が減少したことや、道路・学校等の維持補修費が事業進捗に伴い減少したことなどにより、前年度比</a:t>
          </a:r>
          <a:r>
            <a:rPr kumimoji="1" lang="en-US" altLang="ja-JP" sz="1150">
              <a:latin typeface="ＭＳ Ｐゴシック" panose="020B0600070205080204" pitchFamily="50" charset="-128"/>
              <a:ea typeface="ＭＳ Ｐゴシック" panose="020B0600070205080204" pitchFamily="50" charset="-128"/>
            </a:rPr>
            <a:t>5,618</a:t>
          </a:r>
          <a:r>
            <a:rPr kumimoji="1" lang="ja-JP" altLang="en-US" sz="1150">
              <a:latin typeface="ＭＳ Ｐゴシック" panose="020B0600070205080204" pitchFamily="50" charset="-128"/>
              <a:ea typeface="ＭＳ Ｐゴシック" panose="020B0600070205080204" pitchFamily="50" charset="-128"/>
            </a:rPr>
            <a:t>円減少した。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今後とも、行財政改革の推進や適切な定数管理等により、適正な財政運営に努める。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103933</xdr:rowOff>
    </xdr:from>
    <xdr:to>
      <xdr:col>23</xdr:col>
      <xdr:colOff>133350</xdr:colOff>
      <xdr:row>87</xdr:row>
      <xdr:rowOff>158420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848633"/>
          <a:ext cx="838200" cy="2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43641</xdr:rowOff>
    </xdr:from>
    <xdr:to>
      <xdr:col>19</xdr:col>
      <xdr:colOff>133350</xdr:colOff>
      <xdr:row>87</xdr:row>
      <xdr:rowOff>158420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59791"/>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71772</xdr:rowOff>
    </xdr:from>
    <xdr:to>
      <xdr:col>15</xdr:col>
      <xdr:colOff>82550</xdr:colOff>
      <xdr:row>87</xdr:row>
      <xdr:rowOff>43641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3572"/>
          <a:ext cx="889000" cy="48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34021</xdr:rowOff>
    </xdr:from>
    <xdr:to>
      <xdr:col>11</xdr:col>
      <xdr:colOff>31750</xdr:colOff>
      <xdr:row>84</xdr:row>
      <xdr:rowOff>71772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2921"/>
          <a:ext cx="889000" cy="3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53133</xdr:rowOff>
    </xdr:from>
    <xdr:to>
      <xdr:col>23</xdr:col>
      <xdr:colOff>184150</xdr:colOff>
      <xdr:row>86</xdr:row>
      <xdr:rowOff>154733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25210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6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107620</xdr:rowOff>
    </xdr:from>
    <xdr:to>
      <xdr:col>19</xdr:col>
      <xdr:colOff>184150</xdr:colOff>
      <xdr:row>88</xdr:row>
      <xdr:rowOff>37770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22547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11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164291</xdr:rowOff>
    </xdr:from>
    <xdr:to>
      <xdr:col>15</xdr:col>
      <xdr:colOff>133350</xdr:colOff>
      <xdr:row>87</xdr:row>
      <xdr:rowOff>94441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79218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9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20972</xdr:rowOff>
    </xdr:from>
    <xdr:to>
      <xdr:col>11</xdr:col>
      <xdr:colOff>82550</xdr:colOff>
      <xdr:row>84</xdr:row>
      <xdr:rowOff>122572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0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154671</xdr:rowOff>
    </xdr:from>
    <xdr:to>
      <xdr:col>7</xdr:col>
      <xdr:colOff>31750</xdr:colOff>
      <xdr:row>82</xdr:row>
      <xdr:rowOff>84821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年度から給与制度の総合的見直しの実施に伴い、国と同水準で推移した。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年度は、職員の平均年齢の低下に伴う平均給料月額の減等により、前年度比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年度も横ばい、令和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年度は採用者のうち年齢が高いものが多く、経験年数の割に役職が低い者が増加したため、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66420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年熊本地震発生後は、定員抑制を見合わせて復旧復興業務に必要な人員確保に努めてきたものの、令和元年度は、熊本地震の復旧復興業務の進捗等に伴い、やや減少に転じた。令和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年度は、臨時的任用職員の任用の適正化等により前年度比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年度は、新型コロナウイルス感染症対応のための任期付職員の雇用等により前年度比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人微増した。令和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年度は新たに策定された第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次定員管理計画に基づく正職員の増加等により前年度比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人微増した。引き続き定員管理計画に基づき必要な人員を確保しつつ、民間活力の活用や事務の効率化等による職員数の適正化に努める。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32004</xdr:rowOff>
    </xdr:from>
    <xdr:to>
      <xdr:col>81</xdr:col>
      <xdr:colOff>44450</xdr:colOff>
      <xdr:row>65</xdr:row>
      <xdr:rowOff>75438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762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32004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3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155194</xdr:rowOff>
    </xdr:from>
    <xdr:to>
      <xdr:col>72</xdr:col>
      <xdr:colOff>203200</xdr:colOff>
      <xdr:row>64</xdr:row>
      <xdr:rowOff>160020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2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64</xdr:row>
      <xdr:rowOff>155194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152654</xdr:rowOff>
    </xdr:from>
    <xdr:to>
      <xdr:col>77</xdr:col>
      <xdr:colOff>95250</xdr:colOff>
      <xdr:row>65</xdr:row>
      <xdr:rowOff>82804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67581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24147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104394</xdr:rowOff>
    </xdr:from>
    <xdr:to>
      <xdr:col>68</xdr:col>
      <xdr:colOff>203200</xdr:colOff>
      <xdr:row>65</xdr:row>
      <xdr:rowOff>34544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19321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5588</xdr:rowOff>
    </xdr:from>
    <xdr:to>
      <xdr:col>64</xdr:col>
      <xdr:colOff>152400</xdr:colOff>
      <xdr:row>63</xdr:row>
      <xdr:rowOff>107188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91965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投資的経費の抑制や繰上償還の推進に取り組んできたこと等により、近年低下傾向にあったが、平成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年熊本地震関連経費や臨時財政対策債の元金償還金等が増加したことにより、前年度比で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年熊本地震関連経費の元金及び利子の償還が順次開始していることから、引き続き事業の選択と集中を図り、公債費の抑制に努める。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59972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25699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年度以降は、基準財政需要額算入見込額や市税収入等の増収に伴う標準財政規模の増加等により、改善して推移した。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年度は、地方債現在高の減や充当可能基金の増加等により、前年度比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今後も引き続き持続可能な財政運営を行うため、計画的な市債発行等により、財政の健全化に努める。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31792</xdr:rowOff>
    </xdr:from>
    <xdr:to>
      <xdr:col>81</xdr:col>
      <xdr:colOff>44450</xdr:colOff>
      <xdr:row>18</xdr:row>
      <xdr:rowOff>106595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17892"/>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106595</xdr:rowOff>
    </xdr:from>
    <xdr:to>
      <xdr:col>77</xdr:col>
      <xdr:colOff>44450</xdr:colOff>
      <xdr:row>18</xdr:row>
      <xdr:rowOff>125899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1926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125899</xdr:rowOff>
    </xdr:from>
    <xdr:to>
      <xdr:col>72</xdr:col>
      <xdr:colOff>203200</xdr:colOff>
      <xdr:row>19</xdr:row>
      <xdr:rowOff>93599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1199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93599</xdr:rowOff>
    </xdr:from>
    <xdr:to>
      <xdr:col>68</xdr:col>
      <xdr:colOff>152400</xdr:colOff>
      <xdr:row>19</xdr:row>
      <xdr:rowOff>132207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152442</xdr:rowOff>
    </xdr:from>
    <xdr:to>
      <xdr:col>81</xdr:col>
      <xdr:colOff>95250</xdr:colOff>
      <xdr:row>18</xdr:row>
      <xdr:rowOff>82592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124519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75099</xdr:rowOff>
    </xdr:from>
    <xdr:to>
      <xdr:col>73</xdr:col>
      <xdr:colOff>44450</xdr:colOff>
      <xdr:row>19</xdr:row>
      <xdr:rowOff>5249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161476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4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42799</xdr:rowOff>
    </xdr:from>
    <xdr:to>
      <xdr:col>68</xdr:col>
      <xdr:colOff>203200</xdr:colOff>
      <xdr:row>19</xdr:row>
      <xdr:rowOff>144399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類似団体と比較し、人口当たりの職員数が多いこと等の要因により、依然として高い水準で推移している。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年度は、人事委員会の給与勧告等に伴う給料や期末・勤勉手当等が増加したものの、定年引上げに伴う年度末退職者の減による退職手当の減少により、前年度比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7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類似団体と比較し、当初予算編成時における事業のスクラップや見直し等の要因により、低い水準で推移している。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年度は、家庭ごみ再資源化推進経費や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庁内ネットワーク整備経費の増により、前年度比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4971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3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13</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0864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29029</xdr:rowOff>
    </xdr:from>
    <xdr:to>
      <xdr:col>69</xdr:col>
      <xdr:colOff>92075</xdr:colOff>
      <xdr:row>12</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08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141514</xdr:rowOff>
    </xdr:from>
    <xdr:to>
      <xdr:col>78</xdr:col>
      <xdr:colOff>120650</xdr:colOff>
      <xdr:row>13</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81841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149679</xdr:rowOff>
    </xdr:from>
    <xdr:to>
      <xdr:col>69</xdr:col>
      <xdr:colOff>142875</xdr:colOff>
      <xdr:row>12</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年度は、放課後等デイサービスの利用者増に伴う障がい者自立支援給付費の増、人事院勧告による公定価格上昇の影響による施設型・地域型保育給付費の増等により、令和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今後も単独事業の見直し等に努める。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年度は、後期高齢者医療保険会計繰出金等が増加したものの、市税や普通交付税等の増加が上回ったため、令和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引き続き保険料収納率の向上や医療費の適正化等に取り組み繰出金の抑制を図ること等により、税収を主な財源とする普通会計の負担額を減らしていくよう努める。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55</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102507</xdr:rowOff>
    </xdr:from>
    <xdr:to>
      <xdr:col>73</xdr:col>
      <xdr:colOff>180975</xdr:colOff>
      <xdr:row>55</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167822</xdr:rowOff>
    </xdr:from>
    <xdr:to>
      <xdr:col>69</xdr:col>
      <xdr:colOff>92075</xdr:colOff>
      <xdr:row>55</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170742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51707</xdr:rowOff>
    </xdr:from>
    <xdr:to>
      <xdr:col>74</xdr:col>
      <xdr:colOff>31750</xdr:colOff>
      <xdr:row>55</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117022</xdr:rowOff>
    </xdr:from>
    <xdr:to>
      <xdr:col>69</xdr:col>
      <xdr:colOff>142875</xdr:colOff>
      <xdr:row>56</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117022</xdr:rowOff>
    </xdr:from>
    <xdr:to>
      <xdr:col>65</xdr:col>
      <xdr:colOff>53975</xdr:colOff>
      <xdr:row>56</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類似団体と比較し、各種団体等への補助金や事業負担金の精査等の要因により、低い水準で推移している。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年度は、病院事業会計繰出金や熊本市おでかけ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カード関係経費の増等により、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42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熊本地震関連地方債や市場公募債の据置期間終了に伴い、前年度比で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今後も熊本地震関連の地方債の償還が継続することから、公債費の高止まりが見込まれるため、引き続き計画的な市債発行により公債費負担の抑制に努める。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28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74</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547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152400</xdr:rowOff>
    </xdr:from>
    <xdr:to>
      <xdr:col>11</xdr:col>
      <xdr:colOff>60325</xdr:colOff>
      <xdr:row>73</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年度を除き低い水準で推移している。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定年引上げに伴う年度末退職者の減による退職手当の減少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税源の涵養や行財政改革の推進等に取り組むことで、当該比率の改善に努める。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75</xdr:row>
      <xdr:rowOff>118835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944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148772</xdr:rowOff>
    </xdr:from>
    <xdr:to>
      <xdr:col>78</xdr:col>
      <xdr:colOff>69850</xdr:colOff>
      <xdr:row>75</xdr:row>
      <xdr:rowOff>118835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148772</xdr:rowOff>
    </xdr:from>
    <xdr:to>
      <xdr:col>73</xdr:col>
      <xdr:colOff>180975</xdr:colOff>
      <xdr:row>75</xdr:row>
      <xdr:rowOff>118835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75</xdr:row>
      <xdr:rowOff>151493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97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68035</xdr:rowOff>
    </xdr:from>
    <xdr:to>
      <xdr:col>78</xdr:col>
      <xdr:colOff>120650</xdr:colOff>
      <xdr:row>75</xdr:row>
      <xdr:rowOff>169636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8362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97972</xdr:rowOff>
    </xdr:from>
    <xdr:to>
      <xdr:col>74</xdr:col>
      <xdr:colOff>31750</xdr:colOff>
      <xdr:row>75</xdr:row>
      <xdr:rowOff>28122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41020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150546</xdr:rowOff>
    </xdr:from>
    <xdr:to>
      <xdr:col>29</xdr:col>
      <xdr:colOff>127000</xdr:colOff>
      <xdr:row>14</xdr:row>
      <xdr:rowOff>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7021"/>
          <a:ext cx="647700" cy="4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19025</xdr:rowOff>
    </xdr:from>
    <xdr:to>
      <xdr:col>26</xdr:col>
      <xdr:colOff>50800</xdr:colOff>
      <xdr:row>14</xdr:row>
      <xdr:rowOff>20472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66950"/>
          <a:ext cx="6985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157175</xdr:rowOff>
    </xdr:from>
    <xdr:to>
      <xdr:col>22</xdr:col>
      <xdr:colOff>114300</xdr:colOff>
      <xdr:row>14</xdr:row>
      <xdr:rowOff>19025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3650"/>
          <a:ext cx="6985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157175</xdr:rowOff>
    </xdr:from>
    <xdr:to>
      <xdr:col>18</xdr:col>
      <xdr:colOff>177800</xdr:colOff>
      <xdr:row>14</xdr:row>
      <xdr:rowOff>28702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99746</xdr:rowOff>
    </xdr:from>
    <xdr:to>
      <xdr:col>29</xdr:col>
      <xdr:colOff>177800</xdr:colOff>
      <xdr:row>14</xdr:row>
      <xdr:rowOff>29896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141122</xdr:rowOff>
    </xdr:from>
    <xdr:to>
      <xdr:col>26</xdr:col>
      <xdr:colOff>101600</xdr:colOff>
      <xdr:row>14</xdr:row>
      <xdr:rowOff>71272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81449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139675</xdr:rowOff>
    </xdr:from>
    <xdr:to>
      <xdr:col>22</xdr:col>
      <xdr:colOff>165100</xdr:colOff>
      <xdr:row>14</xdr:row>
      <xdr:rowOff>69825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80002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106375</xdr:rowOff>
    </xdr:from>
    <xdr:to>
      <xdr:col>19</xdr:col>
      <xdr:colOff>38100</xdr:colOff>
      <xdr:row>14</xdr:row>
      <xdr:rowOff>36525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46702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149352</xdr:rowOff>
    </xdr:from>
    <xdr:to>
      <xdr:col>15</xdr:col>
      <xdr:colOff>101600</xdr:colOff>
      <xdr:row>14</xdr:row>
      <xdr:rowOff>79502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20701</xdr:rowOff>
    </xdr:from>
    <xdr:to>
      <xdr:col>29</xdr:col>
      <xdr:colOff>127000</xdr:colOff>
      <xdr:row>36</xdr:row>
      <xdr:rowOff>63640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3951"/>
          <a:ext cx="6477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63640</xdr:rowOff>
    </xdr:from>
    <xdr:to>
      <xdr:col>26</xdr:col>
      <xdr:colOff>50800</xdr:colOff>
      <xdr:row>36</xdr:row>
      <xdr:rowOff>145021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6890"/>
          <a:ext cx="6985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85166</xdr:rowOff>
    </xdr:from>
    <xdr:to>
      <xdr:col>22</xdr:col>
      <xdr:colOff>114300</xdr:colOff>
      <xdr:row>36</xdr:row>
      <xdr:rowOff>145021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8416"/>
          <a:ext cx="6985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77775</xdr:rowOff>
    </xdr:from>
    <xdr:to>
      <xdr:col>18</xdr:col>
      <xdr:colOff>177800</xdr:colOff>
      <xdr:row>36</xdr:row>
      <xdr:rowOff>85166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1025"/>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312801</xdr:rowOff>
    </xdr:from>
    <xdr:to>
      <xdr:col>29</xdr:col>
      <xdr:colOff>177800</xdr:colOff>
      <xdr:row>36</xdr:row>
      <xdr:rowOff>71501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284878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12840</xdr:rowOff>
    </xdr:from>
    <xdr:to>
      <xdr:col>26</xdr:col>
      <xdr:colOff>101600</xdr:colOff>
      <xdr:row>36</xdr:row>
      <xdr:rowOff>114440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99217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94221</xdr:rowOff>
    </xdr:from>
    <xdr:to>
      <xdr:col>22</xdr:col>
      <xdr:colOff>165100</xdr:colOff>
      <xdr:row>37</xdr:row>
      <xdr:rowOff>24371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34366</xdr:rowOff>
    </xdr:from>
    <xdr:to>
      <xdr:col>19</xdr:col>
      <xdr:colOff>38100</xdr:colOff>
      <xdr:row>36</xdr:row>
      <xdr:rowOff>135966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120743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26975</xdr:rowOff>
    </xdr:from>
    <xdr:to>
      <xdr:col>15</xdr:col>
      <xdr:colOff>101600</xdr:colOff>
      <xdr:row>36</xdr:row>
      <xdr:rowOff>128575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166865</xdr:rowOff>
    </xdr:from>
    <xdr:to>
      <xdr:col>24</xdr:col>
      <xdr:colOff>63500</xdr:colOff>
      <xdr:row>32</xdr:row>
      <xdr:rowOff>37897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10365"/>
          <a:ext cx="8382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165570</xdr:rowOff>
    </xdr:from>
    <xdr:to>
      <xdr:col>19</xdr:col>
      <xdr:colOff>177800</xdr:colOff>
      <xdr:row>30</xdr:row>
      <xdr:rowOff>166865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0907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165570</xdr:rowOff>
    </xdr:from>
    <xdr:to>
      <xdr:col>15</xdr:col>
      <xdr:colOff>50800</xdr:colOff>
      <xdr:row>31</xdr:row>
      <xdr:rowOff>30277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09070"/>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30277</xdr:rowOff>
    </xdr:from>
    <xdr:to>
      <xdr:col>10</xdr:col>
      <xdr:colOff>114300</xdr:colOff>
      <xdr:row>32</xdr:row>
      <xdr:rowOff>65291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158547</xdr:rowOff>
    </xdr:from>
    <xdr:to>
      <xdr:col>24</xdr:col>
      <xdr:colOff>114300</xdr:colOff>
      <xdr:row>32</xdr:row>
      <xdr:rowOff>88697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116065</xdr:rowOff>
    </xdr:from>
    <xdr:to>
      <xdr:col>20</xdr:col>
      <xdr:colOff>38100</xdr:colOff>
      <xdr:row>31</xdr:row>
      <xdr:rowOff>46215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62742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114770</xdr:rowOff>
    </xdr:from>
    <xdr:to>
      <xdr:col>15</xdr:col>
      <xdr:colOff>101600</xdr:colOff>
      <xdr:row>31</xdr:row>
      <xdr:rowOff>44920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61447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150927</xdr:rowOff>
    </xdr:from>
    <xdr:to>
      <xdr:col>10</xdr:col>
      <xdr:colOff>165100</xdr:colOff>
      <xdr:row>31</xdr:row>
      <xdr:rowOff>81077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97604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14491</xdr:rowOff>
    </xdr:from>
    <xdr:to>
      <xdr:col>6</xdr:col>
      <xdr:colOff>38100</xdr:colOff>
      <xdr:row>32</xdr:row>
      <xdr:rowOff>116091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132618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50591</xdr:rowOff>
    </xdr:from>
    <xdr:to>
      <xdr:col>24</xdr:col>
      <xdr:colOff>63500</xdr:colOff>
      <xdr:row>54</xdr:row>
      <xdr:rowOff>141666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37441"/>
          <a:ext cx="838200" cy="2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50591</xdr:rowOff>
    </xdr:from>
    <xdr:to>
      <xdr:col>19</xdr:col>
      <xdr:colOff>177800</xdr:colOff>
      <xdr:row>53</xdr:row>
      <xdr:rowOff>141757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37441"/>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141757</xdr:rowOff>
    </xdr:from>
    <xdr:to>
      <xdr:col>15</xdr:col>
      <xdr:colOff>50800</xdr:colOff>
      <xdr:row>57</xdr:row>
      <xdr:rowOff>54707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28607"/>
          <a:ext cx="889000" cy="59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54707</xdr:rowOff>
    </xdr:from>
    <xdr:to>
      <xdr:col>10</xdr:col>
      <xdr:colOff>114300</xdr:colOff>
      <xdr:row>58</xdr:row>
      <xdr:rowOff>65085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7357"/>
          <a:ext cx="889000" cy="1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90866</xdr:rowOff>
    </xdr:from>
    <xdr:to>
      <xdr:col>24</xdr:col>
      <xdr:colOff>114300</xdr:colOff>
      <xdr:row>55</xdr:row>
      <xdr:rowOff>21016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113743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171241</xdr:rowOff>
    </xdr:from>
    <xdr:to>
      <xdr:col>20</xdr:col>
      <xdr:colOff>38100</xdr:colOff>
      <xdr:row>53</xdr:row>
      <xdr:rowOff>101391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117918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90957</xdr:rowOff>
    </xdr:from>
    <xdr:to>
      <xdr:col>15</xdr:col>
      <xdr:colOff>101600</xdr:colOff>
      <xdr:row>54</xdr:row>
      <xdr:rowOff>21107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37634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3907</xdr:rowOff>
    </xdr:from>
    <xdr:to>
      <xdr:col>10</xdr:col>
      <xdr:colOff>165100</xdr:colOff>
      <xdr:row>57</xdr:row>
      <xdr:rowOff>105507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14285</xdr:rowOff>
    </xdr:from>
    <xdr:to>
      <xdr:col>6</xdr:col>
      <xdr:colOff>38100</xdr:colOff>
      <xdr:row>58</xdr:row>
      <xdr:rowOff>115885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96376</xdr:rowOff>
    </xdr:from>
    <xdr:to>
      <xdr:col>24</xdr:col>
      <xdr:colOff>63500</xdr:colOff>
      <xdr:row>79</xdr:row>
      <xdr:rowOff>17453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9476"/>
          <a:ext cx="838200" cy="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96376</xdr:rowOff>
    </xdr:from>
    <xdr:to>
      <xdr:col>19</xdr:col>
      <xdr:colOff>177800</xdr:colOff>
      <xdr:row>78</xdr:row>
      <xdr:rowOff>155919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9476"/>
          <a:ext cx="889000" cy="5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138393</xdr:rowOff>
    </xdr:from>
    <xdr:to>
      <xdr:col>15</xdr:col>
      <xdr:colOff>50800</xdr:colOff>
      <xdr:row>78</xdr:row>
      <xdr:rowOff>155919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14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112051</xdr:rowOff>
    </xdr:from>
    <xdr:to>
      <xdr:col>10</xdr:col>
      <xdr:colOff>114300</xdr:colOff>
      <xdr:row>78</xdr:row>
      <xdr:rowOff>138393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85151"/>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138103</xdr:rowOff>
    </xdr:from>
    <xdr:to>
      <xdr:col>24</xdr:col>
      <xdr:colOff>114300</xdr:colOff>
      <xdr:row>79</xdr:row>
      <xdr:rowOff>68253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53030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45576</xdr:rowOff>
    </xdr:from>
    <xdr:to>
      <xdr:col>20</xdr:col>
      <xdr:colOff>38100</xdr:colOff>
      <xdr:row>78</xdr:row>
      <xdr:rowOff>147176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138303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105119</xdr:rowOff>
    </xdr:from>
    <xdr:to>
      <xdr:col>15</xdr:col>
      <xdr:colOff>101600</xdr:colOff>
      <xdr:row>79</xdr:row>
      <xdr:rowOff>35269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87593</xdr:rowOff>
    </xdr:from>
    <xdr:to>
      <xdr:col>10</xdr:col>
      <xdr:colOff>165100</xdr:colOff>
      <xdr:row>79</xdr:row>
      <xdr:rowOff>17743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8870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61251</xdr:rowOff>
    </xdr:from>
    <xdr:to>
      <xdr:col>6</xdr:col>
      <xdr:colOff>38100</xdr:colOff>
      <xdr:row>78</xdr:row>
      <xdr:rowOff>162851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153978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73656</xdr:rowOff>
    </xdr:from>
    <xdr:to>
      <xdr:col>24</xdr:col>
      <xdr:colOff>63500</xdr:colOff>
      <xdr:row>97</xdr:row>
      <xdr:rowOff>28753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32856"/>
          <a:ext cx="8382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32846</xdr:rowOff>
    </xdr:from>
    <xdr:to>
      <xdr:col>19</xdr:col>
      <xdr:colOff>177800</xdr:colOff>
      <xdr:row>97</xdr:row>
      <xdr:rowOff>28753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92046"/>
          <a:ext cx="8890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32846</xdr:rowOff>
    </xdr:from>
    <xdr:to>
      <xdr:col>15</xdr:col>
      <xdr:colOff>50800</xdr:colOff>
      <xdr:row>98</xdr:row>
      <xdr:rowOff>1375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92046"/>
          <a:ext cx="889000" cy="3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xdr:rowOff>
    </xdr:from>
    <xdr:to>
      <xdr:col>10</xdr:col>
      <xdr:colOff>114300</xdr:colOff>
      <xdr:row>98</xdr:row>
      <xdr:rowOff>73743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3475"/>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22856</xdr:rowOff>
    </xdr:from>
    <xdr:to>
      <xdr:col>24</xdr:col>
      <xdr:colOff>114300</xdr:colOff>
      <xdr:row>96</xdr:row>
      <xdr:rowOff>124456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149403</xdr:rowOff>
    </xdr:from>
    <xdr:to>
      <xdr:col>20</xdr:col>
      <xdr:colOff>38100</xdr:colOff>
      <xdr:row>97</xdr:row>
      <xdr:rowOff>79553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70680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0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153496</xdr:rowOff>
    </xdr:from>
    <xdr:to>
      <xdr:col>15</xdr:col>
      <xdr:colOff>101600</xdr:colOff>
      <xdr:row>96</xdr:row>
      <xdr:rowOff>83646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100173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122025</xdr:rowOff>
    </xdr:from>
    <xdr:to>
      <xdr:col>10</xdr:col>
      <xdr:colOff>165100</xdr:colOff>
      <xdr:row>98</xdr:row>
      <xdr:rowOff>52175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68702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5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22943</xdr:rowOff>
    </xdr:from>
    <xdr:to>
      <xdr:col>6</xdr:col>
      <xdr:colOff>38100</xdr:colOff>
      <xdr:row>98</xdr:row>
      <xdr:rowOff>124543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115670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9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51054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9036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19203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9036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157048</xdr:rowOff>
    </xdr:from>
    <xdr:to>
      <xdr:col>45</xdr:col>
      <xdr:colOff>177800</xdr:colOff>
      <xdr:row>39</xdr:row>
      <xdr:rowOff>19203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71998"/>
          <a:ext cx="8890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157048</xdr:rowOff>
    </xdr:from>
    <xdr:to>
      <xdr:col>41</xdr:col>
      <xdr:colOff>50800</xdr:colOff>
      <xdr:row>39</xdr:row>
      <xdr:rowOff>74155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86631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45737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3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139853</xdr:rowOff>
    </xdr:from>
    <xdr:to>
      <xdr:col>46</xdr:col>
      <xdr:colOff>38100</xdr:colOff>
      <xdr:row>39</xdr:row>
      <xdr:rowOff>70003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61130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106248</xdr:rowOff>
    </xdr:from>
    <xdr:to>
      <xdr:col>41</xdr:col>
      <xdr:colOff>101600</xdr:colOff>
      <xdr:row>32</xdr:row>
      <xdr:rowOff>36398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27525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23355</xdr:rowOff>
    </xdr:from>
    <xdr:to>
      <xdr:col>36</xdr:col>
      <xdr:colOff>165100</xdr:colOff>
      <xdr:row>39</xdr:row>
      <xdr:rowOff>124955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116082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169075</xdr:rowOff>
    </xdr:from>
    <xdr:to>
      <xdr:col>55</xdr:col>
      <xdr:colOff>0</xdr:colOff>
      <xdr:row>55</xdr:row>
      <xdr:rowOff>15589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27375"/>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84512</xdr:rowOff>
    </xdr:from>
    <xdr:to>
      <xdr:col>50</xdr:col>
      <xdr:colOff>114300</xdr:colOff>
      <xdr:row>55</xdr:row>
      <xdr:rowOff>15589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71362"/>
          <a:ext cx="8890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84512</xdr:rowOff>
    </xdr:from>
    <xdr:to>
      <xdr:col>45</xdr:col>
      <xdr:colOff>177800</xdr:colOff>
      <xdr:row>55</xdr:row>
      <xdr:rowOff>59881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171362"/>
          <a:ext cx="8890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49688</xdr:rowOff>
    </xdr:from>
    <xdr:to>
      <xdr:col>41</xdr:col>
      <xdr:colOff>50800</xdr:colOff>
      <xdr:row>55</xdr:row>
      <xdr:rowOff>59881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118275</xdr:rowOff>
    </xdr:from>
    <xdr:to>
      <xdr:col>55</xdr:col>
      <xdr:colOff>50800</xdr:colOff>
      <xdr:row>55</xdr:row>
      <xdr:rowOff>48425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96702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136239</xdr:rowOff>
    </xdr:from>
    <xdr:to>
      <xdr:col>50</xdr:col>
      <xdr:colOff>165100</xdr:colOff>
      <xdr:row>55</xdr:row>
      <xdr:rowOff>66389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57516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33712</xdr:rowOff>
    </xdr:from>
    <xdr:to>
      <xdr:col>46</xdr:col>
      <xdr:colOff>38100</xdr:colOff>
      <xdr:row>53</xdr:row>
      <xdr:rowOff>135312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151839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9081</xdr:rowOff>
    </xdr:from>
    <xdr:to>
      <xdr:col>41</xdr:col>
      <xdr:colOff>101600</xdr:colOff>
      <xdr:row>55</xdr:row>
      <xdr:rowOff>110681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170338</xdr:rowOff>
    </xdr:from>
    <xdr:to>
      <xdr:col>36</xdr:col>
      <xdr:colOff>165100</xdr:colOff>
      <xdr:row>51</xdr:row>
      <xdr:rowOff>100488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117015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136337</xdr:rowOff>
    </xdr:from>
    <xdr:to>
      <xdr:col>54</xdr:col>
      <xdr:colOff>189865</xdr:colOff>
      <xdr:row>79</xdr:row>
      <xdr:rowOff>22428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09287"/>
          <a:ext cx="1270" cy="125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26255</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22428</xdr:rowOff>
    </xdr:from>
    <xdr:to>
      <xdr:col>55</xdr:col>
      <xdr:colOff>88900</xdr:colOff>
      <xdr:row>79</xdr:row>
      <xdr:rowOff>22428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83014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136337</xdr:rowOff>
    </xdr:from>
    <xdr:to>
      <xdr:col>55</xdr:col>
      <xdr:colOff>88900</xdr:colOff>
      <xdr:row>71</xdr:row>
      <xdr:rowOff>136337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0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131176</xdr:rowOff>
    </xdr:from>
    <xdr:to>
      <xdr:col>55</xdr:col>
      <xdr:colOff>0</xdr:colOff>
      <xdr:row>77</xdr:row>
      <xdr:rowOff>121021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1376"/>
          <a:ext cx="838200" cy="16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96722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5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73845</xdr:rowOff>
    </xdr:from>
    <xdr:to>
      <xdr:col>55</xdr:col>
      <xdr:colOff>50800</xdr:colOff>
      <xdr:row>77</xdr:row>
      <xdr:rowOff>3995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0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131176</xdr:rowOff>
    </xdr:from>
    <xdr:to>
      <xdr:col>50</xdr:col>
      <xdr:colOff>114300</xdr:colOff>
      <xdr:row>76</xdr:row>
      <xdr:rowOff>138525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1376"/>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117083</xdr:rowOff>
    </xdr:from>
    <xdr:to>
      <xdr:col>50</xdr:col>
      <xdr:colOff>165100</xdr:colOff>
      <xdr:row>77</xdr:row>
      <xdr:rowOff>47233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38360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138525</xdr:rowOff>
    </xdr:from>
    <xdr:to>
      <xdr:col>45</xdr:col>
      <xdr:colOff>177800</xdr:colOff>
      <xdr:row>77</xdr:row>
      <xdr:rowOff>64426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68725"/>
          <a:ext cx="8890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47295</xdr:rowOff>
    </xdr:from>
    <xdr:to>
      <xdr:col>46</xdr:col>
      <xdr:colOff>38100</xdr:colOff>
      <xdr:row>76</xdr:row>
      <xdr:rowOff>148895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165422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79153</xdr:rowOff>
    </xdr:from>
    <xdr:to>
      <xdr:col>41</xdr:col>
      <xdr:colOff>50800</xdr:colOff>
      <xdr:row>77</xdr:row>
      <xdr:rowOff>64426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39098</xdr:rowOff>
    </xdr:from>
    <xdr:to>
      <xdr:col>41</xdr:col>
      <xdr:colOff>101600</xdr:colOff>
      <xdr:row>76</xdr:row>
      <xdr:rowOff>140698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157225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169498</xdr:rowOff>
    </xdr:from>
    <xdr:to>
      <xdr:col>36</xdr:col>
      <xdr:colOff>165100</xdr:colOff>
      <xdr:row>76</xdr:row>
      <xdr:rowOff>99648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90775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70221</xdr:rowOff>
    </xdr:from>
    <xdr:to>
      <xdr:col>55</xdr:col>
      <xdr:colOff>50800</xdr:colOff>
      <xdr:row>78</xdr:row>
      <xdr:rowOff>371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48648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80376</xdr:rowOff>
    </xdr:from>
    <xdr:to>
      <xdr:col>50</xdr:col>
      <xdr:colOff>165100</xdr:colOff>
      <xdr:row>77</xdr:row>
      <xdr:rowOff>10526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27053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8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87725</xdr:rowOff>
    </xdr:from>
    <xdr:to>
      <xdr:col>46</xdr:col>
      <xdr:colOff>38100</xdr:colOff>
      <xdr:row>77</xdr:row>
      <xdr:rowOff>17875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9002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13626</xdr:rowOff>
    </xdr:from>
    <xdr:to>
      <xdr:col>41</xdr:col>
      <xdr:colOff>101600</xdr:colOff>
      <xdr:row>77</xdr:row>
      <xdr:rowOff>115226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106353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28353</xdr:rowOff>
    </xdr:from>
    <xdr:to>
      <xdr:col>36</xdr:col>
      <xdr:colOff>165100</xdr:colOff>
      <xdr:row>70</xdr:row>
      <xdr:rowOff>129953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146480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90356</xdr:rowOff>
    </xdr:from>
    <xdr:to>
      <xdr:col>55</xdr:col>
      <xdr:colOff>0</xdr:colOff>
      <xdr:row>94</xdr:row>
      <xdr:rowOff>100315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035206"/>
          <a:ext cx="838200" cy="1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67560</xdr:rowOff>
    </xdr:from>
    <xdr:to>
      <xdr:col>50</xdr:col>
      <xdr:colOff>114300</xdr:colOff>
      <xdr:row>94</xdr:row>
      <xdr:rowOff>100315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012410"/>
          <a:ext cx="8890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67560</xdr:rowOff>
    </xdr:from>
    <xdr:to>
      <xdr:col>45</xdr:col>
      <xdr:colOff>177800</xdr:colOff>
      <xdr:row>94</xdr:row>
      <xdr:rowOff>165271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012410"/>
          <a:ext cx="889000" cy="2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165271</xdr:rowOff>
    </xdr:from>
    <xdr:to>
      <xdr:col>41</xdr:col>
      <xdr:colOff>50800</xdr:colOff>
      <xdr:row>97</xdr:row>
      <xdr:rowOff>53257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281571"/>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39556</xdr:rowOff>
    </xdr:from>
    <xdr:to>
      <xdr:col>55</xdr:col>
      <xdr:colOff>50800</xdr:colOff>
      <xdr:row>93</xdr:row>
      <xdr:rowOff>141156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62433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8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49515</xdr:rowOff>
    </xdr:from>
    <xdr:to>
      <xdr:col>50</xdr:col>
      <xdr:colOff>165100</xdr:colOff>
      <xdr:row>94</xdr:row>
      <xdr:rowOff>151115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167642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9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16760</xdr:rowOff>
    </xdr:from>
    <xdr:to>
      <xdr:col>46</xdr:col>
      <xdr:colOff>38100</xdr:colOff>
      <xdr:row>93</xdr:row>
      <xdr:rowOff>118360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134887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7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114471</xdr:rowOff>
    </xdr:from>
    <xdr:to>
      <xdr:col>41</xdr:col>
      <xdr:colOff>101600</xdr:colOff>
      <xdr:row>95</xdr:row>
      <xdr:rowOff>44621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61148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2457</xdr:rowOff>
    </xdr:from>
    <xdr:to>
      <xdr:col>36</xdr:col>
      <xdr:colOff>165100</xdr:colOff>
      <xdr:row>97</xdr:row>
      <xdr:rowOff>104057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95184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128923</xdr:rowOff>
    </xdr:from>
    <xdr:to>
      <xdr:col>85</xdr:col>
      <xdr:colOff>127000</xdr:colOff>
      <xdr:row>37</xdr:row>
      <xdr:rowOff>26271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301123"/>
          <a:ext cx="8382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166261</xdr:rowOff>
    </xdr:from>
    <xdr:to>
      <xdr:col>81</xdr:col>
      <xdr:colOff>50800</xdr:colOff>
      <xdr:row>37</xdr:row>
      <xdr:rowOff>26271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33846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158532</xdr:rowOff>
    </xdr:from>
    <xdr:to>
      <xdr:col>76</xdr:col>
      <xdr:colOff>114300</xdr:colOff>
      <xdr:row>36</xdr:row>
      <xdr:rowOff>166261</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5987832"/>
          <a:ext cx="889000" cy="3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1343</xdr:rowOff>
    </xdr:from>
    <xdr:to>
      <xdr:col>71</xdr:col>
      <xdr:colOff>177800</xdr:colOff>
      <xdr:row>34</xdr:row>
      <xdr:rowOff>158532</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5487743"/>
          <a:ext cx="889000" cy="5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78123</xdr:rowOff>
    </xdr:from>
    <xdr:to>
      <xdr:col>85</xdr:col>
      <xdr:colOff>177800</xdr:colOff>
      <xdr:row>37</xdr:row>
      <xdr:rowOff>8273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101000</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1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146921</xdr:rowOff>
    </xdr:from>
    <xdr:to>
      <xdr:col>81</xdr:col>
      <xdr:colOff>101600</xdr:colOff>
      <xdr:row>37</xdr:row>
      <xdr:rowOff>77071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93598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0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115461</xdr:rowOff>
    </xdr:from>
    <xdr:to>
      <xdr:col>76</xdr:col>
      <xdr:colOff>165100</xdr:colOff>
      <xdr:row>37</xdr:row>
      <xdr:rowOff>45611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62138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0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107732</xdr:rowOff>
    </xdr:from>
    <xdr:to>
      <xdr:col>72</xdr:col>
      <xdr:colOff>38100</xdr:colOff>
      <xdr:row>35</xdr:row>
      <xdr:rowOff>37882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59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54409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57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121993</xdr:rowOff>
    </xdr:from>
    <xdr:to>
      <xdr:col>67</xdr:col>
      <xdr:colOff>101600</xdr:colOff>
      <xdr:row>32</xdr:row>
      <xdr:rowOff>52143</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54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68670</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47111" y="5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21552</xdr:rowOff>
    </xdr:from>
    <xdr:to>
      <xdr:col>85</xdr:col>
      <xdr:colOff>127000</xdr:colOff>
      <xdr:row>77</xdr:row>
      <xdr:rowOff>59080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223202"/>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59080</xdr:rowOff>
    </xdr:from>
    <xdr:to>
      <xdr:col>81</xdr:col>
      <xdr:colOff>50800</xdr:colOff>
      <xdr:row>77</xdr:row>
      <xdr:rowOff>156921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260730"/>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156921</xdr:rowOff>
    </xdr:from>
    <xdr:to>
      <xdr:col>76</xdr:col>
      <xdr:colOff>114300</xdr:colOff>
      <xdr:row>78</xdr:row>
      <xdr:rowOff>159283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358571"/>
          <a:ext cx="8890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10998</xdr:rowOff>
    </xdr:from>
    <xdr:to>
      <xdr:col>71</xdr:col>
      <xdr:colOff>177800</xdr:colOff>
      <xdr:row>78</xdr:row>
      <xdr:rowOff>159283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142202</xdr:rowOff>
    </xdr:from>
    <xdr:to>
      <xdr:col>85</xdr:col>
      <xdr:colOff>177800</xdr:colOff>
      <xdr:row>77</xdr:row>
      <xdr:rowOff>72352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1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120629</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8280</xdr:rowOff>
    </xdr:from>
    <xdr:to>
      <xdr:col>81</xdr:col>
      <xdr:colOff>101600</xdr:colOff>
      <xdr:row>77</xdr:row>
      <xdr:rowOff>109880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101007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3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106121</xdr:rowOff>
    </xdr:from>
    <xdr:to>
      <xdr:col>76</xdr:col>
      <xdr:colOff>165100</xdr:colOff>
      <xdr:row>78</xdr:row>
      <xdr:rowOff>36271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27398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4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108483</xdr:rowOff>
    </xdr:from>
    <xdr:to>
      <xdr:col>72</xdr:col>
      <xdr:colOff>38100</xdr:colOff>
      <xdr:row>79</xdr:row>
      <xdr:rowOff>38633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29760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131648</xdr:rowOff>
    </xdr:from>
    <xdr:to>
      <xdr:col>67</xdr:col>
      <xdr:colOff>101600</xdr:colOff>
      <xdr:row>77</xdr:row>
      <xdr:rowOff>61798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157835</xdr:rowOff>
    </xdr:from>
    <xdr:to>
      <xdr:col>85</xdr:col>
      <xdr:colOff>127000</xdr:colOff>
      <xdr:row>95</xdr:row>
      <xdr:rowOff>25476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5931235"/>
          <a:ext cx="838200" cy="3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25476</xdr:rowOff>
    </xdr:from>
    <xdr:to>
      <xdr:col>81</xdr:col>
      <xdr:colOff>50800</xdr:colOff>
      <xdr:row>95</xdr:row>
      <xdr:rowOff>51994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31322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103429</xdr:rowOff>
    </xdr:from>
    <xdr:to>
      <xdr:col>76</xdr:col>
      <xdr:colOff>114300</xdr:colOff>
      <xdr:row>95</xdr:row>
      <xdr:rowOff>51994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21972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91312</xdr:rowOff>
    </xdr:from>
    <xdr:to>
      <xdr:col>71</xdr:col>
      <xdr:colOff>177800</xdr:colOff>
      <xdr:row>94</xdr:row>
      <xdr:rowOff>103429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20761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107035</xdr:rowOff>
    </xdr:from>
    <xdr:to>
      <xdr:col>85</xdr:col>
      <xdr:colOff>177800</xdr:colOff>
      <xdr:row>93</xdr:row>
      <xdr:rowOff>37185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5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129912</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5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146126</xdr:rowOff>
    </xdr:from>
    <xdr:to>
      <xdr:col>81</xdr:col>
      <xdr:colOff>101600</xdr:colOff>
      <xdr:row>95</xdr:row>
      <xdr:rowOff>76276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2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67403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35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1194</xdr:rowOff>
    </xdr:from>
    <xdr:to>
      <xdr:col>76</xdr:col>
      <xdr:colOff>165100</xdr:colOff>
      <xdr:row>95</xdr:row>
      <xdr:rowOff>102794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93921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3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52629</xdr:rowOff>
    </xdr:from>
    <xdr:to>
      <xdr:col>72</xdr:col>
      <xdr:colOff>38100</xdr:colOff>
      <xdr:row>94</xdr:row>
      <xdr:rowOff>154229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1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170756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40512</xdr:rowOff>
    </xdr:from>
    <xdr:to>
      <xdr:col>67</xdr:col>
      <xdr:colOff>101600</xdr:colOff>
      <xdr:row>94</xdr:row>
      <xdr:rowOff>142112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158639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127617</xdr:rowOff>
    </xdr:from>
    <xdr:to>
      <xdr:col>116</xdr:col>
      <xdr:colOff>63500</xdr:colOff>
      <xdr:row>33</xdr:row>
      <xdr:rowOff>130556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578546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127617</xdr:rowOff>
    </xdr:from>
    <xdr:to>
      <xdr:col>111</xdr:col>
      <xdr:colOff>177800</xdr:colOff>
      <xdr:row>33</xdr:row>
      <xdr:rowOff>170724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78546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170724</xdr:rowOff>
    </xdr:from>
    <xdr:to>
      <xdr:col>107</xdr:col>
      <xdr:colOff>50800</xdr:colOff>
      <xdr:row>34</xdr:row>
      <xdr:rowOff>103777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8285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103777</xdr:rowOff>
    </xdr:from>
    <xdr:to>
      <xdr:col>102</xdr:col>
      <xdr:colOff>114300</xdr:colOff>
      <xdr:row>35</xdr:row>
      <xdr:rowOff>12011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593307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79756</xdr:rowOff>
    </xdr:from>
    <xdr:to>
      <xdr:col>116</xdr:col>
      <xdr:colOff>114300</xdr:colOff>
      <xdr:row>34</xdr:row>
      <xdr:rowOff>9906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102633</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76817</xdr:rowOff>
    </xdr:from>
    <xdr:to>
      <xdr:col>112</xdr:col>
      <xdr:colOff>38100</xdr:colOff>
      <xdr:row>34</xdr:row>
      <xdr:rowOff>6967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23494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119924</xdr:rowOff>
    </xdr:from>
    <xdr:to>
      <xdr:col>107</xdr:col>
      <xdr:colOff>101600</xdr:colOff>
      <xdr:row>34</xdr:row>
      <xdr:rowOff>50074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66601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52977</xdr:rowOff>
    </xdr:from>
    <xdr:to>
      <xdr:col>102</xdr:col>
      <xdr:colOff>165100</xdr:colOff>
      <xdr:row>34</xdr:row>
      <xdr:rowOff>154577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171104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132661</xdr:rowOff>
    </xdr:from>
    <xdr:to>
      <xdr:col>98</xdr:col>
      <xdr:colOff>38100</xdr:colOff>
      <xdr:row>35</xdr:row>
      <xdr:rowOff>62811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79338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154711</xdr:rowOff>
    </xdr:from>
    <xdr:to>
      <xdr:col>116</xdr:col>
      <xdr:colOff>63500</xdr:colOff>
      <xdr:row>59</xdr:row>
      <xdr:rowOff>229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98811"/>
          <a:ext cx="8382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154711</xdr:rowOff>
    </xdr:from>
    <xdr:to>
      <xdr:col>111</xdr:col>
      <xdr:colOff>177800</xdr:colOff>
      <xdr:row>58</xdr:row>
      <xdr:rowOff>154813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9881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154140</xdr:rowOff>
    </xdr:from>
    <xdr:to>
      <xdr:col>107</xdr:col>
      <xdr:colOff>50800</xdr:colOff>
      <xdr:row>58</xdr:row>
      <xdr:rowOff>154813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98240"/>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153975</xdr:rowOff>
    </xdr:from>
    <xdr:to>
      <xdr:col>102</xdr:col>
      <xdr:colOff>114300</xdr:colOff>
      <xdr:row>58</xdr:row>
      <xdr:rowOff>154140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9807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120879</xdr:rowOff>
    </xdr:from>
    <xdr:to>
      <xdr:col>116</xdr:col>
      <xdr:colOff>114300</xdr:colOff>
      <xdr:row>59</xdr:row>
      <xdr:rowOff>51029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35806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7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103911</xdr:rowOff>
    </xdr:from>
    <xdr:to>
      <xdr:col>112</xdr:col>
      <xdr:colOff>38100</xdr:colOff>
      <xdr:row>59</xdr:row>
      <xdr:rowOff>34061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25188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4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104013</xdr:rowOff>
    </xdr:from>
    <xdr:to>
      <xdr:col>107</xdr:col>
      <xdr:colOff>101600</xdr:colOff>
      <xdr:row>59</xdr:row>
      <xdr:rowOff>34163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25290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103340</xdr:rowOff>
    </xdr:from>
    <xdr:to>
      <xdr:col>102</xdr:col>
      <xdr:colOff>165100</xdr:colOff>
      <xdr:row>59</xdr:row>
      <xdr:rowOff>33490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24617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103175</xdr:rowOff>
    </xdr:from>
    <xdr:to>
      <xdr:col>98</xdr:col>
      <xdr:colOff>38100</xdr:colOff>
      <xdr:row>59</xdr:row>
      <xdr:rowOff>33325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24452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1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129047</xdr:rowOff>
    </xdr:from>
    <xdr:to>
      <xdr:col>116</xdr:col>
      <xdr:colOff>63500</xdr:colOff>
      <xdr:row>76</xdr:row>
      <xdr:rowOff>8164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987797"/>
          <a:ext cx="8382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8164</xdr:rowOff>
    </xdr:from>
    <xdr:to>
      <xdr:col>111</xdr:col>
      <xdr:colOff>177800</xdr:colOff>
      <xdr:row>76</xdr:row>
      <xdr:rowOff>12461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03836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12461</xdr:rowOff>
    </xdr:from>
    <xdr:to>
      <xdr:col>107</xdr:col>
      <xdr:colOff>50800</xdr:colOff>
      <xdr:row>76</xdr:row>
      <xdr:rowOff>27183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04266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27183</xdr:rowOff>
    </xdr:from>
    <xdr:to>
      <xdr:col>102</xdr:col>
      <xdr:colOff>114300</xdr:colOff>
      <xdr:row>76</xdr:row>
      <xdr:rowOff>72766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057383"/>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78247</xdr:rowOff>
    </xdr:from>
    <xdr:to>
      <xdr:col>116</xdr:col>
      <xdr:colOff>114300</xdr:colOff>
      <xdr:row>76</xdr:row>
      <xdr:rowOff>8396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93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101124</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7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128814</xdr:rowOff>
    </xdr:from>
    <xdr:to>
      <xdr:col>112</xdr:col>
      <xdr:colOff>38100</xdr:colOff>
      <xdr:row>76</xdr:row>
      <xdr:rowOff>58964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9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75491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7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133111</xdr:rowOff>
    </xdr:from>
    <xdr:to>
      <xdr:col>107</xdr:col>
      <xdr:colOff>101600</xdr:colOff>
      <xdr:row>76</xdr:row>
      <xdr:rowOff>63261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9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79788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147833</xdr:rowOff>
    </xdr:from>
    <xdr:to>
      <xdr:col>102</xdr:col>
      <xdr:colOff>165100</xdr:colOff>
      <xdr:row>76</xdr:row>
      <xdr:rowOff>77983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0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94510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7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21966</xdr:rowOff>
    </xdr:from>
    <xdr:to>
      <xdr:col>98</xdr:col>
      <xdr:colOff>38100</xdr:colOff>
      <xdr:row>76</xdr:row>
      <xdr:rowOff>123566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140093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8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554,213</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・主な構成要素について</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111,672</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億円となっており、人事委員会の給与勧告等に伴う期末・勤勉手当が増加したものの、定年延長に伴い退職手当が減少したことが主な要因となっている。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64,957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475</a:t>
          </a:r>
          <a:r>
            <a:rPr kumimoji="1" lang="ja-JP" altLang="en-US" sz="1200">
              <a:latin typeface="ＭＳ Ｐゴシック" panose="020B0600070205080204" pitchFamily="50" charset="-128"/>
              <a:ea typeface="ＭＳ Ｐゴシック" panose="020B0600070205080204" pitchFamily="50" charset="-128"/>
            </a:rPr>
            <a:t>億円となっており、新型コロナウイルスワクチン接種経費や感染症対策経費が減少したことが主な要因となっている。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29,480</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億円となっており、全国都市緑化フェア開催推進経費や営業時間短縮要請に伴う事業者支援経費が皆減したことが主な要因となっている。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58,458</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428</a:t>
          </a:r>
          <a:r>
            <a:rPr kumimoji="1" lang="ja-JP" altLang="en-US" sz="1200">
              <a:latin typeface="ＭＳ Ｐゴシック" panose="020B0600070205080204" pitchFamily="50" charset="-128"/>
              <a:ea typeface="ＭＳ Ｐゴシック" panose="020B0600070205080204" pitchFamily="50" charset="-128"/>
            </a:rPr>
            <a:t>億円となっており、東部環境工場機能維持経費等が増加したことが主な要因となっている。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169,567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1,241</a:t>
          </a:r>
          <a:r>
            <a:rPr kumimoji="1" lang="ja-JP" altLang="en-US" sz="1200">
              <a:latin typeface="ＭＳ Ｐゴシック" panose="020B0600070205080204" pitchFamily="50" charset="-128"/>
              <a:ea typeface="ＭＳ Ｐゴシック" panose="020B0600070205080204" pitchFamily="50" charset="-128"/>
            </a:rPr>
            <a:t>億円となっており、非課税世帯等への電力・ガス・食料品等価格高騰緊急支援給付金や障害者自立支援給付費が増加したことが主な要因となっている。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77651</xdr:rowOff>
    </xdr:from>
    <xdr:to>
      <xdr:col>24</xdr:col>
      <xdr:colOff>63500</xdr:colOff>
      <xdr:row>33</xdr:row>
      <xdr:rowOff>82550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355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40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108676</xdr:rowOff>
    </xdr:from>
    <xdr:to>
      <xdr:col>15</xdr:col>
      <xdr:colOff>50800</xdr:colOff>
      <xdr:row>33</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6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90714</xdr:rowOff>
    </xdr:from>
    <xdr:to>
      <xdr:col>10</xdr:col>
      <xdr:colOff>114300</xdr:colOff>
      <xdr:row>33</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26851</xdr:rowOff>
    </xdr:from>
    <xdr:to>
      <xdr:col>24</xdr:col>
      <xdr:colOff>114300</xdr:colOff>
      <xdr:row>33</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49728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88900</xdr:rowOff>
    </xdr:from>
    <xdr:to>
      <xdr:col>15</xdr:col>
      <xdr:colOff>101600</xdr:colOff>
      <xdr:row>34</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57876</xdr:rowOff>
    </xdr:from>
    <xdr:to>
      <xdr:col>10</xdr:col>
      <xdr:colOff>165100</xdr:colOff>
      <xdr:row>33</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39914</xdr:rowOff>
    </xdr:from>
    <xdr:to>
      <xdr:col>6</xdr:col>
      <xdr:colOff>38100</xdr:colOff>
      <xdr:row>33</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158041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148793</xdr:rowOff>
    </xdr:from>
    <xdr:to>
      <xdr:col>24</xdr:col>
      <xdr:colOff>63500</xdr:colOff>
      <xdr:row>58</xdr:row>
      <xdr:rowOff>48946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21443"/>
          <a:ext cx="8382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48946</xdr:rowOff>
    </xdr:from>
    <xdr:to>
      <xdr:col>19</xdr:col>
      <xdr:colOff>177800</xdr:colOff>
      <xdr:row>58</xdr:row>
      <xdr:rowOff>62026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93046"/>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12306</xdr:rowOff>
    </xdr:from>
    <xdr:to>
      <xdr:col>15</xdr:col>
      <xdr:colOff>50800</xdr:colOff>
      <xdr:row>58</xdr:row>
      <xdr:rowOff>62026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56256"/>
          <a:ext cx="8890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12306</xdr:rowOff>
    </xdr:from>
    <xdr:to>
      <xdr:col>10</xdr:col>
      <xdr:colOff>114300</xdr:colOff>
      <xdr:row>58</xdr:row>
      <xdr:rowOff>33757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97993</xdr:rowOff>
    </xdr:from>
    <xdr:to>
      <xdr:col>24</xdr:col>
      <xdr:colOff>114300</xdr:colOff>
      <xdr:row>58</xdr:row>
      <xdr:rowOff>28143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169596</xdr:rowOff>
    </xdr:from>
    <xdr:to>
      <xdr:col>20</xdr:col>
      <xdr:colOff>38100</xdr:colOff>
      <xdr:row>58</xdr:row>
      <xdr:rowOff>99746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116273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11226</xdr:rowOff>
    </xdr:from>
    <xdr:to>
      <xdr:col>15</xdr:col>
      <xdr:colOff>101600</xdr:colOff>
      <xdr:row>58</xdr:row>
      <xdr:rowOff>112826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129353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132956</xdr:rowOff>
    </xdr:from>
    <xdr:to>
      <xdr:col>10</xdr:col>
      <xdr:colOff>165100</xdr:colOff>
      <xdr:row>51</xdr:row>
      <xdr:rowOff>63106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79633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154407</xdr:rowOff>
    </xdr:from>
    <xdr:to>
      <xdr:col>6</xdr:col>
      <xdr:colOff>38100</xdr:colOff>
      <xdr:row>58</xdr:row>
      <xdr:rowOff>84557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101084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170081</xdr:rowOff>
    </xdr:from>
    <xdr:to>
      <xdr:col>24</xdr:col>
      <xdr:colOff>63500</xdr:colOff>
      <xdr:row>76</xdr:row>
      <xdr:rowOff>108305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28831"/>
          <a:ext cx="838200" cy="10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153744</xdr:rowOff>
    </xdr:from>
    <xdr:to>
      <xdr:col>19</xdr:col>
      <xdr:colOff>177800</xdr:colOff>
      <xdr:row>76</xdr:row>
      <xdr:rowOff>108305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12494"/>
          <a:ext cx="889000" cy="1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153744</xdr:rowOff>
    </xdr:from>
    <xdr:to>
      <xdr:col>15</xdr:col>
      <xdr:colOff>50800</xdr:colOff>
      <xdr:row>77</xdr:row>
      <xdr:rowOff>46881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2494"/>
          <a:ext cx="889000" cy="2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46881</xdr:rowOff>
    </xdr:from>
    <xdr:to>
      <xdr:col>10</xdr:col>
      <xdr:colOff>114300</xdr:colOff>
      <xdr:row>77</xdr:row>
      <xdr:rowOff>95679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48531"/>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119281</xdr:rowOff>
    </xdr:from>
    <xdr:to>
      <xdr:col>24</xdr:col>
      <xdr:colOff>114300</xdr:colOff>
      <xdr:row>76</xdr:row>
      <xdr:rowOff>49431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97708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57505</xdr:rowOff>
    </xdr:from>
    <xdr:to>
      <xdr:col>20</xdr:col>
      <xdr:colOff>38100</xdr:colOff>
      <xdr:row>76</xdr:row>
      <xdr:rowOff>159105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8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102943</xdr:rowOff>
    </xdr:from>
    <xdr:to>
      <xdr:col>15</xdr:col>
      <xdr:colOff>101600</xdr:colOff>
      <xdr:row>76</xdr:row>
      <xdr:rowOff>33093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24221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167531</xdr:rowOff>
    </xdr:from>
    <xdr:to>
      <xdr:col>10</xdr:col>
      <xdr:colOff>165100</xdr:colOff>
      <xdr:row>77</xdr:row>
      <xdr:rowOff>97681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88808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44879</xdr:rowOff>
    </xdr:from>
    <xdr:to>
      <xdr:col>6</xdr:col>
      <xdr:colOff>38100</xdr:colOff>
      <xdr:row>77</xdr:row>
      <xdr:rowOff>146479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137606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146386</xdr:rowOff>
    </xdr:from>
    <xdr:to>
      <xdr:col>24</xdr:col>
      <xdr:colOff>63500</xdr:colOff>
      <xdr:row>97</xdr:row>
      <xdr:rowOff>54718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34136"/>
          <a:ext cx="838200" cy="2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146386</xdr:rowOff>
    </xdr:from>
    <xdr:to>
      <xdr:col>19</xdr:col>
      <xdr:colOff>177800</xdr:colOff>
      <xdr:row>96</xdr:row>
      <xdr:rowOff>4341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34136"/>
          <a:ext cx="889000" cy="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63352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4341</xdr:rowOff>
    </xdr:from>
    <xdr:to>
      <xdr:col>15</xdr:col>
      <xdr:colOff>50800</xdr:colOff>
      <xdr:row>98</xdr:row>
      <xdr:rowOff>43602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463541"/>
          <a:ext cx="889000" cy="38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8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43602</xdr:rowOff>
    </xdr:from>
    <xdr:to>
      <xdr:col>10</xdr:col>
      <xdr:colOff>114300</xdr:colOff>
      <xdr:row>98</xdr:row>
      <xdr:rowOff>169990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45702"/>
          <a:ext cx="889000" cy="1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3918</xdr:rowOff>
    </xdr:from>
    <xdr:to>
      <xdr:col>24</xdr:col>
      <xdr:colOff>114300</xdr:colOff>
      <xdr:row>97</xdr:row>
      <xdr:rowOff>105518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90295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95586</xdr:rowOff>
    </xdr:from>
    <xdr:to>
      <xdr:col>20</xdr:col>
      <xdr:colOff>38100</xdr:colOff>
      <xdr:row>96</xdr:row>
      <xdr:rowOff>25736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124991</xdr:rowOff>
    </xdr:from>
    <xdr:to>
      <xdr:col>15</xdr:col>
      <xdr:colOff>101600</xdr:colOff>
      <xdr:row>96</xdr:row>
      <xdr:rowOff>55141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46268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164252</xdr:rowOff>
    </xdr:from>
    <xdr:to>
      <xdr:col>10</xdr:col>
      <xdr:colOff>165100</xdr:colOff>
      <xdr:row>98</xdr:row>
      <xdr:rowOff>94402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119190</xdr:rowOff>
    </xdr:from>
    <xdr:to>
      <xdr:col>6</xdr:col>
      <xdr:colOff>38100</xdr:colOff>
      <xdr:row>99</xdr:row>
      <xdr:rowOff>49340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40467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5080</xdr:rowOff>
    </xdr:from>
    <xdr:to>
      <xdr:col>55</xdr:col>
      <xdr:colOff>0</xdr:colOff>
      <xdr:row>35</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00583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99060</xdr:rowOff>
    </xdr:from>
    <xdr:to>
      <xdr:col>50</xdr:col>
      <xdr:colOff>114300</xdr:colOff>
      <xdr:row>36</xdr:row>
      <xdr:rowOff>66040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9981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66040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2014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29210</xdr:rowOff>
    </xdr:from>
    <xdr:to>
      <xdr:col>41</xdr:col>
      <xdr:colOff>50800</xdr:colOff>
      <xdr:row>36</xdr:row>
      <xdr:rowOff>93980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201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125730</xdr:rowOff>
    </xdr:from>
    <xdr:to>
      <xdr:col>55</xdr:col>
      <xdr:colOff>50800</xdr:colOff>
      <xdr:row>35</xdr:row>
      <xdr:rowOff>55880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148607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80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48260</xdr:rowOff>
    </xdr:from>
    <xdr:to>
      <xdr:col>50</xdr:col>
      <xdr:colOff>165100</xdr:colOff>
      <xdr:row>35</xdr:row>
      <xdr:rowOff>149860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166387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2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15240</xdr:rowOff>
    </xdr:from>
    <xdr:to>
      <xdr:col>46</xdr:col>
      <xdr:colOff>38100</xdr:colOff>
      <xdr:row>36</xdr:row>
      <xdr:rowOff>116840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107967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149860</xdr:rowOff>
    </xdr:from>
    <xdr:to>
      <xdr:col>41</xdr:col>
      <xdr:colOff>101600</xdr:colOff>
      <xdr:row>36</xdr:row>
      <xdr:rowOff>80010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96537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43180</xdr:rowOff>
    </xdr:from>
    <xdr:to>
      <xdr:col>36</xdr:col>
      <xdr:colOff>165100</xdr:colOff>
      <xdr:row>36</xdr:row>
      <xdr:rowOff>144780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161307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102997</xdr:rowOff>
    </xdr:from>
    <xdr:to>
      <xdr:col>55</xdr:col>
      <xdr:colOff>0</xdr:colOff>
      <xdr:row>53</xdr:row>
      <xdr:rowOff>105283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1898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147955</xdr:rowOff>
    </xdr:from>
    <xdr:to>
      <xdr:col>50</xdr:col>
      <xdr:colOff>114300</xdr:colOff>
      <xdr:row>53</xdr:row>
      <xdr:rowOff>102997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8720455"/>
          <a:ext cx="8890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147955</xdr:rowOff>
    </xdr:from>
    <xdr:to>
      <xdr:col>45</xdr:col>
      <xdr:colOff>177800</xdr:colOff>
      <xdr:row>54</xdr:row>
      <xdr:rowOff>11684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8720455"/>
          <a:ext cx="8890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77978</xdr:rowOff>
    </xdr:from>
    <xdr:to>
      <xdr:col>41</xdr:col>
      <xdr:colOff>50800</xdr:colOff>
      <xdr:row>54</xdr:row>
      <xdr:rowOff>11684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54483</xdr:rowOff>
    </xdr:from>
    <xdr:to>
      <xdr:col>55</xdr:col>
      <xdr:colOff>50800</xdr:colOff>
      <xdr:row>53</xdr:row>
      <xdr:rowOff>156083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77360</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99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52197</xdr:rowOff>
    </xdr:from>
    <xdr:to>
      <xdr:col>50</xdr:col>
      <xdr:colOff>165100</xdr:colOff>
      <xdr:row>53</xdr:row>
      <xdr:rowOff>153797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170324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89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97155</xdr:rowOff>
    </xdr:from>
    <xdr:to>
      <xdr:col>46</xdr:col>
      <xdr:colOff>38100</xdr:colOff>
      <xdr:row>51</xdr:row>
      <xdr:rowOff>27305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43832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132334</xdr:rowOff>
    </xdr:from>
    <xdr:to>
      <xdr:col>41</xdr:col>
      <xdr:colOff>101600</xdr:colOff>
      <xdr:row>54</xdr:row>
      <xdr:rowOff>62484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79011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27178</xdr:rowOff>
    </xdr:from>
    <xdr:to>
      <xdr:col>36</xdr:col>
      <xdr:colOff>165100</xdr:colOff>
      <xdr:row>53</xdr:row>
      <xdr:rowOff>128778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145305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93414</xdr:rowOff>
    </xdr:from>
    <xdr:to>
      <xdr:col>55</xdr:col>
      <xdr:colOff>0</xdr:colOff>
      <xdr:row>78</xdr:row>
      <xdr:rowOff>148670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66514"/>
          <a:ext cx="8382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79262</xdr:rowOff>
    </xdr:from>
    <xdr:to>
      <xdr:col>50</xdr:col>
      <xdr:colOff>114300</xdr:colOff>
      <xdr:row>78</xdr:row>
      <xdr:rowOff>93414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52362"/>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67059</xdr:rowOff>
    </xdr:from>
    <xdr:to>
      <xdr:col>45</xdr:col>
      <xdr:colOff>177800</xdr:colOff>
      <xdr:row>78</xdr:row>
      <xdr:rowOff>79262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0159"/>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107728</xdr:rowOff>
    </xdr:from>
    <xdr:to>
      <xdr:col>41</xdr:col>
      <xdr:colOff>50800</xdr:colOff>
      <xdr:row>78</xdr:row>
      <xdr:rowOff>67059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09378"/>
          <a:ext cx="8890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97870</xdr:rowOff>
    </xdr:from>
    <xdr:to>
      <xdr:col>55</xdr:col>
      <xdr:colOff>50800</xdr:colOff>
      <xdr:row>79</xdr:row>
      <xdr:rowOff>28020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12797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8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42614</xdr:rowOff>
    </xdr:from>
    <xdr:to>
      <xdr:col>50</xdr:col>
      <xdr:colOff>165100</xdr:colOff>
      <xdr:row>78</xdr:row>
      <xdr:rowOff>144214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28462</xdr:rowOff>
    </xdr:from>
    <xdr:to>
      <xdr:col>46</xdr:col>
      <xdr:colOff>38100</xdr:colOff>
      <xdr:row>78</xdr:row>
      <xdr:rowOff>130062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121189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16259</xdr:rowOff>
    </xdr:from>
    <xdr:to>
      <xdr:col>41</xdr:col>
      <xdr:colOff>101600</xdr:colOff>
      <xdr:row>78</xdr:row>
      <xdr:rowOff>117859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108986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56928</xdr:rowOff>
    </xdr:from>
    <xdr:to>
      <xdr:col>36</xdr:col>
      <xdr:colOff>165100</xdr:colOff>
      <xdr:row>77</xdr:row>
      <xdr:rowOff>158528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3605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102690</xdr:rowOff>
    </xdr:from>
    <xdr:to>
      <xdr:col>55</xdr:col>
      <xdr:colOff>0</xdr:colOff>
      <xdr:row>95</xdr:row>
      <xdr:rowOff>134190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90440"/>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83190</xdr:rowOff>
    </xdr:from>
    <xdr:to>
      <xdr:col>50</xdr:col>
      <xdr:colOff>114300</xdr:colOff>
      <xdr:row>95</xdr:row>
      <xdr:rowOff>102690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199490"/>
          <a:ext cx="8890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83190</xdr:rowOff>
    </xdr:from>
    <xdr:to>
      <xdr:col>45</xdr:col>
      <xdr:colOff>177800</xdr:colOff>
      <xdr:row>95</xdr:row>
      <xdr:rowOff>88836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99490"/>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37241</xdr:rowOff>
    </xdr:from>
    <xdr:to>
      <xdr:col>41</xdr:col>
      <xdr:colOff>50800</xdr:colOff>
      <xdr:row>95</xdr:row>
      <xdr:rowOff>88836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53541"/>
          <a:ext cx="889000" cy="2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83390</xdr:rowOff>
    </xdr:from>
    <xdr:to>
      <xdr:col>55</xdr:col>
      <xdr:colOff>50800</xdr:colOff>
      <xdr:row>96</xdr:row>
      <xdr:rowOff>13540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61817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51890</xdr:rowOff>
    </xdr:from>
    <xdr:to>
      <xdr:col>50</xdr:col>
      <xdr:colOff>165100</xdr:colOff>
      <xdr:row>95</xdr:row>
      <xdr:rowOff>153490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144617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4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32390</xdr:rowOff>
    </xdr:from>
    <xdr:to>
      <xdr:col>46</xdr:col>
      <xdr:colOff>38100</xdr:colOff>
      <xdr:row>94</xdr:row>
      <xdr:rowOff>133990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150517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38036</xdr:rowOff>
    </xdr:from>
    <xdr:to>
      <xdr:col>41</xdr:col>
      <xdr:colOff>101600</xdr:colOff>
      <xdr:row>95</xdr:row>
      <xdr:rowOff>139636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156163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157891</xdr:rowOff>
    </xdr:from>
    <xdr:to>
      <xdr:col>36</xdr:col>
      <xdr:colOff>165100</xdr:colOff>
      <xdr:row>94</xdr:row>
      <xdr:rowOff>88041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104568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95123</xdr:rowOff>
    </xdr:from>
    <xdr:to>
      <xdr:col>85</xdr:col>
      <xdr:colOff>127000</xdr:colOff>
      <xdr:row>37</xdr:row>
      <xdr:rowOff>158369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38773"/>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158369</xdr:rowOff>
    </xdr:from>
    <xdr:to>
      <xdr:col>81</xdr:col>
      <xdr:colOff>50800</xdr:colOff>
      <xdr:row>37</xdr:row>
      <xdr:rowOff>168084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0201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168084</xdr:rowOff>
    </xdr:from>
    <xdr:to>
      <xdr:col>76</xdr:col>
      <xdr:colOff>114300</xdr:colOff>
      <xdr:row>38</xdr:row>
      <xdr:rowOff>23876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1173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13208</xdr:rowOff>
    </xdr:from>
    <xdr:to>
      <xdr:col>71</xdr:col>
      <xdr:colOff>177800</xdr:colOff>
      <xdr:row>38</xdr:row>
      <xdr:rowOff>23876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01395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44323</xdr:rowOff>
    </xdr:from>
    <xdr:to>
      <xdr:col>85</xdr:col>
      <xdr:colOff>177800</xdr:colOff>
      <xdr:row>37</xdr:row>
      <xdr:rowOff>145923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22750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107569</xdr:rowOff>
    </xdr:from>
    <xdr:to>
      <xdr:col>81</xdr:col>
      <xdr:colOff>101600</xdr:colOff>
      <xdr:row>38</xdr:row>
      <xdr:rowOff>37719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28846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117284</xdr:rowOff>
    </xdr:from>
    <xdr:to>
      <xdr:col>76</xdr:col>
      <xdr:colOff>165100</xdr:colOff>
      <xdr:row>38</xdr:row>
      <xdr:rowOff>47434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38561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144526</xdr:rowOff>
    </xdr:from>
    <xdr:to>
      <xdr:col>72</xdr:col>
      <xdr:colOff>38100</xdr:colOff>
      <xdr:row>38</xdr:row>
      <xdr:rowOff>74676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65803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133858</xdr:rowOff>
    </xdr:from>
    <xdr:to>
      <xdr:col>67</xdr:col>
      <xdr:colOff>101600</xdr:colOff>
      <xdr:row>35</xdr:row>
      <xdr:rowOff>64008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80535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85751</xdr:rowOff>
    </xdr:from>
    <xdr:to>
      <xdr:col>85</xdr:col>
      <xdr:colOff>127000</xdr:colOff>
      <xdr:row>53</xdr:row>
      <xdr:rowOff>53366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001151"/>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85751</xdr:rowOff>
    </xdr:from>
    <xdr:to>
      <xdr:col>81</xdr:col>
      <xdr:colOff>50800</xdr:colOff>
      <xdr:row>52</xdr:row>
      <xdr:rowOff>163741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001151"/>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163741</xdr:rowOff>
    </xdr:from>
    <xdr:to>
      <xdr:col>76</xdr:col>
      <xdr:colOff>114300</xdr:colOff>
      <xdr:row>53</xdr:row>
      <xdr:rowOff>144387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079141"/>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139662</xdr:rowOff>
    </xdr:from>
    <xdr:to>
      <xdr:col>71</xdr:col>
      <xdr:colOff>177800</xdr:colOff>
      <xdr:row>53</xdr:row>
      <xdr:rowOff>144387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2566</xdr:rowOff>
    </xdr:from>
    <xdr:to>
      <xdr:col>85</xdr:col>
      <xdr:colOff>177800</xdr:colOff>
      <xdr:row>53</xdr:row>
      <xdr:rowOff>104166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25443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34951</xdr:rowOff>
    </xdr:from>
    <xdr:to>
      <xdr:col>81</xdr:col>
      <xdr:colOff>101600</xdr:colOff>
      <xdr:row>52</xdr:row>
      <xdr:rowOff>136551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153078</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181795" y="872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112941</xdr:rowOff>
    </xdr:from>
    <xdr:to>
      <xdr:col>76</xdr:col>
      <xdr:colOff>165100</xdr:colOff>
      <xdr:row>53</xdr:row>
      <xdr:rowOff>43091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59618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8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93587</xdr:rowOff>
    </xdr:from>
    <xdr:to>
      <xdr:col>72</xdr:col>
      <xdr:colOff>38100</xdr:colOff>
      <xdr:row>54</xdr:row>
      <xdr:rowOff>23737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40264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88862</xdr:rowOff>
    </xdr:from>
    <xdr:to>
      <xdr:col>67</xdr:col>
      <xdr:colOff>101600</xdr:colOff>
      <xdr:row>54</xdr:row>
      <xdr:rowOff>19012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35539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128924</xdr:rowOff>
    </xdr:from>
    <xdr:to>
      <xdr:col>85</xdr:col>
      <xdr:colOff>127000</xdr:colOff>
      <xdr:row>77</xdr:row>
      <xdr:rowOff>26271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159124"/>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166261</xdr:rowOff>
    </xdr:from>
    <xdr:to>
      <xdr:col>81</xdr:col>
      <xdr:colOff>50800</xdr:colOff>
      <xdr:row>77</xdr:row>
      <xdr:rowOff>26271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19646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158532</xdr:rowOff>
    </xdr:from>
    <xdr:to>
      <xdr:col>76</xdr:col>
      <xdr:colOff>114300</xdr:colOff>
      <xdr:row>76</xdr:row>
      <xdr:rowOff>166261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845832"/>
          <a:ext cx="889000" cy="3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1343</xdr:rowOff>
    </xdr:from>
    <xdr:to>
      <xdr:col>71</xdr:col>
      <xdr:colOff>177800</xdr:colOff>
      <xdr:row>74</xdr:row>
      <xdr:rowOff>158532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2345743"/>
          <a:ext cx="889000" cy="5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78124</xdr:rowOff>
    </xdr:from>
    <xdr:to>
      <xdr:col>85</xdr:col>
      <xdr:colOff>177800</xdr:colOff>
      <xdr:row>77</xdr:row>
      <xdr:rowOff>8274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101000</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95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146921</xdr:rowOff>
    </xdr:from>
    <xdr:to>
      <xdr:col>81</xdr:col>
      <xdr:colOff>101600</xdr:colOff>
      <xdr:row>77</xdr:row>
      <xdr:rowOff>77071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93597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9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115461</xdr:rowOff>
    </xdr:from>
    <xdr:to>
      <xdr:col>76</xdr:col>
      <xdr:colOff>165100</xdr:colOff>
      <xdr:row>77</xdr:row>
      <xdr:rowOff>45611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1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62138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9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107732</xdr:rowOff>
    </xdr:from>
    <xdr:to>
      <xdr:col>72</xdr:col>
      <xdr:colOff>38100</xdr:colOff>
      <xdr:row>75</xdr:row>
      <xdr:rowOff>37882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7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54409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5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121993</xdr:rowOff>
    </xdr:from>
    <xdr:to>
      <xdr:col>67</xdr:col>
      <xdr:colOff>101600</xdr:colOff>
      <xdr:row>72</xdr:row>
      <xdr:rowOff>52143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2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68670</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47111" y="12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18617</xdr:rowOff>
    </xdr:from>
    <xdr:to>
      <xdr:col>85</xdr:col>
      <xdr:colOff>127000</xdr:colOff>
      <xdr:row>97</xdr:row>
      <xdr:rowOff>57023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49267"/>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57023</xdr:rowOff>
    </xdr:from>
    <xdr:to>
      <xdr:col>81</xdr:col>
      <xdr:colOff>50800</xdr:colOff>
      <xdr:row>97</xdr:row>
      <xdr:rowOff>154863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687673"/>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154863</xdr:rowOff>
    </xdr:from>
    <xdr:to>
      <xdr:col>76</xdr:col>
      <xdr:colOff>114300</xdr:colOff>
      <xdr:row>98</xdr:row>
      <xdr:rowOff>157265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785513"/>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xdr:rowOff>
    </xdr:from>
    <xdr:to>
      <xdr:col>71</xdr:col>
      <xdr:colOff>177800</xdr:colOff>
      <xdr:row>98</xdr:row>
      <xdr:rowOff>157265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139267</xdr:rowOff>
    </xdr:from>
    <xdr:to>
      <xdr:col>85</xdr:col>
      <xdr:colOff>177800</xdr:colOff>
      <xdr:row>97</xdr:row>
      <xdr:rowOff>69417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117694</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98950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104063</xdr:rowOff>
    </xdr:from>
    <xdr:to>
      <xdr:col>76</xdr:col>
      <xdr:colOff>165100</xdr:colOff>
      <xdr:row>98</xdr:row>
      <xdr:rowOff>34213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25340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106465</xdr:rowOff>
    </xdr:from>
    <xdr:to>
      <xdr:col>72</xdr:col>
      <xdr:colOff>38100</xdr:colOff>
      <xdr:row>99</xdr:row>
      <xdr:rowOff>36615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128639</xdr:rowOff>
    </xdr:from>
    <xdr:to>
      <xdr:col>67</xdr:col>
      <xdr:colOff>101600</xdr:colOff>
      <xdr:row>97</xdr:row>
      <xdr:rowOff>58789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49916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76454</xdr:rowOff>
    </xdr:from>
    <xdr:to>
      <xdr:col>116</xdr:col>
      <xdr:colOff>63500</xdr:colOff>
      <xdr:row>38</xdr:row>
      <xdr:rowOff>93472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591554"/>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76454</xdr:rowOff>
    </xdr:from>
    <xdr:to>
      <xdr:col>111</xdr:col>
      <xdr:colOff>177800</xdr:colOff>
      <xdr:row>38</xdr:row>
      <xdr:rowOff>93091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591554"/>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93091</xdr:rowOff>
    </xdr:from>
    <xdr:to>
      <xdr:col>107</xdr:col>
      <xdr:colOff>50800</xdr:colOff>
      <xdr:row>38</xdr:row>
      <xdr:rowOff>104902</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60819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104902</xdr:rowOff>
    </xdr:from>
    <xdr:to>
      <xdr:col>102</xdr:col>
      <xdr:colOff>114300</xdr:colOff>
      <xdr:row>38</xdr:row>
      <xdr:rowOff>137795</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42672</xdr:rowOff>
    </xdr:from>
    <xdr:to>
      <xdr:col>116</xdr:col>
      <xdr:colOff>114300</xdr:colOff>
      <xdr:row>38</xdr:row>
      <xdr:rowOff>144272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129049</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25654</xdr:rowOff>
    </xdr:from>
    <xdr:to>
      <xdr:col>112</xdr:col>
      <xdr:colOff>38100</xdr:colOff>
      <xdr:row>38</xdr:row>
      <xdr:rowOff>127254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118381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42291</xdr:rowOff>
    </xdr:from>
    <xdr:to>
      <xdr:col>107</xdr:col>
      <xdr:colOff>101600</xdr:colOff>
      <xdr:row>38</xdr:row>
      <xdr:rowOff>143891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135018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54102</xdr:rowOff>
    </xdr:from>
    <xdr:to>
      <xdr:col>102</xdr:col>
      <xdr:colOff>165100</xdr:colOff>
      <xdr:row>38</xdr:row>
      <xdr:rowOff>155702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146829</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86995</xdr:rowOff>
    </xdr:from>
    <xdr:to>
      <xdr:col>98</xdr:col>
      <xdr:colOff>38100</xdr:colOff>
      <xdr:row>39</xdr:row>
      <xdr:rowOff>17145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8272</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48,784</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億円となっており、財政調整基金積立金や熊本地震復興基金積立金が増加したことが主な要因となっている。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223,513</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億円となっており、電力・ガス・食料品等価格高騰緊急支援給付金給付事業が皆増したことが主な要因となっている。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34,974</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億円となっており、新型コロナウイルスワクチン接種経費や感染症対策経費が減少したことが主な要因となっている。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62,741</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億円となっており、全国都市緑化フェア開催推進経費が皆減したことが主な要因となっている。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96,766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億円となっており、定年延長に伴う退職手当の減により教職員人件費が減少したことが主な要因となっている。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令和元年度及び令和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年度は、新型コロナウイルス感染症への対応分として財政調整基金の取崩しを行っており、実質単年度収支は赤字となった。令和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年度は市税収入と地方交付税の増加で黒字、令和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年度も市税の伸びと臨時特別給付金の減少で黒字となった。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物価高騰関連分の事業費が増加したものの、市税が過去最高となり、実質単年収支が引き続き黒字となった。今後も事務事業の見直しや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国民健康保険会計について、収納率の向上等により令和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年度以降黒字となっており、引き続き収納率の向上対策や医療費の適正化等に積極的に取り組み、単年度収支の黒字化を維持できるよう努める。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水道事業会計について、節水機器の機能向上や節水意識の定着による収益の伸び悩みや燃料費高騰による支出の増加に加え、令和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年度に国債等の購入により黒字額が減少しているが、引き続き「熊本市上下水道事業経営戦略」に則った事業運営を行い、黒字化を維持できるよう努める。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そのほかの会計についても、引き続き継続的な黒字額の維持・増加のため、健全な行財政運営に努める。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熊本地震関連の償還について、据置期間の終了に伴う元金償還の本格化等により、令和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）は増加した一方で、算入公債費等（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）として控除する災害復旧費等に係る基準財政需要額が増加したものの、元利償還金等の増加割合の方が大きく、実質公債費比率の分子は、前年度比約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減債基金積立額の統一ルールでは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年償還で設定されているものの、本市では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年償還（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年据置）で毎年度の発行額の積立額を設定しており、減債基金残高（</a:t>
          </a:r>
          <a:r>
            <a:rPr kumimoji="1" lang="en-US" altLang="ja-JP" sz="1400">
              <a:latin typeface="ＭＳ ゴシック" pitchFamily="49" charset="-128"/>
              <a:ea typeface="ＭＳ ゴシック" pitchFamily="49" charset="-128"/>
            </a:rPr>
            <a:t>D</a:t>
          </a:r>
          <a:r>
            <a:rPr kumimoji="1" lang="ja-JP" altLang="en-US" sz="1400">
              <a:latin typeface="ＭＳ ゴシック" pitchFamily="49" charset="-128"/>
              <a:ea typeface="ＭＳ ゴシック" pitchFamily="49" charset="-128"/>
            </a:rPr>
            <a:t>）と減債基金積立相当額（</a:t>
          </a:r>
          <a:r>
            <a:rPr kumimoji="1" lang="en-US" altLang="ja-JP" sz="1400">
              <a:latin typeface="ＭＳ ゴシック" pitchFamily="49" charset="-128"/>
              <a:ea typeface="ＭＳ ゴシック" pitchFamily="49" charset="-128"/>
            </a:rPr>
            <a:t>E</a:t>
          </a:r>
          <a:r>
            <a:rPr kumimoji="1" lang="ja-JP" altLang="en-US" sz="1400">
              <a:latin typeface="ＭＳ ゴシック" pitchFamily="49" charset="-128"/>
              <a:ea typeface="ＭＳ ゴシック" pitchFamily="49" charset="-128"/>
            </a:rPr>
            <a:t>）に乖離が生じる。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について、これまでは平成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年熊本地震に関連する事業の市債発行に加え、公共施設等の長寿命化に関連する事業の市債発行の増加等により、地方債の現在高は年々増加傾向にあった。</a:t>
          </a:r>
        </a:p>
        <a:p>
          <a:r>
            <a:rPr kumimoji="1" lang="ja-JP" altLang="en-US" sz="1400">
              <a:latin typeface="ＭＳ ゴシック" pitchFamily="49" charset="-128"/>
              <a:ea typeface="ＭＳ ゴシック" pitchFamily="49" charset="-128"/>
            </a:rPr>
            <a:t>　こうした中、充当可能財源等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である基準財政需要額算入見込額の増加等により、将来負担比率の分子は、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億円前後を減少傾向で推移している。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本市の公共施設の計画的な長寿命化及び更新を推進するための公共施設長寿命化基金や退職手当基金への積立てに伴う充当可能基金の増加や、地方債発行の抑制による地方債現在高の減少等により、減</a:t>
          </a:r>
          <a:r>
            <a:rPr kumimoji="1" lang="ja-JP" altLang="en-US" sz="1400">
              <a:latin typeface="ＭＳ ゴシック" pitchFamily="49" charset="-128"/>
              <a:ea typeface="ＭＳ ゴシック" pitchFamily="49" charset="-128"/>
            </a:rPr>
            <a:t>将来負担比率の分子は、前年度比</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ポイント減少し、直近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億円を積み立てたことや、熊本市職員の退職手当の支払の財源に充てるため「熊本市職員退職手当基金」へ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億円を積み立てたこと、熊本地震からの復旧・復興の総仕上げとして、残された課題を解決するため「平成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年熊本地震復興基金交付金」へ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減債基金は、事業への活用により減少傾向で見込んでいる。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・熊本市職員退職手当基金：熊本市職員の退職手当の支払の財源に充てること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・熊本市職員退職手当基金：定年退職者が生じる翌年度に備えるための積立てによる増加（＋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年熊本地震復興基金：熊本地震からの復旧・復興の総仕上げとして、残された課題を解決するための積立てによる増加（＋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・熊本市職員退職手当基金：定年退職者生じる年度に備えるため、今後も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回交互に積立て及び取崩しを行う予定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年度に新型コロナウイルス感染症対策関連の取崩しによりやや減少したものの、近年の実質収支の状況（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か年平均で約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億円）が比較的良好であることから、令和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年度においては、災害等への備えなどの年度間の財源不足の調整に備えるため、財政調整基金への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少なくとも現在の水準を維持する見通しであるが、今後も収支の状況を見極めながら、財政調整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億円減少したものの、臨時財政対策債の元利償還金の一部を償還するための経費として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億円の積立てを行ったことから、残高は前年度比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年熊本地震に係る災害復旧事業債等の償還のために積み立てたものであり、今後、償還期の到来に合わせて取り崩していく。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また、臨時財政対策債の元利償還金の一部を償還するための経費として積み立てた分については、令和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そのほか、財政状況に応じ、積立て及び取崩しを実施する予定である。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416919228</v>
      </c>
      <c r="BO4" s="449"/>
      <c r="BP4" s="449"/>
      <c r="BQ4" s="449"/>
      <c r="BR4" s="449"/>
      <c r="BS4" s="449"/>
      <c r="BT4" s="449"/>
      <c r="BU4" s="450"/>
      <c r="BV4" s="448">
        <v>412805953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3.7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405529703</v>
      </c>
      <c r="BO5" s="420"/>
      <c r="BP5" s="420"/>
      <c r="BQ5" s="420"/>
      <c r="BR5" s="420"/>
      <c r="BS5" s="420"/>
      <c r="BT5" s="420"/>
      <c r="BU5" s="421"/>
      <c r="BV5" s="419">
        <v>403175196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11389525</v>
      </c>
      <c r="BO6" s="420"/>
      <c r="BP6" s="420"/>
      <c r="BQ6" s="420"/>
      <c r="BR6" s="420"/>
      <c r="BS6" s="420"/>
      <c r="BT6" s="420"/>
      <c r="BU6" s="421"/>
      <c r="BV6" s="419">
        <v>9630757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97.3</v>
      </c>
      <c r="CU6" s="563"/>
      <c r="CV6" s="563"/>
      <c r="CW6" s="563"/>
      <c r="CX6" s="563"/>
      <c r="CY6" s="563"/>
      <c r="CZ6" s="563"/>
      <c r="DA6" s="564"/>
      <c r="DB6" s="562">
        <v>99.6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4409296</v>
      </c>
      <c r="BO7" s="420"/>
      <c r="BP7" s="420"/>
      <c r="BQ7" s="420"/>
      <c r="BR7" s="420"/>
      <c r="BS7" s="420"/>
      <c r="BT7" s="420"/>
      <c r="BU7" s="421"/>
      <c r="BV7" s="419">
        <v>2054272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207948832</v>
      </c>
      <c r="CU7" s="420"/>
      <c r="CV7" s="420"/>
      <c r="CW7" s="420"/>
      <c r="CX7" s="420"/>
      <c r="CY7" s="420"/>
      <c r="CZ7" s="420"/>
      <c r="DA7" s="421"/>
      <c r="DB7" s="419">
        <v>203631086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6980229</v>
      </c>
      <c r="BO8" s="420"/>
      <c r="BP8" s="420"/>
      <c r="BQ8" s="420"/>
      <c r="BR8" s="420"/>
      <c r="BS8" s="420"/>
      <c r="BT8" s="420"/>
      <c r="BU8" s="421"/>
      <c r="BV8" s="419">
        <v>7576485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738865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-596256</v>
      </c>
      <c r="BO9" s="420"/>
      <c r="BP9" s="420"/>
      <c r="BQ9" s="420"/>
      <c r="BR9" s="420"/>
      <c r="BS9" s="420"/>
      <c r="BT9" s="420"/>
      <c r="BU9" s="421"/>
      <c r="BV9" s="419">
        <v>903877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13.8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740822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3359188</v>
      </c>
      <c r="BO10" s="420"/>
      <c r="BP10" s="420"/>
      <c r="BQ10" s="420"/>
      <c r="BR10" s="420"/>
      <c r="BS10" s="420"/>
      <c r="BT10" s="420"/>
      <c r="BU10" s="421"/>
      <c r="BV10" s="419">
        <v>2794520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731722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2659188</v>
      </c>
      <c r="BO12" s="420"/>
      <c r="BP12" s="420"/>
      <c r="BQ12" s="420"/>
      <c r="BR12" s="420"/>
      <c r="BS12" s="420"/>
      <c r="BT12" s="420"/>
      <c r="BU12" s="421"/>
      <c r="BV12" s="419">
        <v>2194520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722658</v>
      </c>
      <c r="S13" s="507"/>
      <c r="T13" s="507"/>
      <c r="U13" s="507"/>
      <c r="V13" s="508"/>
      <c r="W13" s="509" t="s">
        <v>130</v>
      </c>
      <c r="X13" s="405"/>
      <c r="Y13" s="405"/>
      <c r="Z13" s="405"/>
      <c r="AA13" s="405"/>
      <c r="AB13" s="406"/>
      <c r="AC13" s="372">
        <v>10994</v>
      </c>
      <c r="AD13" s="373"/>
      <c r="AE13" s="373"/>
      <c r="AF13" s="373"/>
      <c r="AG13" s="374"/>
      <c r="AH13" s="372">
        <v>12472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103744</v>
      </c>
      <c r="BO13" s="420"/>
      <c r="BP13" s="420"/>
      <c r="BQ13" s="420"/>
      <c r="BR13" s="420"/>
      <c r="BS13" s="420"/>
      <c r="BT13" s="420"/>
      <c r="BU13" s="421"/>
      <c r="BV13" s="419">
        <v>1503877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731476</v>
      </c>
      <c r="S14" s="507"/>
      <c r="T14" s="507"/>
      <c r="U14" s="507"/>
      <c r="V14" s="508"/>
      <c r="W14" s="510"/>
      <c r="X14" s="408"/>
      <c r="Y14" s="408"/>
      <c r="Z14" s="408"/>
      <c r="AA14" s="408"/>
      <c r="AB14" s="409"/>
      <c r="AC14" s="499">
        <v>3.3</v>
      </c>
      <c r="AD14" s="500"/>
      <c r="AE14" s="500"/>
      <c r="AF14" s="500"/>
      <c r="AG14" s="501"/>
      <c r="AH14" s="499">
        <v>3.8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92.9</v>
      </c>
      <c r="CU14" s="517"/>
      <c r="CV14" s="517"/>
      <c r="CW14" s="517"/>
      <c r="CX14" s="517"/>
      <c r="CY14" s="517"/>
      <c r="CZ14" s="517"/>
      <c r="DA14" s="518"/>
      <c r="DB14" s="516">
        <v>102.2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724201</v>
      </c>
      <c r="S15" s="507"/>
      <c r="T15" s="507"/>
      <c r="U15" s="507"/>
      <c r="V15" s="508"/>
      <c r="W15" s="509" t="s">
        <v>137</v>
      </c>
      <c r="X15" s="405"/>
      <c r="Y15" s="405"/>
      <c r="Z15" s="405"/>
      <c r="AA15" s="405"/>
      <c r="AB15" s="406"/>
      <c r="AC15" s="372">
        <v>55842</v>
      </c>
      <c r="AD15" s="373"/>
      <c r="AE15" s="373"/>
      <c r="AF15" s="373"/>
      <c r="AG15" s="374"/>
      <c r="AH15" s="372">
        <v>55443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116673957</v>
      </c>
      <c r="BO15" s="449"/>
      <c r="BP15" s="449"/>
      <c r="BQ15" s="449"/>
      <c r="BR15" s="449"/>
      <c r="BS15" s="449"/>
      <c r="BT15" s="449"/>
      <c r="BU15" s="450"/>
      <c r="BV15" s="448">
        <v>112728344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16.899999999999999</v>
      </c>
      <c r="AD16" s="500"/>
      <c r="AE16" s="500"/>
      <c r="AF16" s="500"/>
      <c r="AG16" s="501"/>
      <c r="AH16" s="499">
        <v>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169860333</v>
      </c>
      <c r="BO16" s="420"/>
      <c r="BP16" s="420"/>
      <c r="BQ16" s="420"/>
      <c r="BR16" s="420"/>
      <c r="BS16" s="420"/>
      <c r="BT16" s="420"/>
      <c r="BU16" s="421"/>
      <c r="BV16" s="419">
        <v>162163345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264029</v>
      </c>
      <c r="AD17" s="373"/>
      <c r="AE17" s="373"/>
      <c r="AF17" s="373"/>
      <c r="AG17" s="374"/>
      <c r="AH17" s="372">
        <v>257637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145192702</v>
      </c>
      <c r="BO17" s="420"/>
      <c r="BP17" s="420"/>
      <c r="BQ17" s="420"/>
      <c r="BR17" s="420"/>
      <c r="BS17" s="420"/>
      <c r="BT17" s="420"/>
      <c r="BU17" s="421"/>
      <c r="BV17" s="419">
        <v>140398527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390.32</v>
      </c>
      <c r="M18" s="472"/>
      <c r="N18" s="472"/>
      <c r="O18" s="472"/>
      <c r="P18" s="472"/>
      <c r="Q18" s="472"/>
      <c r="R18" s="473"/>
      <c r="S18" s="473"/>
      <c r="T18" s="473"/>
      <c r="U18" s="473"/>
      <c r="V18" s="474"/>
      <c r="W18" s="490"/>
      <c r="X18" s="491"/>
      <c r="Y18" s="491"/>
      <c r="Z18" s="491"/>
      <c r="AA18" s="491"/>
      <c r="AB18" s="515"/>
      <c r="AC18" s="389">
        <v>79.8</v>
      </c>
      <c r="AD18" s="390"/>
      <c r="AE18" s="390"/>
      <c r="AF18" s="390"/>
      <c r="AG18" s="475"/>
      <c r="AH18" s="389">
        <v>79.099999999999994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196148093</v>
      </c>
      <c r="BO18" s="420"/>
      <c r="BP18" s="420"/>
      <c r="BQ18" s="420"/>
      <c r="BR18" s="420"/>
      <c r="BS18" s="420"/>
      <c r="BT18" s="420"/>
      <c r="BU18" s="421"/>
      <c r="BV18" s="419">
        <v>194757178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1893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260517123</v>
      </c>
      <c r="BO19" s="420"/>
      <c r="BP19" s="420"/>
      <c r="BQ19" s="420"/>
      <c r="BR19" s="420"/>
      <c r="BS19" s="420"/>
      <c r="BT19" s="420"/>
      <c r="BU19" s="421"/>
      <c r="BV19" s="419">
        <v>246062436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326920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496140908</v>
      </c>
      <c r="BO22" s="449"/>
      <c r="BP22" s="449"/>
      <c r="BQ22" s="449"/>
      <c r="BR22" s="449"/>
      <c r="BS22" s="449"/>
      <c r="BT22" s="449"/>
      <c r="BU22" s="450"/>
      <c r="BV22" s="448">
        <v>500366831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196682418</v>
      </c>
      <c r="BO23" s="420"/>
      <c r="BP23" s="420"/>
      <c r="BQ23" s="420"/>
      <c r="BR23" s="420"/>
      <c r="BS23" s="420"/>
      <c r="BT23" s="420"/>
      <c r="BU23" s="421"/>
      <c r="BV23" s="419">
        <v>211327222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11900</v>
      </c>
      <c r="R24" s="373"/>
      <c r="S24" s="373"/>
      <c r="T24" s="373"/>
      <c r="U24" s="373"/>
      <c r="V24" s="374"/>
      <c r="W24" s="462"/>
      <c r="X24" s="399"/>
      <c r="Y24" s="400"/>
      <c r="Z24" s="375" t="s">
        <v>162</v>
      </c>
      <c r="AA24" s="376"/>
      <c r="AB24" s="376"/>
      <c r="AC24" s="376"/>
      <c r="AD24" s="376"/>
      <c r="AE24" s="376"/>
      <c r="AF24" s="376"/>
      <c r="AG24" s="377"/>
      <c r="AH24" s="372">
        <v>4898</v>
      </c>
      <c r="AI24" s="373"/>
      <c r="AJ24" s="373"/>
      <c r="AK24" s="373"/>
      <c r="AL24" s="374"/>
      <c r="AM24" s="372">
        <v>15644212</v>
      </c>
      <c r="AN24" s="373"/>
      <c r="AO24" s="373"/>
      <c r="AP24" s="373"/>
      <c r="AQ24" s="373"/>
      <c r="AR24" s="374"/>
      <c r="AS24" s="372">
        <v>3194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291229708</v>
      </c>
      <c r="BO24" s="420"/>
      <c r="BP24" s="420"/>
      <c r="BQ24" s="420"/>
      <c r="BR24" s="420"/>
      <c r="BS24" s="420"/>
      <c r="BT24" s="420"/>
      <c r="BU24" s="421"/>
      <c r="BV24" s="419">
        <v>292982031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9470</v>
      </c>
      <c r="R25" s="373"/>
      <c r="S25" s="373"/>
      <c r="T25" s="373"/>
      <c r="U25" s="373"/>
      <c r="V25" s="374"/>
      <c r="W25" s="462"/>
      <c r="X25" s="399"/>
      <c r="Y25" s="400"/>
      <c r="Z25" s="375" t="s">
        <v>165</v>
      </c>
      <c r="AA25" s="376"/>
      <c r="AB25" s="376"/>
      <c r="AC25" s="376"/>
      <c r="AD25" s="376"/>
      <c r="AE25" s="376"/>
      <c r="AF25" s="376"/>
      <c r="AG25" s="377"/>
      <c r="AH25" s="372">
        <v>798</v>
      </c>
      <c r="AI25" s="373"/>
      <c r="AJ25" s="373"/>
      <c r="AK25" s="373"/>
      <c r="AL25" s="374"/>
      <c r="AM25" s="372">
        <v>2543226</v>
      </c>
      <c r="AN25" s="373"/>
      <c r="AO25" s="373"/>
      <c r="AP25" s="373"/>
      <c r="AQ25" s="373"/>
      <c r="AR25" s="374"/>
      <c r="AS25" s="372">
        <v>3187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97751151</v>
      </c>
      <c r="BO25" s="449"/>
      <c r="BP25" s="449"/>
      <c r="BQ25" s="449"/>
      <c r="BR25" s="449"/>
      <c r="BS25" s="449"/>
      <c r="BT25" s="449"/>
      <c r="BU25" s="450"/>
      <c r="BV25" s="448">
        <v>82384194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7050</v>
      </c>
      <c r="R26" s="373"/>
      <c r="S26" s="373"/>
      <c r="T26" s="373"/>
      <c r="U26" s="373"/>
      <c r="V26" s="374"/>
      <c r="W26" s="462"/>
      <c r="X26" s="399"/>
      <c r="Y26" s="400"/>
      <c r="Z26" s="375" t="s">
        <v>168</v>
      </c>
      <c r="AA26" s="430"/>
      <c r="AB26" s="430"/>
      <c r="AC26" s="430"/>
      <c r="AD26" s="430"/>
      <c r="AE26" s="430"/>
      <c r="AF26" s="430"/>
      <c r="AG26" s="431"/>
      <c r="AH26" s="372">
        <v>361</v>
      </c>
      <c r="AI26" s="373"/>
      <c r="AJ26" s="373"/>
      <c r="AK26" s="373"/>
      <c r="AL26" s="374"/>
      <c r="AM26" s="372">
        <v>1275052</v>
      </c>
      <c r="AN26" s="373"/>
      <c r="AO26" s="373"/>
      <c r="AP26" s="373"/>
      <c r="AQ26" s="373"/>
      <c r="AR26" s="374"/>
      <c r="AS26" s="372">
        <v>3532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1837735</v>
      </c>
      <c r="BO26" s="420"/>
      <c r="BP26" s="420"/>
      <c r="BQ26" s="420"/>
      <c r="BR26" s="420"/>
      <c r="BS26" s="420"/>
      <c r="BT26" s="420"/>
      <c r="BU26" s="421"/>
      <c r="BV26" s="419">
        <v>1820455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8200</v>
      </c>
      <c r="R27" s="373"/>
      <c r="S27" s="373"/>
      <c r="T27" s="373"/>
      <c r="U27" s="373"/>
      <c r="V27" s="374"/>
      <c r="W27" s="462"/>
      <c r="X27" s="399"/>
      <c r="Y27" s="400"/>
      <c r="Z27" s="375" t="s">
        <v>171</v>
      </c>
      <c r="AA27" s="376"/>
      <c r="AB27" s="376"/>
      <c r="AC27" s="376"/>
      <c r="AD27" s="376"/>
      <c r="AE27" s="376"/>
      <c r="AF27" s="376"/>
      <c r="AG27" s="377"/>
      <c r="AH27" s="372">
        <v>3778</v>
      </c>
      <c r="AI27" s="373"/>
      <c r="AJ27" s="373"/>
      <c r="AK27" s="373"/>
      <c r="AL27" s="374"/>
      <c r="AM27" s="372">
        <v>13523402</v>
      </c>
      <c r="AN27" s="373"/>
      <c r="AO27" s="373"/>
      <c r="AP27" s="373"/>
      <c r="AQ27" s="373"/>
      <c r="AR27" s="374"/>
      <c r="AS27" s="372">
        <v>3580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7460</v>
      </c>
      <c r="R28" s="373"/>
      <c r="S28" s="373"/>
      <c r="T28" s="373"/>
      <c r="U28" s="373"/>
      <c r="V28" s="374"/>
      <c r="W28" s="462"/>
      <c r="X28" s="399"/>
      <c r="Y28" s="400"/>
      <c r="Z28" s="375" t="s">
        <v>174</v>
      </c>
      <c r="AA28" s="376"/>
      <c r="AB28" s="376"/>
      <c r="AC28" s="376"/>
      <c r="AD28" s="376"/>
      <c r="AE28" s="376"/>
      <c r="AF28" s="376"/>
      <c r="AG28" s="377"/>
      <c r="AH28" s="372">
        <v>383</v>
      </c>
      <c r="AI28" s="373"/>
      <c r="AJ28" s="373"/>
      <c r="AK28" s="373"/>
      <c r="AL28" s="374"/>
      <c r="AM28" s="372">
        <v>1055931</v>
      </c>
      <c r="AN28" s="373"/>
      <c r="AO28" s="373"/>
      <c r="AP28" s="373"/>
      <c r="AQ28" s="373"/>
      <c r="AR28" s="374"/>
      <c r="AS28" s="372">
        <v>2757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5002583</v>
      </c>
      <c r="BO28" s="449"/>
      <c r="BP28" s="449"/>
      <c r="BQ28" s="449"/>
      <c r="BR28" s="449"/>
      <c r="BS28" s="449"/>
      <c r="BT28" s="449"/>
      <c r="BU28" s="450"/>
      <c r="BV28" s="448">
        <v>4302583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46</v>
      </c>
      <c r="M29" s="373"/>
      <c r="N29" s="373"/>
      <c r="O29" s="373"/>
      <c r="P29" s="374"/>
      <c r="Q29" s="372">
        <v>6760</v>
      </c>
      <c r="R29" s="373"/>
      <c r="S29" s="373"/>
      <c r="T29" s="373"/>
      <c r="U29" s="373"/>
      <c r="V29" s="374"/>
      <c r="W29" s="463"/>
      <c r="X29" s="464"/>
      <c r="Y29" s="465"/>
      <c r="Z29" s="375" t="s">
        <v>177</v>
      </c>
      <c r="AA29" s="376"/>
      <c r="AB29" s="376"/>
      <c r="AC29" s="376"/>
      <c r="AD29" s="376"/>
      <c r="AE29" s="376"/>
      <c r="AF29" s="376"/>
      <c r="AG29" s="377"/>
      <c r="AH29" s="372">
        <v>9059</v>
      </c>
      <c r="AI29" s="373"/>
      <c r="AJ29" s="373"/>
      <c r="AK29" s="373"/>
      <c r="AL29" s="374"/>
      <c r="AM29" s="372">
        <v>30223545</v>
      </c>
      <c r="AN29" s="373"/>
      <c r="AO29" s="373"/>
      <c r="AP29" s="373"/>
      <c r="AQ29" s="373"/>
      <c r="AR29" s="374"/>
      <c r="AS29" s="372">
        <v>3336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6545911</v>
      </c>
      <c r="BO29" s="420"/>
      <c r="BP29" s="420"/>
      <c r="BQ29" s="420"/>
      <c r="BR29" s="420"/>
      <c r="BS29" s="420"/>
      <c r="BT29" s="420"/>
      <c r="BU29" s="421"/>
      <c r="BV29" s="419">
        <v>5970000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23962041</v>
      </c>
      <c r="BO30" s="454"/>
      <c r="BP30" s="454"/>
      <c r="BQ30" s="454"/>
      <c r="BR30" s="454"/>
      <c r="BS30" s="454"/>
      <c r="BT30" s="454"/>
      <c r="BU30" s="455"/>
      <c r="BV30" s="453">
        <v>18818176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国民健康保険会計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IF('各会計、関係団体の財政状況及び健全化判断比率'!B37="","",'各会計、関係団体の財政状況及び健全化判断比率'!B37)</f>
        <v>農業集落排水事業会計</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山鹿植木広域行政事務組合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熊本市勤労福祉センター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介護保険会計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19</v>
      </c>
      <c r="BX35" s="367"/>
      <c r="BY35" s="368" t="str">
        <f>IF('各会計、関係団体の財政状況及び健全化判断比率'!B69="","",'各会計、関係団体の財政状況及び健全化判断比率'!B69)</f>
        <v>熊本県後期高齢者医療広域連合（一般会計）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熊本市上下水道サービス公社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産業振興資金会計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後期高齢者医療会計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IF('各会計、関係団体の財政状況及び健全化判断比率'!B34="","",'各会計、関係団体の財政状況及び健全化判断比率'!B34)</f>
        <v>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20</v>
      </c>
      <c r="BX36" s="367"/>
      <c r="BY36" s="368" t="str">
        <f>IF('各会計、関係団体の財政状況及び健全化判断比率'!B70="","",'各会計、関係団体の財政状況及び健全化判断比率'!B70)</f>
        <v>熊本県後期高齢者医療広域連合（後期高齢者医療特別会計）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熊本市文化スポーツ財団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公共用地先行取得事業会計</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競輪事業会計</v>
      </c>
      <c r="X37" s="368"/>
      <c r="Y37" s="368"/>
      <c r="Z37" s="368"/>
      <c r="AA37" s="368"/>
      <c r="AB37" s="368"/>
      <c r="AC37" s="368"/>
      <c r="AD37" s="368"/>
      <c r="AE37" s="368"/>
      <c r="AF37" s="368"/>
      <c r="AG37" s="368"/>
      <c r="AH37" s="368"/>
      <c r="AI37" s="368"/>
      <c r="AJ37" s="368"/>
      <c r="AK37" s="368"/>
      <c r="AL37" s="181"/>
      <c r="AM37" s="367">
        <f t="shared" si="0"/>
        <v>15</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熊本市美術文化振興財団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植木中央土地区画整理事業会計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16</v>
      </c>
      <c r="AN38" s="367"/>
      <c r="AO38" s="368" t="str">
        <f>IF('各会計、関係団体の財政状況及び健全化判断比率'!B36="","",'各会計、関係団体の財政状況及び健全化判断比率'!B36)</f>
        <v>交通事業会計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くまもと地下水財団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奨学金貸付事業会計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熊本市国際交流振興事業団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公債管理会計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熊本市学校給食会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熊本流通情報センター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熊本国際観光コンベンション協会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bMJsJdfQEluImstPpgDOC9sO8bFt8aqHx+IIWfPSigmTZYywqW7xEJZLnWzb9KdbK+es0E9nscphHw0anJqCg==" saltValue="40MDR0LXJaIBjMlm1u7U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128068501</v>
      </c>
      <c r="S5" s="677"/>
      <c r="T5" s="677"/>
      <c r="U5" s="677"/>
      <c r="V5" s="677"/>
      <c r="W5" s="677"/>
      <c r="X5" s="677"/>
      <c r="Y5" s="702"/>
      <c r="Z5" s="715">
        <v>30.7</v>
      </c>
      <c r="AA5" s="715"/>
      <c r="AB5" s="715"/>
      <c r="AC5" s="715"/>
      <c r="AD5" s="716">
        <v>119206902</v>
      </c>
      <c r="AE5" s="716"/>
      <c r="AF5" s="716"/>
      <c r="AG5" s="716"/>
      <c r="AH5" s="716"/>
      <c r="AI5" s="716"/>
      <c r="AJ5" s="716"/>
      <c r="AK5" s="716"/>
      <c r="AL5" s="703">
        <v>59.1</v>
      </c>
      <c r="AM5" s="685"/>
      <c r="AN5" s="685"/>
      <c r="AO5" s="704"/>
      <c r="AP5" s="679" t="s">
        <v>216</v>
      </c>
      <c r="AQ5" s="680"/>
      <c r="AR5" s="680"/>
      <c r="AS5" s="680"/>
      <c r="AT5" s="680"/>
      <c r="AU5" s="680"/>
      <c r="AV5" s="680"/>
      <c r="AW5" s="680"/>
      <c r="AX5" s="680"/>
      <c r="AY5" s="680"/>
      <c r="AZ5" s="680"/>
      <c r="BA5" s="680"/>
      <c r="BB5" s="680"/>
      <c r="BC5" s="680"/>
      <c r="BD5" s="680"/>
      <c r="BE5" s="680"/>
      <c r="BF5" s="681"/>
      <c r="BG5" s="621">
        <v>116619116</v>
      </c>
      <c r="BH5" s="622"/>
      <c r="BI5" s="622"/>
      <c r="BJ5" s="622"/>
      <c r="BK5" s="622"/>
      <c r="BL5" s="622"/>
      <c r="BM5" s="622"/>
      <c r="BN5" s="623"/>
      <c r="BO5" s="659">
        <v>91.1</v>
      </c>
      <c r="BP5" s="659"/>
      <c r="BQ5" s="659"/>
      <c r="BR5" s="659"/>
      <c r="BS5" s="660">
        <v>2087724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2263855</v>
      </c>
      <c r="S6" s="622"/>
      <c r="T6" s="622"/>
      <c r="U6" s="622"/>
      <c r="V6" s="622"/>
      <c r="W6" s="622"/>
      <c r="X6" s="622"/>
      <c r="Y6" s="623"/>
      <c r="Z6" s="659">
        <v>0.5</v>
      </c>
      <c r="AA6" s="659"/>
      <c r="AB6" s="659"/>
      <c r="AC6" s="659"/>
      <c r="AD6" s="660">
        <v>2263855</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116619116</v>
      </c>
      <c r="BH6" s="622"/>
      <c r="BI6" s="622"/>
      <c r="BJ6" s="622"/>
      <c r="BK6" s="622"/>
      <c r="BL6" s="622"/>
      <c r="BM6" s="622"/>
      <c r="BN6" s="623"/>
      <c r="BO6" s="659">
        <v>91.1</v>
      </c>
      <c r="BP6" s="659"/>
      <c r="BQ6" s="659"/>
      <c r="BR6" s="659"/>
      <c r="BS6" s="660">
        <v>2087724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1055552</v>
      </c>
      <c r="CS6" s="622"/>
      <c r="CT6" s="622"/>
      <c r="CU6" s="622"/>
      <c r="CV6" s="622"/>
      <c r="CW6" s="622"/>
      <c r="CX6" s="622"/>
      <c r="CY6" s="623"/>
      <c r="CZ6" s="703">
        <v>0.3</v>
      </c>
      <c r="DA6" s="685"/>
      <c r="DB6" s="685"/>
      <c r="DC6" s="705"/>
      <c r="DD6" s="627" t="s">
        <v>121</v>
      </c>
      <c r="DE6" s="622"/>
      <c r="DF6" s="622"/>
      <c r="DG6" s="622"/>
      <c r="DH6" s="622"/>
      <c r="DI6" s="622"/>
      <c r="DJ6" s="622"/>
      <c r="DK6" s="622"/>
      <c r="DL6" s="622"/>
      <c r="DM6" s="622"/>
      <c r="DN6" s="622"/>
      <c r="DO6" s="622"/>
      <c r="DP6" s="623"/>
      <c r="DQ6" s="627">
        <v>1053399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23999</v>
      </c>
      <c r="S7" s="622"/>
      <c r="T7" s="622"/>
      <c r="U7" s="622"/>
      <c r="V7" s="622"/>
      <c r="W7" s="622"/>
      <c r="X7" s="622"/>
      <c r="Y7" s="623"/>
      <c r="Z7" s="659">
        <v>0</v>
      </c>
      <c r="AA7" s="659"/>
      <c r="AB7" s="659"/>
      <c r="AC7" s="659"/>
      <c r="AD7" s="660">
        <v>23999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62776375</v>
      </c>
      <c r="BH7" s="622"/>
      <c r="BI7" s="622"/>
      <c r="BJ7" s="622"/>
      <c r="BK7" s="622"/>
      <c r="BL7" s="622"/>
      <c r="BM7" s="622"/>
      <c r="BN7" s="623"/>
      <c r="BO7" s="659">
        <v>49</v>
      </c>
      <c r="BP7" s="659"/>
      <c r="BQ7" s="659"/>
      <c r="BR7" s="659"/>
      <c r="BS7" s="660">
        <v>2087724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35696467</v>
      </c>
      <c r="CS7" s="622"/>
      <c r="CT7" s="622"/>
      <c r="CU7" s="622"/>
      <c r="CV7" s="622"/>
      <c r="CW7" s="622"/>
      <c r="CX7" s="622"/>
      <c r="CY7" s="623"/>
      <c r="CZ7" s="659">
        <v>8.8000000000000007</v>
      </c>
      <c r="DA7" s="659"/>
      <c r="DB7" s="659"/>
      <c r="DC7" s="659"/>
      <c r="DD7" s="627">
        <v>1773431</v>
      </c>
      <c r="DE7" s="622"/>
      <c r="DF7" s="622"/>
      <c r="DG7" s="622"/>
      <c r="DH7" s="622"/>
      <c r="DI7" s="622"/>
      <c r="DJ7" s="622"/>
      <c r="DK7" s="622"/>
      <c r="DL7" s="622"/>
      <c r="DM7" s="622"/>
      <c r="DN7" s="622"/>
      <c r="DO7" s="622"/>
      <c r="DP7" s="623"/>
      <c r="DQ7" s="627">
        <v>29046333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363493</v>
      </c>
      <c r="S8" s="622"/>
      <c r="T8" s="622"/>
      <c r="U8" s="622"/>
      <c r="V8" s="622"/>
      <c r="W8" s="622"/>
      <c r="X8" s="622"/>
      <c r="Y8" s="623"/>
      <c r="Z8" s="659">
        <v>0.1</v>
      </c>
      <c r="AA8" s="659"/>
      <c r="AB8" s="659"/>
      <c r="AC8" s="659"/>
      <c r="AD8" s="660">
        <v>363493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1280592</v>
      </c>
      <c r="BH8" s="622"/>
      <c r="BI8" s="622"/>
      <c r="BJ8" s="622"/>
      <c r="BK8" s="622"/>
      <c r="BL8" s="622"/>
      <c r="BM8" s="622"/>
      <c r="BN8" s="623"/>
      <c r="BO8" s="659">
        <v>1</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163549324</v>
      </c>
      <c r="CS8" s="622"/>
      <c r="CT8" s="622"/>
      <c r="CU8" s="622"/>
      <c r="CV8" s="622"/>
      <c r="CW8" s="622"/>
      <c r="CX8" s="622"/>
      <c r="CY8" s="623"/>
      <c r="CZ8" s="659">
        <v>40.299999999999997</v>
      </c>
      <c r="DA8" s="659"/>
      <c r="DB8" s="659"/>
      <c r="DC8" s="659"/>
      <c r="DD8" s="627">
        <v>1756242</v>
      </c>
      <c r="DE8" s="622"/>
      <c r="DF8" s="622"/>
      <c r="DG8" s="622"/>
      <c r="DH8" s="622"/>
      <c r="DI8" s="622"/>
      <c r="DJ8" s="622"/>
      <c r="DK8" s="622"/>
      <c r="DL8" s="622"/>
      <c r="DM8" s="622"/>
      <c r="DN8" s="622"/>
      <c r="DO8" s="622"/>
      <c r="DP8" s="623"/>
      <c r="DQ8" s="627">
        <v>79703504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372570</v>
      </c>
      <c r="S9" s="622"/>
      <c r="T9" s="622"/>
      <c r="U9" s="622"/>
      <c r="V9" s="622"/>
      <c r="W9" s="622"/>
      <c r="X9" s="622"/>
      <c r="Y9" s="623"/>
      <c r="Z9" s="659">
        <v>0.1</v>
      </c>
      <c r="AA9" s="659"/>
      <c r="AB9" s="659"/>
      <c r="AC9" s="659"/>
      <c r="AD9" s="660">
        <v>372570</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52904580</v>
      </c>
      <c r="BH9" s="622"/>
      <c r="BI9" s="622"/>
      <c r="BJ9" s="622"/>
      <c r="BK9" s="622"/>
      <c r="BL9" s="622"/>
      <c r="BM9" s="622"/>
      <c r="BN9" s="623"/>
      <c r="BO9" s="659">
        <v>41.3</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25591035</v>
      </c>
      <c r="CS9" s="622"/>
      <c r="CT9" s="622"/>
      <c r="CU9" s="622"/>
      <c r="CV9" s="622"/>
      <c r="CW9" s="622"/>
      <c r="CX9" s="622"/>
      <c r="CY9" s="623"/>
      <c r="CZ9" s="659">
        <v>6.3</v>
      </c>
      <c r="DA9" s="659"/>
      <c r="DB9" s="659"/>
      <c r="DC9" s="659"/>
      <c r="DD9" s="627">
        <v>2444466</v>
      </c>
      <c r="DE9" s="622"/>
      <c r="DF9" s="622"/>
      <c r="DG9" s="622"/>
      <c r="DH9" s="622"/>
      <c r="DI9" s="622"/>
      <c r="DJ9" s="622"/>
      <c r="DK9" s="622"/>
      <c r="DL9" s="622"/>
      <c r="DM9" s="622"/>
      <c r="DN9" s="622"/>
      <c r="DO9" s="622"/>
      <c r="DP9" s="623"/>
      <c r="DQ9" s="627">
        <v>16678073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132413</v>
      </c>
      <c r="S10" s="622"/>
      <c r="T10" s="622"/>
      <c r="U10" s="622"/>
      <c r="V10" s="622"/>
      <c r="W10" s="622"/>
      <c r="X10" s="622"/>
      <c r="Y10" s="623"/>
      <c r="Z10" s="659">
        <v>0</v>
      </c>
      <c r="AA10" s="659"/>
      <c r="AB10" s="659"/>
      <c r="AC10" s="659"/>
      <c r="AD10" s="660">
        <v>132413</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3005159</v>
      </c>
      <c r="BH10" s="622"/>
      <c r="BI10" s="622"/>
      <c r="BJ10" s="622"/>
      <c r="BK10" s="622"/>
      <c r="BL10" s="622"/>
      <c r="BM10" s="622"/>
      <c r="BN10" s="623"/>
      <c r="BO10" s="659">
        <v>2.2999999999999998</v>
      </c>
      <c r="BP10" s="659"/>
      <c r="BQ10" s="659"/>
      <c r="BR10" s="659"/>
      <c r="BS10" s="660">
        <v>499087</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417708</v>
      </c>
      <c r="CS10" s="622"/>
      <c r="CT10" s="622"/>
      <c r="CU10" s="622"/>
      <c r="CV10" s="622"/>
      <c r="CW10" s="622"/>
      <c r="CX10" s="622"/>
      <c r="CY10" s="623"/>
      <c r="CZ10" s="659">
        <v>0.1</v>
      </c>
      <c r="DA10" s="659"/>
      <c r="DB10" s="659"/>
      <c r="DC10" s="659"/>
      <c r="DD10" s="627">
        <v>2642</v>
      </c>
      <c r="DE10" s="622"/>
      <c r="DF10" s="622"/>
      <c r="DG10" s="622"/>
      <c r="DH10" s="622"/>
      <c r="DI10" s="622"/>
      <c r="DJ10" s="622"/>
      <c r="DK10" s="622"/>
      <c r="DL10" s="622"/>
      <c r="DM10" s="622"/>
      <c r="DN10" s="622"/>
      <c r="DO10" s="622"/>
      <c r="DP10" s="623"/>
      <c r="DQ10" s="627">
        <v>345154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18586060</v>
      </c>
      <c r="S11" s="622"/>
      <c r="T11" s="622"/>
      <c r="U11" s="622"/>
      <c r="V11" s="622"/>
      <c r="W11" s="622"/>
      <c r="X11" s="622"/>
      <c r="Y11" s="623"/>
      <c r="Z11" s="624">
        <v>4.5</v>
      </c>
      <c r="AA11" s="625"/>
      <c r="AB11" s="625"/>
      <c r="AC11" s="626"/>
      <c r="AD11" s="627">
        <v>18586060</v>
      </c>
      <c r="AE11" s="622"/>
      <c r="AF11" s="622"/>
      <c r="AG11" s="622"/>
      <c r="AH11" s="622"/>
      <c r="AI11" s="622"/>
      <c r="AJ11" s="622"/>
      <c r="AK11" s="623"/>
      <c r="AL11" s="624">
        <v>9.1999999999999993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5586044</v>
      </c>
      <c r="BH11" s="622"/>
      <c r="BI11" s="622"/>
      <c r="BJ11" s="622"/>
      <c r="BK11" s="622"/>
      <c r="BL11" s="622"/>
      <c r="BM11" s="622"/>
      <c r="BN11" s="623"/>
      <c r="BO11" s="659">
        <v>4.4000000000000004</v>
      </c>
      <c r="BP11" s="659"/>
      <c r="BQ11" s="659"/>
      <c r="BR11" s="659"/>
      <c r="BS11" s="660">
        <v>1588637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5576581</v>
      </c>
      <c r="CS11" s="622"/>
      <c r="CT11" s="622"/>
      <c r="CU11" s="622"/>
      <c r="CV11" s="622"/>
      <c r="CW11" s="622"/>
      <c r="CX11" s="622"/>
      <c r="CY11" s="623"/>
      <c r="CZ11" s="659">
        <v>1.4</v>
      </c>
      <c r="DA11" s="659"/>
      <c r="DB11" s="659"/>
      <c r="DC11" s="659"/>
      <c r="DD11" s="627">
        <v>2583007</v>
      </c>
      <c r="DE11" s="622"/>
      <c r="DF11" s="622"/>
      <c r="DG11" s="622"/>
      <c r="DH11" s="622"/>
      <c r="DI11" s="622"/>
      <c r="DJ11" s="622"/>
      <c r="DK11" s="622"/>
      <c r="DL11" s="622"/>
      <c r="DM11" s="622"/>
      <c r="DN11" s="622"/>
      <c r="DO11" s="622"/>
      <c r="DP11" s="623"/>
      <c r="DQ11" s="627">
        <v>2725758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7521</v>
      </c>
      <c r="S12" s="622"/>
      <c r="T12" s="622"/>
      <c r="U12" s="622"/>
      <c r="V12" s="622"/>
      <c r="W12" s="622"/>
      <c r="X12" s="622"/>
      <c r="Y12" s="623"/>
      <c r="Z12" s="659">
        <v>0</v>
      </c>
      <c r="AA12" s="659"/>
      <c r="AB12" s="659"/>
      <c r="AC12" s="659"/>
      <c r="AD12" s="660">
        <v>7521</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46096298</v>
      </c>
      <c r="BH12" s="622"/>
      <c r="BI12" s="622"/>
      <c r="BJ12" s="622"/>
      <c r="BK12" s="622"/>
      <c r="BL12" s="622"/>
      <c r="BM12" s="622"/>
      <c r="BN12" s="623"/>
      <c r="BO12" s="659">
        <v>36</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8177544</v>
      </c>
      <c r="CS12" s="622"/>
      <c r="CT12" s="622"/>
      <c r="CU12" s="622"/>
      <c r="CV12" s="622"/>
      <c r="CW12" s="622"/>
      <c r="CX12" s="622"/>
      <c r="CY12" s="623"/>
      <c r="CZ12" s="659">
        <v>2</v>
      </c>
      <c r="DA12" s="659"/>
      <c r="DB12" s="659"/>
      <c r="DC12" s="659"/>
      <c r="DD12" s="627">
        <v>593635</v>
      </c>
      <c r="DE12" s="622"/>
      <c r="DF12" s="622"/>
      <c r="DG12" s="622"/>
      <c r="DH12" s="622"/>
      <c r="DI12" s="622"/>
      <c r="DJ12" s="622"/>
      <c r="DK12" s="622"/>
      <c r="DL12" s="622"/>
      <c r="DM12" s="622"/>
      <c r="DN12" s="622"/>
      <c r="DO12" s="622"/>
      <c r="DP12" s="623"/>
      <c r="DQ12" s="627">
        <v>4544200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45779419</v>
      </c>
      <c r="BH13" s="622"/>
      <c r="BI13" s="622"/>
      <c r="BJ13" s="622"/>
      <c r="BK13" s="622"/>
      <c r="BL13" s="622"/>
      <c r="BM13" s="622"/>
      <c r="BN13" s="623"/>
      <c r="BO13" s="659">
        <v>35.700000000000003</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45908690</v>
      </c>
      <c r="CS13" s="622"/>
      <c r="CT13" s="622"/>
      <c r="CU13" s="622"/>
      <c r="CV13" s="622"/>
      <c r="CW13" s="622"/>
      <c r="CX13" s="622"/>
      <c r="CY13" s="623"/>
      <c r="CZ13" s="659">
        <v>11.3</v>
      </c>
      <c r="DA13" s="659"/>
      <c r="DB13" s="659"/>
      <c r="DC13" s="659"/>
      <c r="DD13" s="627">
        <v>26543265</v>
      </c>
      <c r="DE13" s="622"/>
      <c r="DF13" s="622"/>
      <c r="DG13" s="622"/>
      <c r="DH13" s="622"/>
      <c r="DI13" s="622"/>
      <c r="DJ13" s="622"/>
      <c r="DK13" s="622"/>
      <c r="DL13" s="622"/>
      <c r="DM13" s="622"/>
      <c r="DN13" s="622"/>
      <c r="DO13" s="622"/>
      <c r="DP13" s="623"/>
      <c r="DQ13" s="627">
        <v>23752535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13727</v>
      </c>
      <c r="S14" s="622"/>
      <c r="T14" s="622"/>
      <c r="U14" s="622"/>
      <c r="V14" s="622"/>
      <c r="W14" s="622"/>
      <c r="X14" s="622"/>
      <c r="Y14" s="623"/>
      <c r="Z14" s="659">
        <v>0</v>
      </c>
      <c r="AA14" s="659"/>
      <c r="AB14" s="659"/>
      <c r="AC14" s="659"/>
      <c r="AD14" s="660">
        <v>13727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2190457</v>
      </c>
      <c r="BH14" s="622"/>
      <c r="BI14" s="622"/>
      <c r="BJ14" s="622"/>
      <c r="BK14" s="622"/>
      <c r="BL14" s="622"/>
      <c r="BM14" s="622"/>
      <c r="BN14" s="623"/>
      <c r="BO14" s="659">
        <v>1.7</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8439504</v>
      </c>
      <c r="CS14" s="622"/>
      <c r="CT14" s="622"/>
      <c r="CU14" s="622"/>
      <c r="CV14" s="622"/>
      <c r="CW14" s="622"/>
      <c r="CX14" s="622"/>
      <c r="CY14" s="623"/>
      <c r="CZ14" s="659">
        <v>2.1</v>
      </c>
      <c r="DA14" s="659"/>
      <c r="DB14" s="659"/>
      <c r="DC14" s="659"/>
      <c r="DD14" s="627">
        <v>635716</v>
      </c>
      <c r="DE14" s="622"/>
      <c r="DF14" s="622"/>
      <c r="DG14" s="622"/>
      <c r="DH14" s="622"/>
      <c r="DI14" s="622"/>
      <c r="DJ14" s="622"/>
      <c r="DK14" s="622"/>
      <c r="DL14" s="622"/>
      <c r="DM14" s="622"/>
      <c r="DN14" s="622"/>
      <c r="DO14" s="622"/>
      <c r="DP14" s="623"/>
      <c r="DQ14" s="627">
        <v>7322721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3355028</v>
      </c>
      <c r="S15" s="622"/>
      <c r="T15" s="622"/>
      <c r="U15" s="622"/>
      <c r="V15" s="622"/>
      <c r="W15" s="622"/>
      <c r="X15" s="622"/>
      <c r="Y15" s="623"/>
      <c r="Z15" s="659">
        <v>0.8</v>
      </c>
      <c r="AA15" s="659"/>
      <c r="AB15" s="659"/>
      <c r="AC15" s="659"/>
      <c r="AD15" s="660">
        <v>3355028</v>
      </c>
      <c r="AE15" s="660"/>
      <c r="AF15" s="660"/>
      <c r="AG15" s="660"/>
      <c r="AH15" s="660"/>
      <c r="AI15" s="660"/>
      <c r="AJ15" s="660"/>
      <c r="AK15" s="660"/>
      <c r="AL15" s="624">
        <v>1.7</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5555986</v>
      </c>
      <c r="BH15" s="622"/>
      <c r="BI15" s="622"/>
      <c r="BJ15" s="622"/>
      <c r="BK15" s="622"/>
      <c r="BL15" s="622"/>
      <c r="BM15" s="622"/>
      <c r="BN15" s="623"/>
      <c r="BO15" s="659">
        <v>4.3</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70805446</v>
      </c>
      <c r="CS15" s="622"/>
      <c r="CT15" s="622"/>
      <c r="CU15" s="622"/>
      <c r="CV15" s="622"/>
      <c r="CW15" s="622"/>
      <c r="CX15" s="622"/>
      <c r="CY15" s="623"/>
      <c r="CZ15" s="659">
        <v>17.5</v>
      </c>
      <c r="DA15" s="659"/>
      <c r="DB15" s="659"/>
      <c r="DC15" s="659"/>
      <c r="DD15" s="627">
        <v>6442246</v>
      </c>
      <c r="DE15" s="622"/>
      <c r="DF15" s="622"/>
      <c r="DG15" s="622"/>
      <c r="DH15" s="622"/>
      <c r="DI15" s="622"/>
      <c r="DJ15" s="622"/>
      <c r="DK15" s="622"/>
      <c r="DL15" s="622"/>
      <c r="DM15" s="622"/>
      <c r="DN15" s="622"/>
      <c r="DO15" s="622"/>
      <c r="DP15" s="623"/>
      <c r="DQ15" s="627">
        <v>48330870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279961</v>
      </c>
      <c r="S16" s="622"/>
      <c r="T16" s="622"/>
      <c r="U16" s="622"/>
      <c r="V16" s="622"/>
      <c r="W16" s="622"/>
      <c r="X16" s="622"/>
      <c r="Y16" s="623"/>
      <c r="Z16" s="659">
        <v>0.1</v>
      </c>
      <c r="AA16" s="659"/>
      <c r="AB16" s="659"/>
      <c r="AC16" s="659"/>
      <c r="AD16" s="660">
        <v>279961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3255721</v>
      </c>
      <c r="CS16" s="622"/>
      <c r="CT16" s="622"/>
      <c r="CU16" s="622"/>
      <c r="CV16" s="622"/>
      <c r="CW16" s="622"/>
      <c r="CX16" s="622"/>
      <c r="CY16" s="623"/>
      <c r="CZ16" s="659">
        <v>0.8</v>
      </c>
      <c r="DA16" s="659"/>
      <c r="DB16" s="659"/>
      <c r="DC16" s="659"/>
      <c r="DD16" s="627" t="s">
        <v>121</v>
      </c>
      <c r="DE16" s="622"/>
      <c r="DF16" s="622"/>
      <c r="DG16" s="622"/>
      <c r="DH16" s="622"/>
      <c r="DI16" s="622"/>
      <c r="DJ16" s="622"/>
      <c r="DK16" s="622"/>
      <c r="DL16" s="622"/>
      <c r="DM16" s="622"/>
      <c r="DN16" s="622"/>
      <c r="DO16" s="622"/>
      <c r="DP16" s="623"/>
      <c r="DQ16" s="627">
        <v>26617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1507889</v>
      </c>
      <c r="S17" s="622"/>
      <c r="T17" s="622"/>
      <c r="U17" s="622"/>
      <c r="V17" s="622"/>
      <c r="W17" s="622"/>
      <c r="X17" s="622"/>
      <c r="Y17" s="623"/>
      <c r="Z17" s="659">
        <v>0.4</v>
      </c>
      <c r="AA17" s="659"/>
      <c r="AB17" s="659"/>
      <c r="AC17" s="659"/>
      <c r="AD17" s="660">
        <v>1507889</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36350731</v>
      </c>
      <c r="CS17" s="622"/>
      <c r="CT17" s="622"/>
      <c r="CU17" s="622"/>
      <c r="CV17" s="622"/>
      <c r="CW17" s="622"/>
      <c r="CX17" s="622"/>
      <c r="CY17" s="623"/>
      <c r="CZ17" s="659">
        <v>9</v>
      </c>
      <c r="DA17" s="659"/>
      <c r="DB17" s="659"/>
      <c r="DC17" s="659"/>
      <c r="DD17" s="627" t="s">
        <v>121</v>
      </c>
      <c r="DE17" s="622"/>
      <c r="DF17" s="622"/>
      <c r="DG17" s="622"/>
      <c r="DH17" s="622"/>
      <c r="DI17" s="622"/>
      <c r="DJ17" s="622"/>
      <c r="DK17" s="622"/>
      <c r="DL17" s="622"/>
      <c r="DM17" s="622"/>
      <c r="DN17" s="622"/>
      <c r="DO17" s="622"/>
      <c r="DP17" s="623"/>
      <c r="DQ17" s="627">
        <v>34897234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1215858</v>
      </c>
      <c r="S18" s="622"/>
      <c r="T18" s="622"/>
      <c r="U18" s="622"/>
      <c r="V18" s="622"/>
      <c r="W18" s="622"/>
      <c r="X18" s="622"/>
      <c r="Y18" s="623"/>
      <c r="Z18" s="659">
        <v>0.3</v>
      </c>
      <c r="AA18" s="659"/>
      <c r="AB18" s="659"/>
      <c r="AC18" s="659"/>
      <c r="AD18" s="660">
        <v>1215858</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705400</v>
      </c>
      <c r="CS18" s="622"/>
      <c r="CT18" s="622"/>
      <c r="CU18" s="622"/>
      <c r="CV18" s="622"/>
      <c r="CW18" s="622"/>
      <c r="CX18" s="622"/>
      <c r="CY18" s="623"/>
      <c r="CZ18" s="659">
        <v>0.2</v>
      </c>
      <c r="DA18" s="659"/>
      <c r="DB18" s="659"/>
      <c r="DC18" s="659"/>
      <c r="DD18" s="627" t="s">
        <v>121</v>
      </c>
      <c r="DE18" s="622"/>
      <c r="DF18" s="622"/>
      <c r="DG18" s="622"/>
      <c r="DH18" s="622"/>
      <c r="DI18" s="622"/>
      <c r="DJ18" s="622"/>
      <c r="DK18" s="622"/>
      <c r="DL18" s="622"/>
      <c r="DM18" s="622"/>
      <c r="DN18" s="622"/>
      <c r="DO18" s="622"/>
      <c r="DP18" s="623"/>
      <c r="DQ18" s="627">
        <v>705400</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1186098</v>
      </c>
      <c r="S19" s="622"/>
      <c r="T19" s="622"/>
      <c r="U19" s="622"/>
      <c r="V19" s="622"/>
      <c r="W19" s="622"/>
      <c r="X19" s="622"/>
      <c r="Y19" s="623"/>
      <c r="Z19" s="659">
        <v>0.3</v>
      </c>
      <c r="AA19" s="659"/>
      <c r="AB19" s="659"/>
      <c r="AC19" s="659"/>
      <c r="AD19" s="660">
        <v>1186098</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11449385</v>
      </c>
      <c r="BH19" s="622"/>
      <c r="BI19" s="622"/>
      <c r="BJ19" s="622"/>
      <c r="BK19" s="622"/>
      <c r="BL19" s="622"/>
      <c r="BM19" s="622"/>
      <c r="BN19" s="623"/>
      <c r="BO19" s="659">
        <v>8.9</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29760</v>
      </c>
      <c r="S20" s="622"/>
      <c r="T20" s="622"/>
      <c r="U20" s="622"/>
      <c r="V20" s="622"/>
      <c r="W20" s="622"/>
      <c r="X20" s="622"/>
      <c r="Y20" s="623"/>
      <c r="Z20" s="659">
        <v>0</v>
      </c>
      <c r="AA20" s="659"/>
      <c r="AB20" s="659"/>
      <c r="AC20" s="659"/>
      <c r="AD20" s="660">
        <v>29760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11449385</v>
      </c>
      <c r="BH20" s="622"/>
      <c r="BI20" s="622"/>
      <c r="BJ20" s="622"/>
      <c r="BK20" s="622"/>
      <c r="BL20" s="622"/>
      <c r="BM20" s="622"/>
      <c r="BN20" s="623"/>
      <c r="BO20" s="659">
        <v>8.9</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405529703</v>
      </c>
      <c r="CS20" s="622"/>
      <c r="CT20" s="622"/>
      <c r="CU20" s="622"/>
      <c r="CV20" s="622"/>
      <c r="CW20" s="622"/>
      <c r="CX20" s="622"/>
      <c r="CY20" s="623"/>
      <c r="CZ20" s="659">
        <v>100</v>
      </c>
      <c r="DA20" s="659"/>
      <c r="DB20" s="659"/>
      <c r="DC20" s="659"/>
      <c r="DD20" s="627">
        <v>42774650</v>
      </c>
      <c r="DE20" s="622"/>
      <c r="DF20" s="622"/>
      <c r="DG20" s="622"/>
      <c r="DH20" s="622"/>
      <c r="DI20" s="622"/>
      <c r="DJ20" s="622"/>
      <c r="DK20" s="622"/>
      <c r="DL20" s="622"/>
      <c r="DM20" s="622"/>
      <c r="DN20" s="622"/>
      <c r="DO20" s="622"/>
      <c r="DP20" s="623"/>
      <c r="DQ20" s="627">
        <v>249131798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56775692</v>
      </c>
      <c r="S21" s="622"/>
      <c r="T21" s="622"/>
      <c r="U21" s="622"/>
      <c r="V21" s="622"/>
      <c r="W21" s="622"/>
      <c r="X21" s="622"/>
      <c r="Y21" s="623"/>
      <c r="Z21" s="659">
        <v>13.6</v>
      </c>
      <c r="AA21" s="659"/>
      <c r="AB21" s="659"/>
      <c r="AC21" s="659"/>
      <c r="AD21" s="660">
        <v>53533100</v>
      </c>
      <c r="AE21" s="660"/>
      <c r="AF21" s="660"/>
      <c r="AG21" s="660"/>
      <c r="AH21" s="660"/>
      <c r="AI21" s="660"/>
      <c r="AJ21" s="660"/>
      <c r="AK21" s="660"/>
      <c r="AL21" s="624">
        <v>26.6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34731</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53533100</v>
      </c>
      <c r="S22" s="622"/>
      <c r="T22" s="622"/>
      <c r="U22" s="622"/>
      <c r="V22" s="622"/>
      <c r="W22" s="622"/>
      <c r="X22" s="622"/>
      <c r="Y22" s="623"/>
      <c r="Z22" s="659">
        <v>12.8</v>
      </c>
      <c r="AA22" s="659"/>
      <c r="AB22" s="659"/>
      <c r="AC22" s="659"/>
      <c r="AD22" s="660">
        <v>53533100</v>
      </c>
      <c r="AE22" s="660"/>
      <c r="AF22" s="660"/>
      <c r="AG22" s="660"/>
      <c r="AH22" s="660"/>
      <c r="AI22" s="660"/>
      <c r="AJ22" s="660"/>
      <c r="AK22" s="660"/>
      <c r="AL22" s="624">
        <v>26.6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2553055</v>
      </c>
      <c r="BH22" s="622"/>
      <c r="BI22" s="622"/>
      <c r="BJ22" s="622"/>
      <c r="BK22" s="622"/>
      <c r="BL22" s="622"/>
      <c r="BM22" s="622"/>
      <c r="BN22" s="623"/>
      <c r="BO22" s="659">
        <v>2</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3242592</v>
      </c>
      <c r="S23" s="622"/>
      <c r="T23" s="622"/>
      <c r="U23" s="622"/>
      <c r="V23" s="622"/>
      <c r="W23" s="622"/>
      <c r="X23" s="622"/>
      <c r="Y23" s="623"/>
      <c r="Z23" s="659">
        <v>0.8</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8861599</v>
      </c>
      <c r="BH23" s="622"/>
      <c r="BI23" s="622"/>
      <c r="BJ23" s="622"/>
      <c r="BK23" s="622"/>
      <c r="BL23" s="622"/>
      <c r="BM23" s="622"/>
      <c r="BN23" s="623"/>
      <c r="BO23" s="659">
        <v>6.9</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242083372</v>
      </c>
      <c r="CS24" s="677"/>
      <c r="CT24" s="677"/>
      <c r="CU24" s="677"/>
      <c r="CV24" s="677"/>
      <c r="CW24" s="677"/>
      <c r="CX24" s="677"/>
      <c r="CY24" s="702"/>
      <c r="CZ24" s="703">
        <v>59.7</v>
      </c>
      <c r="DA24" s="685"/>
      <c r="DB24" s="685"/>
      <c r="DC24" s="705"/>
      <c r="DD24" s="701">
        <v>150087868</v>
      </c>
      <c r="DE24" s="677"/>
      <c r="DF24" s="677"/>
      <c r="DG24" s="677"/>
      <c r="DH24" s="677"/>
      <c r="DI24" s="677"/>
      <c r="DJ24" s="677"/>
      <c r="DK24" s="702"/>
      <c r="DL24" s="701">
        <v>137566482</v>
      </c>
      <c r="DM24" s="677"/>
      <c r="DN24" s="677"/>
      <c r="DO24" s="677"/>
      <c r="DP24" s="677"/>
      <c r="DQ24" s="677"/>
      <c r="DR24" s="677"/>
      <c r="DS24" s="677"/>
      <c r="DT24" s="677"/>
      <c r="DU24" s="677"/>
      <c r="DV24" s="702"/>
      <c r="DW24" s="703">
        <v>65.3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212966567</v>
      </c>
      <c r="S25" s="622"/>
      <c r="T25" s="622"/>
      <c r="U25" s="622"/>
      <c r="V25" s="622"/>
      <c r="W25" s="622"/>
      <c r="X25" s="622"/>
      <c r="Y25" s="623"/>
      <c r="Z25" s="659">
        <v>51.1</v>
      </c>
      <c r="AA25" s="659"/>
      <c r="AB25" s="659"/>
      <c r="AC25" s="659"/>
      <c r="AD25" s="660">
        <v>200862376</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81713134</v>
      </c>
      <c r="CS25" s="634"/>
      <c r="CT25" s="634"/>
      <c r="CU25" s="634"/>
      <c r="CV25" s="634"/>
      <c r="CW25" s="634"/>
      <c r="CX25" s="634"/>
      <c r="CY25" s="635"/>
      <c r="CZ25" s="624">
        <v>20.100000000000001</v>
      </c>
      <c r="DA25" s="636"/>
      <c r="DB25" s="636"/>
      <c r="DC25" s="637"/>
      <c r="DD25" s="627">
        <v>69275353</v>
      </c>
      <c r="DE25" s="634"/>
      <c r="DF25" s="634"/>
      <c r="DG25" s="634"/>
      <c r="DH25" s="634"/>
      <c r="DI25" s="634"/>
      <c r="DJ25" s="634"/>
      <c r="DK25" s="635"/>
      <c r="DL25" s="627">
        <v>67439409</v>
      </c>
      <c r="DM25" s="634"/>
      <c r="DN25" s="634"/>
      <c r="DO25" s="634"/>
      <c r="DP25" s="634"/>
      <c r="DQ25" s="634"/>
      <c r="DR25" s="634"/>
      <c r="DS25" s="634"/>
      <c r="DT25" s="634"/>
      <c r="DU25" s="634"/>
      <c r="DV25" s="635"/>
      <c r="DW25" s="624">
        <v>32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186355</v>
      </c>
      <c r="S26" s="622"/>
      <c r="T26" s="622"/>
      <c r="U26" s="622"/>
      <c r="V26" s="622"/>
      <c r="W26" s="622"/>
      <c r="X26" s="622"/>
      <c r="Y26" s="623"/>
      <c r="Z26" s="659">
        <v>0</v>
      </c>
      <c r="AA26" s="659"/>
      <c r="AB26" s="659"/>
      <c r="AC26" s="659"/>
      <c r="AD26" s="660">
        <v>186355</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58127555</v>
      </c>
      <c r="CS26" s="622"/>
      <c r="CT26" s="622"/>
      <c r="CU26" s="622"/>
      <c r="CV26" s="622"/>
      <c r="CW26" s="622"/>
      <c r="CX26" s="622"/>
      <c r="CY26" s="623"/>
      <c r="CZ26" s="624">
        <v>14.3</v>
      </c>
      <c r="DA26" s="636"/>
      <c r="DB26" s="636"/>
      <c r="DC26" s="637"/>
      <c r="DD26" s="627">
        <v>47836003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1981175</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128068501</v>
      </c>
      <c r="BH27" s="622"/>
      <c r="BI27" s="622"/>
      <c r="BJ27" s="622"/>
      <c r="BK27" s="622"/>
      <c r="BL27" s="622"/>
      <c r="BM27" s="622"/>
      <c r="BN27" s="623"/>
      <c r="BO27" s="659">
        <v>100</v>
      </c>
      <c r="BP27" s="659"/>
      <c r="BQ27" s="659"/>
      <c r="BR27" s="659"/>
      <c r="BS27" s="660">
        <v>2087724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124076209</v>
      </c>
      <c r="CS27" s="634"/>
      <c r="CT27" s="634"/>
      <c r="CU27" s="634"/>
      <c r="CV27" s="634"/>
      <c r="CW27" s="634"/>
      <c r="CX27" s="634"/>
      <c r="CY27" s="635"/>
      <c r="CZ27" s="624">
        <v>30.6</v>
      </c>
      <c r="DA27" s="636"/>
      <c r="DB27" s="636"/>
      <c r="DC27" s="637"/>
      <c r="DD27" s="627">
        <v>45971983</v>
      </c>
      <c r="DE27" s="634"/>
      <c r="DF27" s="634"/>
      <c r="DG27" s="634"/>
      <c r="DH27" s="634"/>
      <c r="DI27" s="634"/>
      <c r="DJ27" s="634"/>
      <c r="DK27" s="635"/>
      <c r="DL27" s="627">
        <v>35286541</v>
      </c>
      <c r="DM27" s="634"/>
      <c r="DN27" s="634"/>
      <c r="DO27" s="634"/>
      <c r="DP27" s="634"/>
      <c r="DQ27" s="634"/>
      <c r="DR27" s="634"/>
      <c r="DS27" s="634"/>
      <c r="DT27" s="634"/>
      <c r="DU27" s="634"/>
      <c r="DV27" s="635"/>
      <c r="DW27" s="624">
        <v>16.7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5851519</v>
      </c>
      <c r="S28" s="622"/>
      <c r="T28" s="622"/>
      <c r="U28" s="622"/>
      <c r="V28" s="622"/>
      <c r="W28" s="622"/>
      <c r="X28" s="622"/>
      <c r="Y28" s="623"/>
      <c r="Z28" s="659">
        <v>1.4</v>
      </c>
      <c r="AA28" s="659"/>
      <c r="AB28" s="659"/>
      <c r="AC28" s="659"/>
      <c r="AD28" s="660">
        <v>436009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36294029</v>
      </c>
      <c r="CS28" s="622"/>
      <c r="CT28" s="622"/>
      <c r="CU28" s="622"/>
      <c r="CV28" s="622"/>
      <c r="CW28" s="622"/>
      <c r="CX28" s="622"/>
      <c r="CY28" s="623"/>
      <c r="CZ28" s="624">
        <v>8.9</v>
      </c>
      <c r="DA28" s="636"/>
      <c r="DB28" s="636"/>
      <c r="DC28" s="637"/>
      <c r="DD28" s="627">
        <v>34840532</v>
      </c>
      <c r="DE28" s="622"/>
      <c r="DF28" s="622"/>
      <c r="DG28" s="622"/>
      <c r="DH28" s="622"/>
      <c r="DI28" s="622"/>
      <c r="DJ28" s="622"/>
      <c r="DK28" s="623"/>
      <c r="DL28" s="627">
        <v>34840532</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2676049</v>
      </c>
      <c r="S29" s="622"/>
      <c r="T29" s="622"/>
      <c r="U29" s="622"/>
      <c r="V29" s="622"/>
      <c r="W29" s="622"/>
      <c r="X29" s="622"/>
      <c r="Y29" s="623"/>
      <c r="Z29" s="659">
        <v>0.6</v>
      </c>
      <c r="AA29" s="659"/>
      <c r="AB29" s="659"/>
      <c r="AC29" s="659"/>
      <c r="AD29" s="660">
        <v>111127</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36293930</v>
      </c>
      <c r="CS29" s="634"/>
      <c r="CT29" s="634"/>
      <c r="CU29" s="634"/>
      <c r="CV29" s="634"/>
      <c r="CW29" s="634"/>
      <c r="CX29" s="634"/>
      <c r="CY29" s="635"/>
      <c r="CZ29" s="624">
        <v>8.9</v>
      </c>
      <c r="DA29" s="636"/>
      <c r="DB29" s="636"/>
      <c r="DC29" s="637"/>
      <c r="DD29" s="627">
        <v>34840433</v>
      </c>
      <c r="DE29" s="634"/>
      <c r="DF29" s="634"/>
      <c r="DG29" s="634"/>
      <c r="DH29" s="634"/>
      <c r="DI29" s="634"/>
      <c r="DJ29" s="634"/>
      <c r="DK29" s="635"/>
      <c r="DL29" s="627">
        <v>34840433</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107656266</v>
      </c>
      <c r="S30" s="622"/>
      <c r="T30" s="622"/>
      <c r="U30" s="622"/>
      <c r="V30" s="622"/>
      <c r="W30" s="622"/>
      <c r="X30" s="622"/>
      <c r="Y30" s="623"/>
      <c r="Z30" s="659">
        <v>25.8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34571123</v>
      </c>
      <c r="CS30" s="622"/>
      <c r="CT30" s="622"/>
      <c r="CU30" s="622"/>
      <c r="CV30" s="622"/>
      <c r="CW30" s="622"/>
      <c r="CX30" s="622"/>
      <c r="CY30" s="623"/>
      <c r="CZ30" s="624">
        <v>8.5</v>
      </c>
      <c r="DA30" s="636"/>
      <c r="DB30" s="636"/>
      <c r="DC30" s="637"/>
      <c r="DD30" s="627">
        <v>33117626</v>
      </c>
      <c r="DE30" s="622"/>
      <c r="DF30" s="622"/>
      <c r="DG30" s="622"/>
      <c r="DH30" s="622"/>
      <c r="DI30" s="622"/>
      <c r="DJ30" s="622"/>
      <c r="DK30" s="623"/>
      <c r="DL30" s="627">
        <v>33117626</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4357</v>
      </c>
      <c r="S31" s="622"/>
      <c r="T31" s="622"/>
      <c r="U31" s="622"/>
      <c r="V31" s="622"/>
      <c r="W31" s="622"/>
      <c r="X31" s="622"/>
      <c r="Y31" s="623"/>
      <c r="Z31" s="659">
        <v>0</v>
      </c>
      <c r="AA31" s="659"/>
      <c r="AB31" s="659"/>
      <c r="AC31" s="659"/>
      <c r="AD31" s="660">
        <v>4357</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98.6</v>
      </c>
      <c r="BN31" s="684"/>
      <c r="BO31" s="684"/>
      <c r="BP31" s="684"/>
      <c r="BQ31" s="686"/>
      <c r="BR31" s="683">
        <v>99.3</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1722807</v>
      </c>
      <c r="CS31" s="634"/>
      <c r="CT31" s="634"/>
      <c r="CU31" s="634"/>
      <c r="CV31" s="634"/>
      <c r="CW31" s="634"/>
      <c r="CX31" s="634"/>
      <c r="CY31" s="635"/>
      <c r="CZ31" s="624">
        <v>0.4</v>
      </c>
      <c r="DA31" s="636"/>
      <c r="DB31" s="636"/>
      <c r="DC31" s="637"/>
      <c r="DD31" s="627">
        <v>1722807</v>
      </c>
      <c r="DE31" s="634"/>
      <c r="DF31" s="634"/>
      <c r="DG31" s="634"/>
      <c r="DH31" s="634"/>
      <c r="DI31" s="634"/>
      <c r="DJ31" s="634"/>
      <c r="DK31" s="635"/>
      <c r="DL31" s="627">
        <v>1722807</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28059072</v>
      </c>
      <c r="S32" s="622"/>
      <c r="T32" s="622"/>
      <c r="U32" s="622"/>
      <c r="V32" s="622"/>
      <c r="W32" s="622"/>
      <c r="X32" s="622"/>
      <c r="Y32" s="623"/>
      <c r="Z32" s="659">
        <v>6.7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98.1</v>
      </c>
      <c r="BN32" s="634"/>
      <c r="BO32" s="634"/>
      <c r="BP32" s="634"/>
      <c r="BQ32" s="657"/>
      <c r="BR32" s="687">
        <v>99.1</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99</v>
      </c>
      <c r="CS32" s="622"/>
      <c r="CT32" s="622"/>
      <c r="CU32" s="622"/>
      <c r="CV32" s="622"/>
      <c r="CW32" s="622"/>
      <c r="CX32" s="622"/>
      <c r="CY32" s="623"/>
      <c r="CZ32" s="624">
        <v>0</v>
      </c>
      <c r="DA32" s="636"/>
      <c r="DB32" s="636"/>
      <c r="DC32" s="637"/>
      <c r="DD32" s="627">
        <v>99</v>
      </c>
      <c r="DE32" s="622"/>
      <c r="DF32" s="622"/>
      <c r="DG32" s="622"/>
      <c r="DH32" s="622"/>
      <c r="DI32" s="622"/>
      <c r="DJ32" s="622"/>
      <c r="DK32" s="623"/>
      <c r="DL32" s="627">
        <v>99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4967784</v>
      </c>
      <c r="S33" s="622"/>
      <c r="T33" s="622"/>
      <c r="U33" s="622"/>
      <c r="V33" s="622"/>
      <c r="W33" s="622"/>
      <c r="X33" s="622"/>
      <c r="Y33" s="623"/>
      <c r="Z33" s="659">
        <v>1.2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98.9</v>
      </c>
      <c r="BN33" s="606"/>
      <c r="BO33" s="606"/>
      <c r="BP33" s="606"/>
      <c r="BQ33" s="669"/>
      <c r="BR33" s="682">
        <v>99.4</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117415960</v>
      </c>
      <c r="CS33" s="634"/>
      <c r="CT33" s="634"/>
      <c r="CU33" s="634"/>
      <c r="CV33" s="634"/>
      <c r="CW33" s="634"/>
      <c r="CX33" s="634"/>
      <c r="CY33" s="635"/>
      <c r="CZ33" s="624">
        <v>29</v>
      </c>
      <c r="DA33" s="636"/>
      <c r="DB33" s="636"/>
      <c r="DC33" s="637"/>
      <c r="DD33" s="627">
        <v>88171343</v>
      </c>
      <c r="DE33" s="634"/>
      <c r="DF33" s="634"/>
      <c r="DG33" s="634"/>
      <c r="DH33" s="634"/>
      <c r="DI33" s="634"/>
      <c r="DJ33" s="634"/>
      <c r="DK33" s="635"/>
      <c r="DL33" s="627">
        <v>58581611</v>
      </c>
      <c r="DM33" s="634"/>
      <c r="DN33" s="634"/>
      <c r="DO33" s="634"/>
      <c r="DP33" s="634"/>
      <c r="DQ33" s="634"/>
      <c r="DR33" s="634"/>
      <c r="DS33" s="634"/>
      <c r="DT33" s="634"/>
      <c r="DU33" s="634"/>
      <c r="DV33" s="635"/>
      <c r="DW33" s="624">
        <v>27.8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980001</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47530222</v>
      </c>
      <c r="CS34" s="622"/>
      <c r="CT34" s="622"/>
      <c r="CU34" s="622"/>
      <c r="CV34" s="622"/>
      <c r="CW34" s="622"/>
      <c r="CX34" s="622"/>
      <c r="CY34" s="623"/>
      <c r="CZ34" s="624">
        <v>11.7</v>
      </c>
      <c r="DA34" s="636"/>
      <c r="DB34" s="636"/>
      <c r="DC34" s="637"/>
      <c r="DD34" s="627">
        <v>33201975</v>
      </c>
      <c r="DE34" s="622"/>
      <c r="DF34" s="622"/>
      <c r="DG34" s="622"/>
      <c r="DH34" s="622"/>
      <c r="DI34" s="622"/>
      <c r="DJ34" s="622"/>
      <c r="DK34" s="623"/>
      <c r="DL34" s="627">
        <v>24006353</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4014522</v>
      </c>
      <c r="S35" s="622"/>
      <c r="T35" s="622"/>
      <c r="U35" s="622"/>
      <c r="V35" s="622"/>
      <c r="W35" s="622"/>
      <c r="X35" s="622"/>
      <c r="Y35" s="623"/>
      <c r="Z35" s="659">
        <v>1</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2742271</v>
      </c>
      <c r="CS35" s="634"/>
      <c r="CT35" s="634"/>
      <c r="CU35" s="634"/>
      <c r="CV35" s="634"/>
      <c r="CW35" s="634"/>
      <c r="CX35" s="634"/>
      <c r="CY35" s="635"/>
      <c r="CZ35" s="624">
        <v>0.7</v>
      </c>
      <c r="DA35" s="636"/>
      <c r="DB35" s="636"/>
      <c r="DC35" s="637"/>
      <c r="DD35" s="627">
        <v>2050260</v>
      </c>
      <c r="DE35" s="634"/>
      <c r="DF35" s="634"/>
      <c r="DG35" s="634"/>
      <c r="DH35" s="634"/>
      <c r="DI35" s="634"/>
      <c r="DJ35" s="634"/>
      <c r="DK35" s="635"/>
      <c r="DL35" s="627">
        <v>2050260</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9630763</v>
      </c>
      <c r="S36" s="622"/>
      <c r="T36" s="622"/>
      <c r="U36" s="622"/>
      <c r="V36" s="622"/>
      <c r="W36" s="622"/>
      <c r="X36" s="622"/>
      <c r="Y36" s="623"/>
      <c r="Z36" s="659">
        <v>2.2999999999999998</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38814589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1348825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21571213</v>
      </c>
      <c r="CS36" s="622"/>
      <c r="CT36" s="622"/>
      <c r="CU36" s="622"/>
      <c r="CV36" s="622"/>
      <c r="CW36" s="622"/>
      <c r="CX36" s="622"/>
      <c r="CY36" s="623"/>
      <c r="CZ36" s="624">
        <v>5.3</v>
      </c>
      <c r="DA36" s="636"/>
      <c r="DB36" s="636"/>
      <c r="DC36" s="637"/>
      <c r="DD36" s="627">
        <v>18221518</v>
      </c>
      <c r="DE36" s="622"/>
      <c r="DF36" s="622"/>
      <c r="DG36" s="622"/>
      <c r="DH36" s="622"/>
      <c r="DI36" s="622"/>
      <c r="DJ36" s="622"/>
      <c r="DK36" s="623"/>
      <c r="DL36" s="627">
        <v>10954186</v>
      </c>
      <c r="DM36" s="622"/>
      <c r="DN36" s="622"/>
      <c r="DO36" s="622"/>
      <c r="DP36" s="622"/>
      <c r="DQ36" s="622"/>
      <c r="DR36" s="622"/>
      <c r="DS36" s="622"/>
      <c r="DT36" s="622"/>
      <c r="DU36" s="622"/>
      <c r="DV36" s="623"/>
      <c r="DW36" s="624">
        <v>5.2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7599598</v>
      </c>
      <c r="S37" s="622"/>
      <c r="T37" s="622"/>
      <c r="U37" s="622"/>
      <c r="V37" s="622"/>
      <c r="W37" s="622"/>
      <c r="X37" s="622"/>
      <c r="Y37" s="623"/>
      <c r="Z37" s="659">
        <v>1.8</v>
      </c>
      <c r="AA37" s="659"/>
      <c r="AB37" s="659"/>
      <c r="AC37" s="659"/>
      <c r="AD37" s="660">
        <v>315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6168522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-672962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160941</v>
      </c>
      <c r="CS37" s="634"/>
      <c r="CT37" s="634"/>
      <c r="CU37" s="634"/>
      <c r="CV37" s="634"/>
      <c r="CW37" s="634"/>
      <c r="CX37" s="634"/>
      <c r="CY37" s="635"/>
      <c r="CZ37" s="624">
        <v>0</v>
      </c>
      <c r="DA37" s="636"/>
      <c r="DB37" s="636"/>
      <c r="DC37" s="637"/>
      <c r="DD37" s="627">
        <v>160941</v>
      </c>
      <c r="DE37" s="634"/>
      <c r="DF37" s="634"/>
      <c r="DG37" s="634"/>
      <c r="DH37" s="634"/>
      <c r="DI37" s="634"/>
      <c r="DJ37" s="634"/>
      <c r="DK37" s="635"/>
      <c r="DL37" s="627">
        <v>160941</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30345200</v>
      </c>
      <c r="S38" s="622"/>
      <c r="T38" s="622"/>
      <c r="U38" s="622"/>
      <c r="V38" s="622"/>
      <c r="W38" s="622"/>
      <c r="X38" s="622"/>
      <c r="Y38" s="623"/>
      <c r="Z38" s="659">
        <v>7.3</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1698198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90195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30353732</v>
      </c>
      <c r="CS38" s="622"/>
      <c r="CT38" s="622"/>
      <c r="CU38" s="622"/>
      <c r="CV38" s="622"/>
      <c r="CW38" s="622"/>
      <c r="CX38" s="622"/>
      <c r="CY38" s="623"/>
      <c r="CZ38" s="624">
        <v>7.5</v>
      </c>
      <c r="DA38" s="636"/>
      <c r="DB38" s="636"/>
      <c r="DC38" s="637"/>
      <c r="DD38" s="627">
        <v>24085288</v>
      </c>
      <c r="DE38" s="622"/>
      <c r="DF38" s="622"/>
      <c r="DG38" s="622"/>
      <c r="DH38" s="622"/>
      <c r="DI38" s="622"/>
      <c r="DJ38" s="622"/>
      <c r="DK38" s="623"/>
      <c r="DL38" s="627">
        <v>21570812</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705400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138444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10436158</v>
      </c>
      <c r="CS39" s="634"/>
      <c r="CT39" s="634"/>
      <c r="CU39" s="634"/>
      <c r="CV39" s="634"/>
      <c r="CW39" s="634"/>
      <c r="CX39" s="634"/>
      <c r="CY39" s="635"/>
      <c r="CZ39" s="624">
        <v>2.6</v>
      </c>
      <c r="DA39" s="636"/>
      <c r="DB39" s="636"/>
      <c r="DC39" s="637"/>
      <c r="DD39" s="627">
        <v>8382209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9223000</v>
      </c>
      <c r="S40" s="622"/>
      <c r="T40" s="622"/>
      <c r="U40" s="622"/>
      <c r="V40" s="622"/>
      <c r="W40" s="622"/>
      <c r="X40" s="622"/>
      <c r="Y40" s="623"/>
      <c r="Z40" s="659">
        <v>2.2000000000000002</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96074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4782364</v>
      </c>
      <c r="CS40" s="622"/>
      <c r="CT40" s="622"/>
      <c r="CU40" s="622"/>
      <c r="CV40" s="622"/>
      <c r="CW40" s="622"/>
      <c r="CX40" s="622"/>
      <c r="CY40" s="623"/>
      <c r="CZ40" s="624">
        <v>1.2</v>
      </c>
      <c r="DA40" s="636"/>
      <c r="DB40" s="636"/>
      <c r="DC40" s="637"/>
      <c r="DD40" s="627">
        <v>2230093</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416919228</v>
      </c>
      <c r="S41" s="646"/>
      <c r="T41" s="646"/>
      <c r="U41" s="646"/>
      <c r="V41" s="646"/>
      <c r="W41" s="646"/>
      <c r="X41" s="646"/>
      <c r="Y41" s="649"/>
      <c r="Z41" s="650">
        <v>100</v>
      </c>
      <c r="AA41" s="650"/>
      <c r="AB41" s="650"/>
      <c r="AC41" s="650"/>
      <c r="AD41" s="651">
        <v>201600539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8374981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21771414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46030371</v>
      </c>
      <c r="CS42" s="634"/>
      <c r="CT42" s="634"/>
      <c r="CU42" s="634"/>
      <c r="CV42" s="634"/>
      <c r="CW42" s="634"/>
      <c r="CX42" s="634"/>
      <c r="CY42" s="635"/>
      <c r="CZ42" s="624">
        <v>11.4</v>
      </c>
      <c r="DA42" s="636"/>
      <c r="DB42" s="636"/>
      <c r="DC42" s="637"/>
      <c r="DD42" s="627">
        <v>10872587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262022</v>
      </c>
      <c r="CS43" s="634"/>
      <c r="CT43" s="634"/>
      <c r="CU43" s="634"/>
      <c r="CV43" s="634"/>
      <c r="CW43" s="634"/>
      <c r="CX43" s="634"/>
      <c r="CY43" s="635"/>
      <c r="CZ43" s="624">
        <v>0.1</v>
      </c>
      <c r="DA43" s="636"/>
      <c r="DB43" s="636"/>
      <c r="DC43" s="637"/>
      <c r="DD43" s="627">
        <v>262022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42774650</v>
      </c>
      <c r="CS44" s="622"/>
      <c r="CT44" s="622"/>
      <c r="CU44" s="622"/>
      <c r="CV44" s="622"/>
      <c r="CW44" s="622"/>
      <c r="CX44" s="622"/>
      <c r="CY44" s="623"/>
      <c r="CZ44" s="624">
        <v>10.5</v>
      </c>
      <c r="DA44" s="625"/>
      <c r="DB44" s="625"/>
      <c r="DC44" s="626"/>
      <c r="DD44" s="627">
        <v>10845970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22310211</v>
      </c>
      <c r="CS45" s="634"/>
      <c r="CT45" s="634"/>
      <c r="CU45" s="634"/>
      <c r="CV45" s="634"/>
      <c r="CW45" s="634"/>
      <c r="CX45" s="634"/>
      <c r="CY45" s="635"/>
      <c r="CZ45" s="624">
        <v>5.5</v>
      </c>
      <c r="DA45" s="636"/>
      <c r="DB45" s="636"/>
      <c r="DC45" s="637"/>
      <c r="DD45" s="627">
        <v>2312225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18509991</v>
      </c>
      <c r="CS46" s="622"/>
      <c r="CT46" s="622"/>
      <c r="CU46" s="622"/>
      <c r="CV46" s="622"/>
      <c r="CW46" s="622"/>
      <c r="CX46" s="622"/>
      <c r="CY46" s="623"/>
      <c r="CZ46" s="624">
        <v>4.5999999999999996</v>
      </c>
      <c r="DA46" s="625"/>
      <c r="DB46" s="625"/>
      <c r="DC46" s="626"/>
      <c r="DD46" s="627">
        <v>8235797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3255721</v>
      </c>
      <c r="CS47" s="634"/>
      <c r="CT47" s="634"/>
      <c r="CU47" s="634"/>
      <c r="CV47" s="634"/>
      <c r="CW47" s="634"/>
      <c r="CX47" s="634"/>
      <c r="CY47" s="635"/>
      <c r="CZ47" s="624">
        <v>0.8</v>
      </c>
      <c r="DA47" s="636"/>
      <c r="DB47" s="636"/>
      <c r="DC47" s="637"/>
      <c r="DD47" s="627">
        <v>26617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405529703</v>
      </c>
      <c r="CS49" s="606"/>
      <c r="CT49" s="606"/>
      <c r="CU49" s="606"/>
      <c r="CV49" s="606"/>
      <c r="CW49" s="606"/>
      <c r="CX49" s="606"/>
      <c r="CY49" s="607"/>
      <c r="CZ49" s="608">
        <v>100</v>
      </c>
      <c r="DA49" s="609"/>
      <c r="DB49" s="609"/>
      <c r="DC49" s="610"/>
      <c r="DD49" s="611">
        <v>249131798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VUHQZDll4EJYddPvVlzdIAaCfu0fi50loCTT60ayqO1w0ImpZnJ5ljEsNWZbLLSd3M3SNJxfzjZpwJBKLg/yA==" saltValue="Qd8UDnzxw9mjfVDpJIeh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6"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6" t="s">
        <v>371</v>
      </c>
      <c r="DH5" s="1087"/>
      <c r="DI5" s="1087"/>
      <c r="DJ5" s="1087"/>
      <c r="DK5" s="1088"/>
      <c r="DL5" s="1086" t="s">
        <v>372</v>
      </c>
      <c r="DM5" s="1087"/>
      <c r="DN5" s="1087"/>
      <c r="DO5" s="1087"/>
      <c r="DP5" s="1088"/>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4">
        <v>413613</v>
      </c>
      <c r="R7" s="1105"/>
      <c r="S7" s="1105"/>
      <c r="T7" s="1105"/>
      <c r="U7" s="1106"/>
      <c r="V7" s="1107">
        <v>402759</v>
      </c>
      <c r="W7" s="1107"/>
      <c r="X7" s="1107"/>
      <c r="Y7" s="1107"/>
      <c r="Z7" s="1107"/>
      <c r="AA7" s="1107">
        <v>10854</v>
      </c>
      <c r="AB7" s="1107"/>
      <c r="AC7" s="1107"/>
      <c r="AD7" s="1107"/>
      <c r="AE7" s="1108"/>
      <c r="AF7" s="1109">
        <v>6445</v>
      </c>
      <c r="AG7" s="1110"/>
      <c r="AH7" s="1110"/>
      <c r="AI7" s="1110"/>
      <c r="AJ7" s="1111"/>
      <c r="AK7" s="1112">
        <v>4018</v>
      </c>
      <c r="AL7" s="1113"/>
      <c r="AM7" s="1113"/>
      <c r="AN7" s="1113"/>
      <c r="AO7" s="1113"/>
      <c r="AP7" s="1113">
        <v>493848</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1" t="s">
        <v>567</v>
      </c>
      <c r="BT7" s="1102"/>
      <c r="BU7" s="1102"/>
      <c r="BV7" s="1102"/>
      <c r="BW7" s="1102"/>
      <c r="BX7" s="1102"/>
      <c r="BY7" s="1102"/>
      <c r="BZ7" s="1102"/>
      <c r="CA7" s="1102"/>
      <c r="CB7" s="1102"/>
      <c r="CC7" s="1102"/>
      <c r="CD7" s="1102"/>
      <c r="CE7" s="1102"/>
      <c r="CF7" s="1102"/>
      <c r="CG7" s="1116"/>
      <c r="CH7" s="1098">
        <v>-2</v>
      </c>
      <c r="CI7" s="1099"/>
      <c r="CJ7" s="1099"/>
      <c r="CK7" s="1099"/>
      <c r="CL7" s="1100"/>
      <c r="CM7" s="1098">
        <v>139</v>
      </c>
      <c r="CN7" s="1099"/>
      <c r="CO7" s="1099"/>
      <c r="CP7" s="1099"/>
      <c r="CQ7" s="1100"/>
      <c r="CR7" s="1098">
        <v>32</v>
      </c>
      <c r="CS7" s="1099"/>
      <c r="CT7" s="1099"/>
      <c r="CU7" s="1099"/>
      <c r="CV7" s="1100"/>
      <c r="CW7" s="1098"/>
      <c r="CX7" s="1099"/>
      <c r="CY7" s="1099"/>
      <c r="CZ7" s="1099"/>
      <c r="DA7" s="1100"/>
      <c r="DB7" s="1098"/>
      <c r="DC7" s="1099"/>
      <c r="DD7" s="1099"/>
      <c r="DE7" s="1099"/>
      <c r="DF7" s="1100"/>
      <c r="DG7" s="1098"/>
      <c r="DH7" s="1099"/>
      <c r="DI7" s="1099"/>
      <c r="DJ7" s="1099"/>
      <c r="DK7" s="1100"/>
      <c r="DL7" s="1098"/>
      <c r="DM7" s="1099"/>
      <c r="DN7" s="1099"/>
      <c r="DO7" s="1099"/>
      <c r="DP7" s="1100"/>
      <c r="DQ7" s="1098"/>
      <c r="DR7" s="1099"/>
      <c r="DS7" s="1099"/>
      <c r="DT7" s="1099"/>
      <c r="DU7" s="1100"/>
      <c r="DV7" s="1101"/>
      <c r="DW7" s="1102"/>
      <c r="DX7" s="1102"/>
      <c r="DY7" s="1102"/>
      <c r="DZ7" s="1103"/>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84">
        <v>449</v>
      </c>
      <c r="R8" s="1036"/>
      <c r="S8" s="1036"/>
      <c r="T8" s="1036"/>
      <c r="U8" s="1085"/>
      <c r="V8" s="1039">
        <v>153</v>
      </c>
      <c r="W8" s="1039"/>
      <c r="X8" s="1039"/>
      <c r="Y8" s="1039"/>
      <c r="Z8" s="1039"/>
      <c r="AA8" s="1039">
        <v>296</v>
      </c>
      <c r="AB8" s="1039"/>
      <c r="AC8" s="1039"/>
      <c r="AD8" s="1039"/>
      <c r="AE8" s="1040"/>
      <c r="AF8" s="1035">
        <v>296</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568</v>
      </c>
      <c r="BT8" s="993"/>
      <c r="BU8" s="993"/>
      <c r="BV8" s="993"/>
      <c r="BW8" s="993"/>
      <c r="BX8" s="993"/>
      <c r="BY8" s="993"/>
      <c r="BZ8" s="993"/>
      <c r="CA8" s="993"/>
      <c r="CB8" s="993"/>
      <c r="CC8" s="993"/>
      <c r="CD8" s="993"/>
      <c r="CE8" s="993"/>
      <c r="CF8" s="993"/>
      <c r="CG8" s="1014"/>
      <c r="CH8" s="989">
        <v>0</v>
      </c>
      <c r="CI8" s="990"/>
      <c r="CJ8" s="990"/>
      <c r="CK8" s="990"/>
      <c r="CL8" s="991"/>
      <c r="CM8" s="989">
        <v>235</v>
      </c>
      <c r="CN8" s="990"/>
      <c r="CO8" s="990"/>
      <c r="CP8" s="990"/>
      <c r="CQ8" s="991"/>
      <c r="CR8" s="989">
        <v>100</v>
      </c>
      <c r="CS8" s="990"/>
      <c r="CT8" s="990"/>
      <c r="CU8" s="990"/>
      <c r="CV8" s="991"/>
      <c r="CW8" s="989">
        <v>122</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84">
        <v>2644</v>
      </c>
      <c r="R9" s="1036"/>
      <c r="S9" s="1036"/>
      <c r="T9" s="1036"/>
      <c r="U9" s="1085"/>
      <c r="V9" s="1039">
        <v>2422</v>
      </c>
      <c r="W9" s="1039"/>
      <c r="X9" s="1039"/>
      <c r="Y9" s="1039"/>
      <c r="Z9" s="1039"/>
      <c r="AA9" s="1039">
        <v>222</v>
      </c>
      <c r="AB9" s="1039"/>
      <c r="AC9" s="1039"/>
      <c r="AD9" s="1039"/>
      <c r="AE9" s="1040"/>
      <c r="AF9" s="1035">
        <v>221</v>
      </c>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569</v>
      </c>
      <c r="BT9" s="993"/>
      <c r="BU9" s="993"/>
      <c r="BV9" s="993"/>
      <c r="BW9" s="993"/>
      <c r="BX9" s="993"/>
      <c r="BY9" s="993"/>
      <c r="BZ9" s="993"/>
      <c r="CA9" s="993"/>
      <c r="CB9" s="993"/>
      <c r="CC9" s="993"/>
      <c r="CD9" s="993"/>
      <c r="CE9" s="993"/>
      <c r="CF9" s="993"/>
      <c r="CG9" s="1014"/>
      <c r="CH9" s="989">
        <v>-35</v>
      </c>
      <c r="CI9" s="990"/>
      <c r="CJ9" s="990"/>
      <c r="CK9" s="990"/>
      <c r="CL9" s="991"/>
      <c r="CM9" s="989">
        <v>399</v>
      </c>
      <c r="CN9" s="990"/>
      <c r="CO9" s="990"/>
      <c r="CP9" s="990"/>
      <c r="CQ9" s="991"/>
      <c r="CR9" s="989">
        <v>20</v>
      </c>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84">
        <v>61</v>
      </c>
      <c r="R10" s="1036"/>
      <c r="S10" s="1036"/>
      <c r="T10" s="1036"/>
      <c r="U10" s="1085"/>
      <c r="V10" s="1039">
        <v>61</v>
      </c>
      <c r="W10" s="1039"/>
      <c r="X10" s="1039"/>
      <c r="Y10" s="1039"/>
      <c r="Z10" s="1039"/>
      <c r="AA10" s="1039">
        <v>0</v>
      </c>
      <c r="AB10" s="1039"/>
      <c r="AC10" s="1039"/>
      <c r="AD10" s="1039"/>
      <c r="AE10" s="1040"/>
      <c r="AF10" s="1035" t="s">
        <v>121</v>
      </c>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570</v>
      </c>
      <c r="BT10" s="993"/>
      <c r="BU10" s="993"/>
      <c r="BV10" s="993"/>
      <c r="BW10" s="993"/>
      <c r="BX10" s="993"/>
      <c r="BY10" s="993"/>
      <c r="BZ10" s="993"/>
      <c r="CA10" s="993"/>
      <c r="CB10" s="993"/>
      <c r="CC10" s="993"/>
      <c r="CD10" s="993"/>
      <c r="CE10" s="993"/>
      <c r="CF10" s="993"/>
      <c r="CG10" s="1014"/>
      <c r="CH10" s="989">
        <v>-11</v>
      </c>
      <c r="CI10" s="990"/>
      <c r="CJ10" s="990"/>
      <c r="CK10" s="990"/>
      <c r="CL10" s="991"/>
      <c r="CM10" s="989">
        <v>252</v>
      </c>
      <c r="CN10" s="990"/>
      <c r="CO10" s="990"/>
      <c r="CP10" s="990"/>
      <c r="CQ10" s="991"/>
      <c r="CR10" s="989">
        <v>131</v>
      </c>
      <c r="CS10" s="990"/>
      <c r="CT10" s="990"/>
      <c r="CU10" s="990"/>
      <c r="CV10" s="991"/>
      <c r="CW10" s="989">
        <v>10</v>
      </c>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84">
        <v>248</v>
      </c>
      <c r="R11" s="1036"/>
      <c r="S11" s="1036"/>
      <c r="T11" s="1036"/>
      <c r="U11" s="1085"/>
      <c r="V11" s="1039">
        <v>248</v>
      </c>
      <c r="W11" s="1039"/>
      <c r="X11" s="1039"/>
      <c r="Y11" s="1039"/>
      <c r="Z11" s="1039"/>
      <c r="AA11" s="1039">
        <v>0</v>
      </c>
      <c r="AB11" s="1039"/>
      <c r="AC11" s="1039"/>
      <c r="AD11" s="1039"/>
      <c r="AE11" s="1040"/>
      <c r="AF11" s="1035" t="s">
        <v>121</v>
      </c>
      <c r="AG11" s="1036"/>
      <c r="AH11" s="1036"/>
      <c r="AI11" s="1036"/>
      <c r="AJ11" s="1037"/>
      <c r="AK11" s="1080">
        <v>246</v>
      </c>
      <c r="AL11" s="1081"/>
      <c r="AM11" s="1081"/>
      <c r="AN11" s="1081"/>
      <c r="AO11" s="1081"/>
      <c r="AP11" s="1081">
        <v>2700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571</v>
      </c>
      <c r="BT11" s="993"/>
      <c r="BU11" s="993"/>
      <c r="BV11" s="993"/>
      <c r="BW11" s="993"/>
      <c r="BX11" s="993"/>
      <c r="BY11" s="993"/>
      <c r="BZ11" s="993"/>
      <c r="CA11" s="993"/>
      <c r="CB11" s="993"/>
      <c r="CC11" s="993"/>
      <c r="CD11" s="993"/>
      <c r="CE11" s="993"/>
      <c r="CF11" s="993"/>
      <c r="CG11" s="1014"/>
      <c r="CH11" s="989">
        <v>-5</v>
      </c>
      <c r="CI11" s="990"/>
      <c r="CJ11" s="990"/>
      <c r="CK11" s="990"/>
      <c r="CL11" s="991"/>
      <c r="CM11" s="989">
        <v>425</v>
      </c>
      <c r="CN11" s="990"/>
      <c r="CO11" s="990"/>
      <c r="CP11" s="990"/>
      <c r="CQ11" s="991"/>
      <c r="CR11" s="989">
        <v>350</v>
      </c>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84">
        <v>134</v>
      </c>
      <c r="R12" s="1036"/>
      <c r="S12" s="1036"/>
      <c r="T12" s="1036"/>
      <c r="U12" s="1085"/>
      <c r="V12" s="1039">
        <v>116</v>
      </c>
      <c r="W12" s="1039"/>
      <c r="X12" s="1039"/>
      <c r="Y12" s="1039"/>
      <c r="Z12" s="1039"/>
      <c r="AA12" s="1039">
        <v>18</v>
      </c>
      <c r="AB12" s="1039"/>
      <c r="AC12" s="1039"/>
      <c r="AD12" s="1039"/>
      <c r="AE12" s="1040"/>
      <c r="AF12" s="1035">
        <v>18</v>
      </c>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572</v>
      </c>
      <c r="BT12" s="993"/>
      <c r="BU12" s="993"/>
      <c r="BV12" s="993"/>
      <c r="BW12" s="993"/>
      <c r="BX12" s="993"/>
      <c r="BY12" s="993"/>
      <c r="BZ12" s="993"/>
      <c r="CA12" s="993"/>
      <c r="CB12" s="993"/>
      <c r="CC12" s="993"/>
      <c r="CD12" s="993"/>
      <c r="CE12" s="993"/>
      <c r="CF12" s="993"/>
      <c r="CG12" s="1014"/>
      <c r="CH12" s="989">
        <v>-1</v>
      </c>
      <c r="CI12" s="990"/>
      <c r="CJ12" s="990"/>
      <c r="CK12" s="990"/>
      <c r="CL12" s="991"/>
      <c r="CM12" s="989">
        <v>225</v>
      </c>
      <c r="CN12" s="990"/>
      <c r="CO12" s="990"/>
      <c r="CP12" s="990"/>
      <c r="CQ12" s="991"/>
      <c r="CR12" s="989">
        <v>200</v>
      </c>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84">
        <v>55207</v>
      </c>
      <c r="R13" s="1036"/>
      <c r="S13" s="1036"/>
      <c r="T13" s="1036"/>
      <c r="U13" s="1085"/>
      <c r="V13" s="1039">
        <v>55207</v>
      </c>
      <c r="W13" s="1039"/>
      <c r="X13" s="1039"/>
      <c r="Y13" s="1039"/>
      <c r="Z13" s="1039"/>
      <c r="AA13" s="1039">
        <v>0</v>
      </c>
      <c r="AB13" s="1039"/>
      <c r="AC13" s="1039"/>
      <c r="AD13" s="1039"/>
      <c r="AE13" s="1040"/>
      <c r="AF13" s="1035" t="s">
        <v>121</v>
      </c>
      <c r="AG13" s="1036"/>
      <c r="AH13" s="1036"/>
      <c r="AI13" s="1036"/>
      <c r="AJ13" s="1037"/>
      <c r="AK13" s="1080">
        <v>39035</v>
      </c>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573</v>
      </c>
      <c r="BT13" s="993"/>
      <c r="BU13" s="993"/>
      <c r="BV13" s="993"/>
      <c r="BW13" s="993"/>
      <c r="BX13" s="993"/>
      <c r="BY13" s="993"/>
      <c r="BZ13" s="993"/>
      <c r="CA13" s="993"/>
      <c r="CB13" s="993"/>
      <c r="CC13" s="993"/>
      <c r="CD13" s="993"/>
      <c r="CE13" s="993"/>
      <c r="CF13" s="993"/>
      <c r="CG13" s="1014"/>
      <c r="CH13" s="989">
        <v>0</v>
      </c>
      <c r="CI13" s="990"/>
      <c r="CJ13" s="990"/>
      <c r="CK13" s="990"/>
      <c r="CL13" s="991"/>
      <c r="CM13" s="989">
        <v>107</v>
      </c>
      <c r="CN13" s="990"/>
      <c r="CO13" s="990"/>
      <c r="CP13" s="990"/>
      <c r="CQ13" s="991"/>
      <c r="CR13" s="989">
        <v>100</v>
      </c>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574</v>
      </c>
      <c r="BT14" s="993"/>
      <c r="BU14" s="993"/>
      <c r="BV14" s="993"/>
      <c r="BW14" s="993"/>
      <c r="BX14" s="993"/>
      <c r="BY14" s="993"/>
      <c r="BZ14" s="993"/>
      <c r="CA14" s="993"/>
      <c r="CB14" s="993"/>
      <c r="CC14" s="993"/>
      <c r="CD14" s="993"/>
      <c r="CE14" s="993"/>
      <c r="CF14" s="993"/>
      <c r="CG14" s="1014"/>
      <c r="CH14" s="989">
        <v>104</v>
      </c>
      <c r="CI14" s="990"/>
      <c r="CJ14" s="990"/>
      <c r="CK14" s="990"/>
      <c r="CL14" s="991"/>
      <c r="CM14" s="989">
        <v>900</v>
      </c>
      <c r="CN14" s="990"/>
      <c r="CO14" s="990"/>
      <c r="CP14" s="990"/>
      <c r="CQ14" s="991"/>
      <c r="CR14" s="989">
        <v>28</v>
      </c>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575</v>
      </c>
      <c r="BT15" s="993"/>
      <c r="BU15" s="993"/>
      <c r="BV15" s="993"/>
      <c r="BW15" s="993"/>
      <c r="BX15" s="993"/>
      <c r="BY15" s="993"/>
      <c r="BZ15" s="993"/>
      <c r="CA15" s="993"/>
      <c r="CB15" s="993"/>
      <c r="CC15" s="993"/>
      <c r="CD15" s="993"/>
      <c r="CE15" s="993"/>
      <c r="CF15" s="993"/>
      <c r="CG15" s="1014"/>
      <c r="CH15" s="989">
        <v>85</v>
      </c>
      <c r="CI15" s="990"/>
      <c r="CJ15" s="990"/>
      <c r="CK15" s="990"/>
      <c r="CL15" s="991"/>
      <c r="CM15" s="989">
        <v>1399</v>
      </c>
      <c r="CN15" s="990"/>
      <c r="CO15" s="990"/>
      <c r="CP15" s="990"/>
      <c r="CQ15" s="991"/>
      <c r="CR15" s="989">
        <v>500</v>
      </c>
      <c r="CS15" s="990"/>
      <c r="CT15" s="990"/>
      <c r="CU15" s="990"/>
      <c r="CV15" s="991"/>
      <c r="CW15" s="989">
        <v>299</v>
      </c>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382</v>
      </c>
      <c r="B23" s="937" t="s">
        <v>383</v>
      </c>
      <c r="C23" s="938"/>
      <c r="D23" s="938"/>
      <c r="E23" s="938"/>
      <c r="F23" s="938"/>
      <c r="G23" s="938"/>
      <c r="H23" s="938"/>
      <c r="I23" s="938"/>
      <c r="J23" s="938"/>
      <c r="K23" s="938"/>
      <c r="L23" s="938"/>
      <c r="M23" s="938"/>
      <c r="N23" s="938"/>
      <c r="O23" s="938"/>
      <c r="P23" s="948"/>
      <c r="Q23" s="1067">
        <v>435765</v>
      </c>
      <c r="R23" s="1061"/>
      <c r="S23" s="1061"/>
      <c r="T23" s="1061"/>
      <c r="U23" s="1061"/>
      <c r="V23" s="1061">
        <v>424375</v>
      </c>
      <c r="W23" s="1061"/>
      <c r="X23" s="1061"/>
      <c r="Y23" s="1061"/>
      <c r="Z23" s="1061"/>
      <c r="AA23" s="1061">
        <v>11390</v>
      </c>
      <c r="AB23" s="1061"/>
      <c r="AC23" s="1061"/>
      <c r="AD23" s="1061"/>
      <c r="AE23" s="1068"/>
      <c r="AF23" s="1069">
        <v>6980</v>
      </c>
      <c r="AG23" s="1061"/>
      <c r="AH23" s="1061"/>
      <c r="AI23" s="1061"/>
      <c r="AJ23" s="1070"/>
      <c r="AK23" s="1071"/>
      <c r="AL23" s="1072"/>
      <c r="AM23" s="1072"/>
      <c r="AN23" s="1072"/>
      <c r="AO23" s="1072"/>
      <c r="AP23" s="1061">
        <v>496548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386</v>
      </c>
      <c r="R26" s="1002"/>
      <c r="S26" s="1002"/>
      <c r="T26" s="1002"/>
      <c r="U26" s="1003"/>
      <c r="V26" s="1001" t="s">
        <v>387</v>
      </c>
      <c r="W26" s="1002"/>
      <c r="X26" s="1002"/>
      <c r="Y26" s="1002"/>
      <c r="Z26" s="1003"/>
      <c r="AA26" s="1001" t="s">
        <v>388</v>
      </c>
      <c r="AB26" s="1002"/>
      <c r="AC26" s="1002"/>
      <c r="AD26" s="1002"/>
      <c r="AE26" s="1002"/>
      <c r="AF26" s="1055" t="s">
        <v>389</v>
      </c>
      <c r="AG26" s="1008"/>
      <c r="AH26" s="1008"/>
      <c r="AI26" s="1008"/>
      <c r="AJ26" s="1056"/>
      <c r="AK26" s="1002" t="s">
        <v>390</v>
      </c>
      <c r="AL26" s="1002"/>
      <c r="AM26" s="1002"/>
      <c r="AN26" s="1002"/>
      <c r="AO26" s="1003"/>
      <c r="AP26" s="1001" t="s">
        <v>391</v>
      </c>
      <c r="AQ26" s="1002"/>
      <c r="AR26" s="1002"/>
      <c r="AS26" s="1002"/>
      <c r="AT26" s="1003"/>
      <c r="AU26" s="1001" t="s">
        <v>392</v>
      </c>
      <c r="AV26" s="1002"/>
      <c r="AW26" s="1002"/>
      <c r="AX26" s="1002"/>
      <c r="AY26" s="1003"/>
      <c r="AZ26" s="1001" t="s">
        <v>393</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394</v>
      </c>
      <c r="C28" s="1048"/>
      <c r="D28" s="1048"/>
      <c r="E28" s="1048"/>
      <c r="F28" s="1048"/>
      <c r="G28" s="1048"/>
      <c r="H28" s="1048"/>
      <c r="I28" s="1048"/>
      <c r="J28" s="1048"/>
      <c r="K28" s="1048"/>
      <c r="L28" s="1048"/>
      <c r="M28" s="1048"/>
      <c r="N28" s="1048"/>
      <c r="O28" s="1048"/>
      <c r="P28" s="1049"/>
      <c r="Q28" s="1050">
        <v>77776</v>
      </c>
      <c r="R28" s="1051"/>
      <c r="S28" s="1051"/>
      <c r="T28" s="1051"/>
      <c r="U28" s="1051"/>
      <c r="V28" s="1051">
        <v>76427</v>
      </c>
      <c r="W28" s="1051"/>
      <c r="X28" s="1051"/>
      <c r="Y28" s="1051"/>
      <c r="Z28" s="1051"/>
      <c r="AA28" s="1051">
        <v>1349</v>
      </c>
      <c r="AB28" s="1051"/>
      <c r="AC28" s="1051"/>
      <c r="AD28" s="1051"/>
      <c r="AE28" s="1052"/>
      <c r="AF28" s="1053">
        <v>1349</v>
      </c>
      <c r="AG28" s="1051"/>
      <c r="AH28" s="1051"/>
      <c r="AI28" s="1051"/>
      <c r="AJ28" s="1054"/>
      <c r="AK28" s="1042">
        <v>8735</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395</v>
      </c>
      <c r="C29" s="1031"/>
      <c r="D29" s="1031"/>
      <c r="E29" s="1031"/>
      <c r="F29" s="1031"/>
      <c r="G29" s="1031"/>
      <c r="H29" s="1031"/>
      <c r="I29" s="1031"/>
      <c r="J29" s="1031"/>
      <c r="K29" s="1031"/>
      <c r="L29" s="1031"/>
      <c r="M29" s="1031"/>
      <c r="N29" s="1031"/>
      <c r="O29" s="1031"/>
      <c r="P29" s="1032"/>
      <c r="Q29" s="1038">
        <v>67735</v>
      </c>
      <c r="R29" s="1039"/>
      <c r="S29" s="1039"/>
      <c r="T29" s="1039"/>
      <c r="U29" s="1039"/>
      <c r="V29" s="1039">
        <v>66355</v>
      </c>
      <c r="W29" s="1039"/>
      <c r="X29" s="1039"/>
      <c r="Y29" s="1039"/>
      <c r="Z29" s="1039"/>
      <c r="AA29" s="1039">
        <v>1380</v>
      </c>
      <c r="AB29" s="1039"/>
      <c r="AC29" s="1039"/>
      <c r="AD29" s="1039"/>
      <c r="AE29" s="1040"/>
      <c r="AF29" s="1035">
        <v>1380</v>
      </c>
      <c r="AG29" s="1036"/>
      <c r="AH29" s="1036"/>
      <c r="AI29" s="1036"/>
      <c r="AJ29" s="1037"/>
      <c r="AK29" s="980">
        <v>10330</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396</v>
      </c>
      <c r="C30" s="1031"/>
      <c r="D30" s="1031"/>
      <c r="E30" s="1031"/>
      <c r="F30" s="1031"/>
      <c r="G30" s="1031"/>
      <c r="H30" s="1031"/>
      <c r="I30" s="1031"/>
      <c r="J30" s="1031"/>
      <c r="K30" s="1031"/>
      <c r="L30" s="1031"/>
      <c r="M30" s="1031"/>
      <c r="N30" s="1031"/>
      <c r="O30" s="1031"/>
      <c r="P30" s="1032"/>
      <c r="Q30" s="1038">
        <v>11370</v>
      </c>
      <c r="R30" s="1039"/>
      <c r="S30" s="1039"/>
      <c r="T30" s="1039"/>
      <c r="U30" s="1039"/>
      <c r="V30" s="1039">
        <v>10998</v>
      </c>
      <c r="W30" s="1039"/>
      <c r="X30" s="1039"/>
      <c r="Y30" s="1039"/>
      <c r="Z30" s="1039"/>
      <c r="AA30" s="1039">
        <v>372</v>
      </c>
      <c r="AB30" s="1039"/>
      <c r="AC30" s="1039"/>
      <c r="AD30" s="1039"/>
      <c r="AE30" s="1040"/>
      <c r="AF30" s="1035">
        <v>372</v>
      </c>
      <c r="AG30" s="1036"/>
      <c r="AH30" s="1036"/>
      <c r="AI30" s="1036"/>
      <c r="AJ30" s="1037"/>
      <c r="AK30" s="980">
        <v>2414</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397</v>
      </c>
      <c r="C31" s="1031"/>
      <c r="D31" s="1031"/>
      <c r="E31" s="1031"/>
      <c r="F31" s="1031"/>
      <c r="G31" s="1031"/>
      <c r="H31" s="1031"/>
      <c r="I31" s="1031"/>
      <c r="J31" s="1031"/>
      <c r="K31" s="1031"/>
      <c r="L31" s="1031"/>
      <c r="M31" s="1031"/>
      <c r="N31" s="1031"/>
      <c r="O31" s="1031"/>
      <c r="P31" s="1032"/>
      <c r="Q31" s="1038">
        <v>17840</v>
      </c>
      <c r="R31" s="1039"/>
      <c r="S31" s="1039"/>
      <c r="T31" s="1039"/>
      <c r="U31" s="1039"/>
      <c r="V31" s="1039">
        <v>16198</v>
      </c>
      <c r="W31" s="1039"/>
      <c r="X31" s="1039"/>
      <c r="Y31" s="1039"/>
      <c r="Z31" s="1039"/>
      <c r="AA31" s="1039">
        <v>1642</v>
      </c>
      <c r="AB31" s="1039"/>
      <c r="AC31" s="1039"/>
      <c r="AD31" s="1039"/>
      <c r="AE31" s="1040"/>
      <c r="AF31" s="1035">
        <v>218</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398</v>
      </c>
      <c r="C32" s="1031"/>
      <c r="D32" s="1031"/>
      <c r="E32" s="1031"/>
      <c r="F32" s="1031"/>
      <c r="G32" s="1031"/>
      <c r="H32" s="1031"/>
      <c r="I32" s="1031"/>
      <c r="J32" s="1031"/>
      <c r="K32" s="1031"/>
      <c r="L32" s="1031"/>
      <c r="M32" s="1031"/>
      <c r="N32" s="1031"/>
      <c r="O32" s="1031"/>
      <c r="P32" s="1032"/>
      <c r="Q32" s="1038">
        <v>16271</v>
      </c>
      <c r="R32" s="1039"/>
      <c r="S32" s="1039"/>
      <c r="T32" s="1039"/>
      <c r="U32" s="1039"/>
      <c r="V32" s="1039">
        <v>16333</v>
      </c>
      <c r="W32" s="1039"/>
      <c r="X32" s="1039"/>
      <c r="Y32" s="1039"/>
      <c r="Z32" s="1039"/>
      <c r="AA32" s="1039">
        <v>-62</v>
      </c>
      <c r="AB32" s="1039"/>
      <c r="AC32" s="1039"/>
      <c r="AD32" s="1039"/>
      <c r="AE32" s="1040"/>
      <c r="AF32" s="1035" t="s">
        <v>121</v>
      </c>
      <c r="AG32" s="1036"/>
      <c r="AH32" s="1036"/>
      <c r="AI32" s="1036"/>
      <c r="AJ32" s="1037"/>
      <c r="AK32" s="980">
        <v>1698</v>
      </c>
      <c r="AL32" s="971"/>
      <c r="AM32" s="971"/>
      <c r="AN32" s="971"/>
      <c r="AO32" s="971"/>
      <c r="AP32" s="971">
        <v>28343</v>
      </c>
      <c r="AQ32" s="971"/>
      <c r="AR32" s="971"/>
      <c r="AS32" s="971"/>
      <c r="AT32" s="971"/>
      <c r="AU32" s="971">
        <v>11479</v>
      </c>
      <c r="AV32" s="971"/>
      <c r="AW32" s="971"/>
      <c r="AX32" s="971"/>
      <c r="AY32" s="971"/>
      <c r="AZ32" s="1041" t="s">
        <v>498</v>
      </c>
      <c r="BA32" s="1041"/>
      <c r="BB32" s="1041"/>
      <c r="BC32" s="1041"/>
      <c r="BD32" s="1041"/>
      <c r="BE32" s="972" t="s">
        <v>399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400</v>
      </c>
      <c r="C33" s="1031"/>
      <c r="D33" s="1031"/>
      <c r="E33" s="1031"/>
      <c r="F33" s="1031"/>
      <c r="G33" s="1031"/>
      <c r="H33" s="1031"/>
      <c r="I33" s="1031"/>
      <c r="J33" s="1031"/>
      <c r="K33" s="1031"/>
      <c r="L33" s="1031"/>
      <c r="M33" s="1031"/>
      <c r="N33" s="1031"/>
      <c r="O33" s="1031"/>
      <c r="P33" s="1032"/>
      <c r="Q33" s="1038">
        <v>13028</v>
      </c>
      <c r="R33" s="1039"/>
      <c r="S33" s="1039"/>
      <c r="T33" s="1039"/>
      <c r="U33" s="1039"/>
      <c r="V33" s="1039">
        <v>10570</v>
      </c>
      <c r="W33" s="1039"/>
      <c r="X33" s="1039"/>
      <c r="Y33" s="1039"/>
      <c r="Z33" s="1039"/>
      <c r="AA33" s="1039">
        <v>2458</v>
      </c>
      <c r="AB33" s="1039"/>
      <c r="AC33" s="1039"/>
      <c r="AD33" s="1039"/>
      <c r="AE33" s="1040"/>
      <c r="AF33" s="1035">
        <v>9507</v>
      </c>
      <c r="AG33" s="1036"/>
      <c r="AH33" s="1036"/>
      <c r="AI33" s="1036"/>
      <c r="AJ33" s="1037"/>
      <c r="AK33" s="980">
        <v>160</v>
      </c>
      <c r="AL33" s="971"/>
      <c r="AM33" s="971"/>
      <c r="AN33" s="971"/>
      <c r="AO33" s="971"/>
      <c r="AP33" s="971">
        <v>29501</v>
      </c>
      <c r="AQ33" s="971"/>
      <c r="AR33" s="971"/>
      <c r="AS33" s="971"/>
      <c r="AT33" s="971"/>
      <c r="AU33" s="971">
        <v>856</v>
      </c>
      <c r="AV33" s="971"/>
      <c r="AW33" s="971"/>
      <c r="AX33" s="971"/>
      <c r="AY33" s="971"/>
      <c r="AZ33" s="1041" t="s">
        <v>498</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401</v>
      </c>
      <c r="C34" s="1031"/>
      <c r="D34" s="1031"/>
      <c r="E34" s="1031"/>
      <c r="F34" s="1031"/>
      <c r="G34" s="1031"/>
      <c r="H34" s="1031"/>
      <c r="I34" s="1031"/>
      <c r="J34" s="1031"/>
      <c r="K34" s="1031"/>
      <c r="L34" s="1031"/>
      <c r="M34" s="1031"/>
      <c r="N34" s="1031"/>
      <c r="O34" s="1031"/>
      <c r="P34" s="1032"/>
      <c r="Q34" s="1038">
        <v>14</v>
      </c>
      <c r="R34" s="1039"/>
      <c r="S34" s="1039"/>
      <c r="T34" s="1039"/>
      <c r="U34" s="1039"/>
      <c r="V34" s="1039">
        <v>14</v>
      </c>
      <c r="W34" s="1039"/>
      <c r="X34" s="1039"/>
      <c r="Y34" s="1039"/>
      <c r="Z34" s="1039"/>
      <c r="AA34" s="1039">
        <v>0</v>
      </c>
      <c r="AB34" s="1039"/>
      <c r="AC34" s="1039"/>
      <c r="AD34" s="1039"/>
      <c r="AE34" s="1040"/>
      <c r="AF34" s="1035">
        <v>19</v>
      </c>
      <c r="AG34" s="1036"/>
      <c r="AH34" s="1036"/>
      <c r="AI34" s="1036"/>
      <c r="AJ34" s="1037"/>
      <c r="AK34" s="980">
        <v>9</v>
      </c>
      <c r="AL34" s="971"/>
      <c r="AM34" s="971"/>
      <c r="AN34" s="971"/>
      <c r="AO34" s="971"/>
      <c r="AP34" s="971">
        <v>1</v>
      </c>
      <c r="AQ34" s="971"/>
      <c r="AR34" s="971"/>
      <c r="AS34" s="971"/>
      <c r="AT34" s="971"/>
      <c r="AU34" s="971"/>
      <c r="AV34" s="971"/>
      <c r="AW34" s="971"/>
      <c r="AX34" s="971"/>
      <c r="AY34" s="971"/>
      <c r="AZ34" s="1041" t="s">
        <v>498</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402</v>
      </c>
      <c r="C35" s="1031"/>
      <c r="D35" s="1031"/>
      <c r="E35" s="1031"/>
      <c r="F35" s="1031"/>
      <c r="G35" s="1031"/>
      <c r="H35" s="1031"/>
      <c r="I35" s="1031"/>
      <c r="J35" s="1031"/>
      <c r="K35" s="1031"/>
      <c r="L35" s="1031"/>
      <c r="M35" s="1031"/>
      <c r="N35" s="1031"/>
      <c r="O35" s="1031"/>
      <c r="P35" s="1032"/>
      <c r="Q35" s="1038">
        <v>19337</v>
      </c>
      <c r="R35" s="1039"/>
      <c r="S35" s="1039"/>
      <c r="T35" s="1039"/>
      <c r="U35" s="1039"/>
      <c r="V35" s="1039">
        <v>17361</v>
      </c>
      <c r="W35" s="1039"/>
      <c r="X35" s="1039"/>
      <c r="Y35" s="1039"/>
      <c r="Z35" s="1039"/>
      <c r="AA35" s="1039">
        <v>1976</v>
      </c>
      <c r="AB35" s="1039"/>
      <c r="AC35" s="1039"/>
      <c r="AD35" s="1039"/>
      <c r="AE35" s="1040"/>
      <c r="AF35" s="1035">
        <v>7555</v>
      </c>
      <c r="AG35" s="1036"/>
      <c r="AH35" s="1036"/>
      <c r="AI35" s="1036"/>
      <c r="AJ35" s="1037"/>
      <c r="AK35" s="980">
        <v>5892</v>
      </c>
      <c r="AL35" s="971"/>
      <c r="AM35" s="971"/>
      <c r="AN35" s="971"/>
      <c r="AO35" s="971"/>
      <c r="AP35" s="971">
        <v>128670</v>
      </c>
      <c r="AQ35" s="971"/>
      <c r="AR35" s="971"/>
      <c r="AS35" s="971"/>
      <c r="AT35" s="971"/>
      <c r="AU35" s="971">
        <v>51725</v>
      </c>
      <c r="AV35" s="971"/>
      <c r="AW35" s="971"/>
      <c r="AX35" s="971"/>
      <c r="AY35" s="971"/>
      <c r="AZ35" s="1041" t="s">
        <v>498</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403</v>
      </c>
      <c r="C36" s="1031"/>
      <c r="D36" s="1031"/>
      <c r="E36" s="1031"/>
      <c r="F36" s="1031"/>
      <c r="G36" s="1031"/>
      <c r="H36" s="1031"/>
      <c r="I36" s="1031"/>
      <c r="J36" s="1031"/>
      <c r="K36" s="1031"/>
      <c r="L36" s="1031"/>
      <c r="M36" s="1031"/>
      <c r="N36" s="1031"/>
      <c r="O36" s="1031"/>
      <c r="P36" s="1032"/>
      <c r="Q36" s="1038">
        <v>2275</v>
      </c>
      <c r="R36" s="1039"/>
      <c r="S36" s="1039"/>
      <c r="T36" s="1039"/>
      <c r="U36" s="1039"/>
      <c r="V36" s="1039">
        <v>2158</v>
      </c>
      <c r="W36" s="1039"/>
      <c r="X36" s="1039"/>
      <c r="Y36" s="1039"/>
      <c r="Z36" s="1039"/>
      <c r="AA36" s="1039">
        <v>117</v>
      </c>
      <c r="AB36" s="1039"/>
      <c r="AC36" s="1039"/>
      <c r="AD36" s="1039"/>
      <c r="AE36" s="1040"/>
      <c r="AF36" s="1035">
        <v>752</v>
      </c>
      <c r="AG36" s="1036"/>
      <c r="AH36" s="1036"/>
      <c r="AI36" s="1036"/>
      <c r="AJ36" s="1037"/>
      <c r="AK36" s="980">
        <v>531</v>
      </c>
      <c r="AL36" s="971"/>
      <c r="AM36" s="971"/>
      <c r="AN36" s="971"/>
      <c r="AO36" s="971"/>
      <c r="AP36" s="971">
        <v>3137</v>
      </c>
      <c r="AQ36" s="971"/>
      <c r="AR36" s="971"/>
      <c r="AS36" s="971"/>
      <c r="AT36" s="971"/>
      <c r="AU36" s="971">
        <v>1760</v>
      </c>
      <c r="AV36" s="971"/>
      <c r="AW36" s="971"/>
      <c r="AX36" s="971"/>
      <c r="AY36" s="971"/>
      <c r="AZ36" s="1041" t="s">
        <v>498</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404</v>
      </c>
      <c r="C37" s="1031"/>
      <c r="D37" s="1031"/>
      <c r="E37" s="1031"/>
      <c r="F37" s="1031"/>
      <c r="G37" s="1031"/>
      <c r="H37" s="1031"/>
      <c r="I37" s="1031"/>
      <c r="J37" s="1031"/>
      <c r="K37" s="1031"/>
      <c r="L37" s="1031"/>
      <c r="M37" s="1031"/>
      <c r="N37" s="1031"/>
      <c r="O37" s="1031"/>
      <c r="P37" s="1032"/>
      <c r="Q37" s="1038">
        <v>388</v>
      </c>
      <c r="R37" s="1039"/>
      <c r="S37" s="1039"/>
      <c r="T37" s="1039"/>
      <c r="U37" s="1039"/>
      <c r="V37" s="1039">
        <v>327</v>
      </c>
      <c r="W37" s="1039"/>
      <c r="X37" s="1039"/>
      <c r="Y37" s="1039"/>
      <c r="Z37" s="1039"/>
      <c r="AA37" s="1039">
        <v>61</v>
      </c>
      <c r="AB37" s="1039"/>
      <c r="AC37" s="1039"/>
      <c r="AD37" s="1039"/>
      <c r="AE37" s="1040"/>
      <c r="AF37" s="1035">
        <v>22</v>
      </c>
      <c r="AG37" s="1036"/>
      <c r="AH37" s="1036"/>
      <c r="AI37" s="1036"/>
      <c r="AJ37" s="1037"/>
      <c r="AK37" s="980">
        <v>280</v>
      </c>
      <c r="AL37" s="971"/>
      <c r="AM37" s="971"/>
      <c r="AN37" s="971"/>
      <c r="AO37" s="971"/>
      <c r="AP37" s="971">
        <v>468</v>
      </c>
      <c r="AQ37" s="971"/>
      <c r="AR37" s="971"/>
      <c r="AS37" s="971"/>
      <c r="AT37" s="971"/>
      <c r="AU37" s="971">
        <v>406</v>
      </c>
      <c r="AV37" s="971"/>
      <c r="AW37" s="971"/>
      <c r="AX37" s="971"/>
      <c r="AY37" s="971"/>
      <c r="AZ37" s="1041" t="s">
        <v>498</v>
      </c>
      <c r="BA37" s="1041"/>
      <c r="BB37" s="1041"/>
      <c r="BC37" s="1041"/>
      <c r="BD37" s="1041"/>
      <c r="BE37" s="972" t="s">
        <v>405</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382</v>
      </c>
      <c r="B63" s="937" t="s">
        <v>407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21174</v>
      </c>
      <c r="AG63" s="959"/>
      <c r="AH63" s="959"/>
      <c r="AI63" s="959"/>
      <c r="AJ63" s="1022"/>
      <c r="AK63" s="1023"/>
      <c r="AL63" s="963"/>
      <c r="AM63" s="963"/>
      <c r="AN63" s="963"/>
      <c r="AO63" s="963"/>
      <c r="AP63" s="959">
        <v>190120</v>
      </c>
      <c r="AQ63" s="959"/>
      <c r="AR63" s="959"/>
      <c r="AS63" s="959"/>
      <c r="AT63" s="959"/>
      <c r="AU63" s="959">
        <v>66226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409</v>
      </c>
      <c r="B66" s="996"/>
      <c r="C66" s="996"/>
      <c r="D66" s="996"/>
      <c r="E66" s="996"/>
      <c r="F66" s="996"/>
      <c r="G66" s="996"/>
      <c r="H66" s="996"/>
      <c r="I66" s="996"/>
      <c r="J66" s="996"/>
      <c r="K66" s="996"/>
      <c r="L66" s="996"/>
      <c r="M66" s="996"/>
      <c r="N66" s="996"/>
      <c r="O66" s="996"/>
      <c r="P66" s="997"/>
      <c r="Q66" s="1001" t="s">
        <v>386</v>
      </c>
      <c r="R66" s="1002"/>
      <c r="S66" s="1002"/>
      <c r="T66" s="1002"/>
      <c r="U66" s="1003"/>
      <c r="V66" s="1001" t="s">
        <v>387</v>
      </c>
      <c r="W66" s="1002"/>
      <c r="X66" s="1002"/>
      <c r="Y66" s="1002"/>
      <c r="Z66" s="1003"/>
      <c r="AA66" s="1001" t="s">
        <v>388</v>
      </c>
      <c r="AB66" s="1002"/>
      <c r="AC66" s="1002"/>
      <c r="AD66" s="1002"/>
      <c r="AE66" s="1003"/>
      <c r="AF66" s="1007" t="s">
        <v>389</v>
      </c>
      <c r="AG66" s="1008"/>
      <c r="AH66" s="1008"/>
      <c r="AI66" s="1008"/>
      <c r="AJ66" s="1009"/>
      <c r="AK66" s="1001" t="s">
        <v>390</v>
      </c>
      <c r="AL66" s="996"/>
      <c r="AM66" s="996"/>
      <c r="AN66" s="996"/>
      <c r="AO66" s="997"/>
      <c r="AP66" s="1001" t="s">
        <v>391</v>
      </c>
      <c r="AQ66" s="1002"/>
      <c r="AR66" s="1002"/>
      <c r="AS66" s="1002"/>
      <c r="AT66" s="1003"/>
      <c r="AU66" s="1001" t="s">
        <v>410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564</v>
      </c>
      <c r="C68" s="986"/>
      <c r="D68" s="986"/>
      <c r="E68" s="986"/>
      <c r="F68" s="986"/>
      <c r="G68" s="986"/>
      <c r="H68" s="986"/>
      <c r="I68" s="986"/>
      <c r="J68" s="986"/>
      <c r="K68" s="986"/>
      <c r="L68" s="986"/>
      <c r="M68" s="986"/>
      <c r="N68" s="986"/>
      <c r="O68" s="986"/>
      <c r="P68" s="987"/>
      <c r="Q68" s="988">
        <v>270</v>
      </c>
      <c r="R68" s="982"/>
      <c r="S68" s="982"/>
      <c r="T68" s="982"/>
      <c r="U68" s="982"/>
      <c r="V68" s="982">
        <v>224</v>
      </c>
      <c r="W68" s="982"/>
      <c r="X68" s="982"/>
      <c r="Y68" s="982"/>
      <c r="Z68" s="982"/>
      <c r="AA68" s="982">
        <v>46</v>
      </c>
      <c r="AB68" s="982"/>
      <c r="AC68" s="982"/>
      <c r="AD68" s="982"/>
      <c r="AE68" s="982"/>
      <c r="AF68" s="982">
        <v>46</v>
      </c>
      <c r="AG68" s="982"/>
      <c r="AH68" s="982"/>
      <c r="AI68" s="982"/>
      <c r="AJ68" s="982"/>
      <c r="AK68" s="982"/>
      <c r="AL68" s="982"/>
      <c r="AM68" s="982"/>
      <c r="AN68" s="982"/>
      <c r="AO68" s="982"/>
      <c r="AP68" s="982">
        <v>32</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565</v>
      </c>
      <c r="C69" s="975"/>
      <c r="D69" s="975"/>
      <c r="E69" s="975"/>
      <c r="F69" s="975"/>
      <c r="G69" s="975"/>
      <c r="H69" s="975"/>
      <c r="I69" s="975"/>
      <c r="J69" s="975"/>
      <c r="K69" s="975"/>
      <c r="L69" s="975"/>
      <c r="M69" s="975"/>
      <c r="N69" s="975"/>
      <c r="O69" s="975"/>
      <c r="P69" s="976"/>
      <c r="Q69" s="977">
        <v>270</v>
      </c>
      <c r="R69" s="971"/>
      <c r="S69" s="971"/>
      <c r="T69" s="971"/>
      <c r="U69" s="971"/>
      <c r="V69" s="971">
        <v>246</v>
      </c>
      <c r="W69" s="971"/>
      <c r="X69" s="971"/>
      <c r="Y69" s="971"/>
      <c r="Z69" s="971"/>
      <c r="AA69" s="971">
        <v>24</v>
      </c>
      <c r="AB69" s="971"/>
      <c r="AC69" s="971"/>
      <c r="AD69" s="971"/>
      <c r="AE69" s="971"/>
      <c r="AF69" s="971">
        <v>24</v>
      </c>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566</v>
      </c>
      <c r="C70" s="975"/>
      <c r="D70" s="975"/>
      <c r="E70" s="975"/>
      <c r="F70" s="975"/>
      <c r="G70" s="975"/>
      <c r="H70" s="975"/>
      <c r="I70" s="975"/>
      <c r="J70" s="975"/>
      <c r="K70" s="975"/>
      <c r="L70" s="975"/>
      <c r="M70" s="975"/>
      <c r="N70" s="975"/>
      <c r="O70" s="975"/>
      <c r="P70" s="976"/>
      <c r="Q70" s="977">
        <v>315636</v>
      </c>
      <c r="R70" s="971"/>
      <c r="S70" s="971"/>
      <c r="T70" s="971"/>
      <c r="U70" s="971"/>
      <c r="V70" s="971">
        <v>306127</v>
      </c>
      <c r="W70" s="971"/>
      <c r="X70" s="971"/>
      <c r="Y70" s="971"/>
      <c r="Z70" s="971"/>
      <c r="AA70" s="971">
        <v>9509</v>
      </c>
      <c r="AB70" s="971"/>
      <c r="AC70" s="971"/>
      <c r="AD70" s="971"/>
      <c r="AE70" s="971"/>
      <c r="AF70" s="971">
        <v>9509</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382</v>
      </c>
      <c r="B88" s="937" t="s">
        <v>411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9579</v>
      </c>
      <c r="AG88" s="959"/>
      <c r="AH88" s="959"/>
      <c r="AI88" s="959"/>
      <c r="AJ88" s="959"/>
      <c r="AK88" s="963"/>
      <c r="AL88" s="963"/>
      <c r="AM88" s="963"/>
      <c r="AN88" s="963"/>
      <c r="AO88" s="963"/>
      <c r="AP88" s="959">
        <v>32</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937" t="s">
        <v>412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1461</v>
      </c>
      <c r="CS102" s="953"/>
      <c r="CT102" s="953"/>
      <c r="CU102" s="953"/>
      <c r="CV102" s="954"/>
      <c r="CW102" s="952">
        <v>431</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420</v>
      </c>
      <c r="AB109" s="896"/>
      <c r="AC109" s="896"/>
      <c r="AD109" s="896"/>
      <c r="AE109" s="897"/>
      <c r="AF109" s="898" t="s">
        <v>421</v>
      </c>
      <c r="AG109" s="896"/>
      <c r="AH109" s="896"/>
      <c r="AI109" s="896"/>
      <c r="AJ109" s="897"/>
      <c r="AK109" s="898" t="s">
        <v>294</v>
      </c>
      <c r="AL109" s="896"/>
      <c r="AM109" s="896"/>
      <c r="AN109" s="896"/>
      <c r="AO109" s="897"/>
      <c r="AP109" s="898" t="s">
        <v>422</v>
      </c>
      <c r="AQ109" s="896"/>
      <c r="AR109" s="896"/>
      <c r="AS109" s="896"/>
      <c r="AT109" s="929"/>
      <c r="AU109" s="895" t="s">
        <v>419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420</v>
      </c>
      <c r="BR109" s="896"/>
      <c r="BS109" s="896"/>
      <c r="BT109" s="896"/>
      <c r="BU109" s="897"/>
      <c r="BV109" s="898" t="s">
        <v>421</v>
      </c>
      <c r="BW109" s="896"/>
      <c r="BX109" s="896"/>
      <c r="BY109" s="896"/>
      <c r="BZ109" s="897"/>
      <c r="CA109" s="898" t="s">
        <v>294</v>
      </c>
      <c r="CB109" s="896"/>
      <c r="CC109" s="896"/>
      <c r="CD109" s="896"/>
      <c r="CE109" s="897"/>
      <c r="CF109" s="936" t="s">
        <v>422</v>
      </c>
      <c r="CG109" s="936"/>
      <c r="CH109" s="936"/>
      <c r="CI109" s="936"/>
      <c r="CJ109" s="936"/>
      <c r="CK109" s="898" t="s">
        <v>423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420</v>
      </c>
      <c r="DH109" s="896"/>
      <c r="DI109" s="896"/>
      <c r="DJ109" s="896"/>
      <c r="DK109" s="897"/>
      <c r="DL109" s="898" t="s">
        <v>421</v>
      </c>
      <c r="DM109" s="896"/>
      <c r="DN109" s="896"/>
      <c r="DO109" s="896"/>
      <c r="DP109" s="897"/>
      <c r="DQ109" s="898" t="s">
        <v>294</v>
      </c>
      <c r="DR109" s="896"/>
      <c r="DS109" s="896"/>
      <c r="DT109" s="896"/>
      <c r="DU109" s="897"/>
      <c r="DV109" s="898" t="s">
        <v>422</v>
      </c>
      <c r="DW109" s="896"/>
      <c r="DX109" s="896"/>
      <c r="DY109" s="896"/>
      <c r="DZ109" s="929"/>
    </row>
    <row r="110" spans="1:131" s="230" customFormat="1" ht="26.25" customHeight="1" x14ac:dyDescent="0.2">
      <c r="A110" s="807" t="s">
        <v>424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31368217</v>
      </c>
      <c r="AB110" s="889"/>
      <c r="AC110" s="889"/>
      <c r="AD110" s="889"/>
      <c r="AE110" s="890"/>
      <c r="AF110" s="891">
        <v>32997002</v>
      </c>
      <c r="AG110" s="889"/>
      <c r="AH110" s="889"/>
      <c r="AI110" s="889"/>
      <c r="AJ110" s="890"/>
      <c r="AK110" s="891">
        <v>33381106</v>
      </c>
      <c r="AL110" s="889"/>
      <c r="AM110" s="889"/>
      <c r="AN110" s="889"/>
      <c r="AO110" s="890"/>
      <c r="AP110" s="892">
        <v>18.100000000000001</v>
      </c>
      <c r="AQ110" s="893"/>
      <c r="AR110" s="893"/>
      <c r="AS110" s="893"/>
      <c r="AT110" s="894"/>
      <c r="AU110" s="930" t="s">
        <v>69</v>
      </c>
      <c r="AV110" s="931"/>
      <c r="AW110" s="931"/>
      <c r="AX110" s="931"/>
      <c r="AY110" s="931"/>
      <c r="AZ110" s="860" t="s">
        <v>425</v>
      </c>
      <c r="BA110" s="808"/>
      <c r="BB110" s="808"/>
      <c r="BC110" s="808"/>
      <c r="BD110" s="808"/>
      <c r="BE110" s="808"/>
      <c r="BF110" s="808"/>
      <c r="BG110" s="808"/>
      <c r="BH110" s="808"/>
      <c r="BI110" s="808"/>
      <c r="BJ110" s="808"/>
      <c r="BK110" s="808"/>
      <c r="BL110" s="808"/>
      <c r="BM110" s="808"/>
      <c r="BN110" s="808"/>
      <c r="BO110" s="808"/>
      <c r="BP110" s="809"/>
      <c r="BQ110" s="861">
        <v>508448350</v>
      </c>
      <c r="BR110" s="842"/>
      <c r="BS110" s="842"/>
      <c r="BT110" s="842"/>
      <c r="BU110" s="842"/>
      <c r="BV110" s="842">
        <v>511237698</v>
      </c>
      <c r="BW110" s="842"/>
      <c r="BX110" s="842"/>
      <c r="BY110" s="842"/>
      <c r="BZ110" s="842"/>
      <c r="CA110" s="842">
        <v>504687815</v>
      </c>
      <c r="CB110" s="842"/>
      <c r="CC110" s="842"/>
      <c r="CD110" s="842"/>
      <c r="CE110" s="842"/>
      <c r="CF110" s="866">
        <v>273.39999999999998</v>
      </c>
      <c r="CG110" s="867"/>
      <c r="CH110" s="867"/>
      <c r="CI110" s="867"/>
      <c r="CJ110" s="867"/>
      <c r="CK110" s="926" t="s">
        <v>426</v>
      </c>
      <c r="CL110" s="819"/>
      <c r="CM110" s="860" t="s">
        <v>427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1184201</v>
      </c>
      <c r="DH110" s="842"/>
      <c r="DI110" s="842"/>
      <c r="DJ110" s="842"/>
      <c r="DK110" s="842"/>
      <c r="DL110" s="842">
        <v>2192220</v>
      </c>
      <c r="DM110" s="842"/>
      <c r="DN110" s="842"/>
      <c r="DO110" s="842"/>
      <c r="DP110" s="842"/>
      <c r="DQ110" s="842">
        <v>2030393</v>
      </c>
      <c r="DR110" s="842"/>
      <c r="DS110" s="842"/>
      <c r="DT110" s="842"/>
      <c r="DU110" s="842"/>
      <c r="DV110" s="843">
        <v>1.1000000000000001</v>
      </c>
      <c r="DW110" s="843"/>
      <c r="DX110" s="843"/>
      <c r="DY110" s="843"/>
      <c r="DZ110" s="844"/>
    </row>
    <row r="111" spans="1:131" s="230" customFormat="1" ht="26.25" customHeight="1" x14ac:dyDescent="0.2">
      <c r="A111" s="774" t="s">
        <v>428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429</v>
      </c>
      <c r="BA111" s="752"/>
      <c r="BB111" s="752"/>
      <c r="BC111" s="752"/>
      <c r="BD111" s="752"/>
      <c r="BE111" s="752"/>
      <c r="BF111" s="752"/>
      <c r="BG111" s="752"/>
      <c r="BH111" s="752"/>
      <c r="BI111" s="752"/>
      <c r="BJ111" s="752"/>
      <c r="BK111" s="752"/>
      <c r="BL111" s="752"/>
      <c r="BM111" s="752"/>
      <c r="BN111" s="752"/>
      <c r="BO111" s="752"/>
      <c r="BP111" s="753"/>
      <c r="BQ111" s="816">
        <v>1184201</v>
      </c>
      <c r="BR111" s="817"/>
      <c r="BS111" s="817"/>
      <c r="BT111" s="817"/>
      <c r="BU111" s="817"/>
      <c r="BV111" s="817">
        <v>2192220</v>
      </c>
      <c r="BW111" s="817"/>
      <c r="BX111" s="817"/>
      <c r="BY111" s="817"/>
      <c r="BZ111" s="817"/>
      <c r="CA111" s="817">
        <v>2030393</v>
      </c>
      <c r="CB111" s="817"/>
      <c r="CC111" s="817"/>
      <c r="CD111" s="817"/>
      <c r="CE111" s="817"/>
      <c r="CF111" s="875">
        <v>1.1000000000000001</v>
      </c>
      <c r="CG111" s="876"/>
      <c r="CH111" s="876"/>
      <c r="CI111" s="876"/>
      <c r="CJ111" s="876"/>
      <c r="CK111" s="927"/>
      <c r="CL111" s="821"/>
      <c r="CM111" s="815" t="s">
        <v>430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431</v>
      </c>
      <c r="B112" s="913"/>
      <c r="C112" s="752" t="s">
        <v>432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3000000</v>
      </c>
      <c r="AB112" s="780"/>
      <c r="AC112" s="780"/>
      <c r="AD112" s="780"/>
      <c r="AE112" s="781"/>
      <c r="AF112" s="782">
        <v>3333333</v>
      </c>
      <c r="AG112" s="780"/>
      <c r="AH112" s="780"/>
      <c r="AI112" s="780"/>
      <c r="AJ112" s="781"/>
      <c r="AK112" s="782">
        <v>3703833</v>
      </c>
      <c r="AL112" s="780"/>
      <c r="AM112" s="780"/>
      <c r="AN112" s="780"/>
      <c r="AO112" s="781"/>
      <c r="AP112" s="824">
        <v>2</v>
      </c>
      <c r="AQ112" s="825"/>
      <c r="AR112" s="825"/>
      <c r="AS112" s="825"/>
      <c r="AT112" s="826"/>
      <c r="AU112" s="932"/>
      <c r="AV112" s="933"/>
      <c r="AW112" s="933"/>
      <c r="AX112" s="933"/>
      <c r="AY112" s="933"/>
      <c r="AZ112" s="815" t="s">
        <v>433</v>
      </c>
      <c r="BA112" s="752"/>
      <c r="BB112" s="752"/>
      <c r="BC112" s="752"/>
      <c r="BD112" s="752"/>
      <c r="BE112" s="752"/>
      <c r="BF112" s="752"/>
      <c r="BG112" s="752"/>
      <c r="BH112" s="752"/>
      <c r="BI112" s="752"/>
      <c r="BJ112" s="752"/>
      <c r="BK112" s="752"/>
      <c r="BL112" s="752"/>
      <c r="BM112" s="752"/>
      <c r="BN112" s="752"/>
      <c r="BO112" s="752"/>
      <c r="BP112" s="753"/>
      <c r="BQ112" s="816">
        <v>67653431</v>
      </c>
      <c r="BR112" s="817"/>
      <c r="BS112" s="817"/>
      <c r="BT112" s="817"/>
      <c r="BU112" s="817"/>
      <c r="BV112" s="817">
        <v>66053113</v>
      </c>
      <c r="BW112" s="817"/>
      <c r="BX112" s="817"/>
      <c r="BY112" s="817"/>
      <c r="BZ112" s="817"/>
      <c r="CA112" s="817">
        <v>66225556</v>
      </c>
      <c r="CB112" s="817"/>
      <c r="CC112" s="817"/>
      <c r="CD112" s="817"/>
      <c r="CE112" s="817"/>
      <c r="CF112" s="875">
        <v>35.9</v>
      </c>
      <c r="CG112" s="876"/>
      <c r="CH112" s="876"/>
      <c r="CI112" s="876"/>
      <c r="CJ112" s="876"/>
      <c r="CK112" s="927"/>
      <c r="CL112" s="821"/>
      <c r="CM112" s="815" t="s">
        <v>434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435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4965973</v>
      </c>
      <c r="AB113" s="919"/>
      <c r="AC113" s="919"/>
      <c r="AD113" s="919"/>
      <c r="AE113" s="920"/>
      <c r="AF113" s="921">
        <v>5070853</v>
      </c>
      <c r="AG113" s="919"/>
      <c r="AH113" s="919"/>
      <c r="AI113" s="919"/>
      <c r="AJ113" s="920"/>
      <c r="AK113" s="921">
        <v>5149992</v>
      </c>
      <c r="AL113" s="919"/>
      <c r="AM113" s="919"/>
      <c r="AN113" s="919"/>
      <c r="AO113" s="920"/>
      <c r="AP113" s="922">
        <v>2.8</v>
      </c>
      <c r="AQ113" s="923"/>
      <c r="AR113" s="923"/>
      <c r="AS113" s="923"/>
      <c r="AT113" s="924"/>
      <c r="AU113" s="932"/>
      <c r="AV113" s="933"/>
      <c r="AW113" s="933"/>
      <c r="AX113" s="933"/>
      <c r="AY113" s="933"/>
      <c r="AZ113" s="815" t="s">
        <v>436</v>
      </c>
      <c r="BA113" s="752"/>
      <c r="BB113" s="752"/>
      <c r="BC113" s="752"/>
      <c r="BD113" s="752"/>
      <c r="BE113" s="752"/>
      <c r="BF113" s="752"/>
      <c r="BG113" s="752"/>
      <c r="BH113" s="752"/>
      <c r="BI113" s="752"/>
      <c r="BJ113" s="752"/>
      <c r="BK113" s="752"/>
      <c r="BL113" s="752"/>
      <c r="BM113" s="752"/>
      <c r="BN113" s="752"/>
      <c r="BO113" s="752"/>
      <c r="BP113" s="753"/>
      <c r="BQ113" s="816">
        <v>34800</v>
      </c>
      <c r="BR113" s="817"/>
      <c r="BS113" s="817"/>
      <c r="BT113" s="817"/>
      <c r="BU113" s="817"/>
      <c r="BV113" s="817">
        <v>34450</v>
      </c>
      <c r="BW113" s="817"/>
      <c r="BX113" s="817"/>
      <c r="BY113" s="817"/>
      <c r="BZ113" s="817"/>
      <c r="CA113" s="817">
        <v>32226</v>
      </c>
      <c r="CB113" s="817"/>
      <c r="CC113" s="817"/>
      <c r="CD113" s="817"/>
      <c r="CE113" s="817"/>
      <c r="CF113" s="875">
        <v>0</v>
      </c>
      <c r="CG113" s="876"/>
      <c r="CH113" s="876"/>
      <c r="CI113" s="876"/>
      <c r="CJ113" s="876"/>
      <c r="CK113" s="927"/>
      <c r="CL113" s="821"/>
      <c r="CM113" s="815" t="s">
        <v>437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438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297</v>
      </c>
      <c r="AB114" s="780"/>
      <c r="AC114" s="780"/>
      <c r="AD114" s="780"/>
      <c r="AE114" s="781"/>
      <c r="AF114" s="782">
        <v>178</v>
      </c>
      <c r="AG114" s="780"/>
      <c r="AH114" s="780"/>
      <c r="AI114" s="780"/>
      <c r="AJ114" s="781"/>
      <c r="AK114" s="782">
        <v>1225</v>
      </c>
      <c r="AL114" s="780"/>
      <c r="AM114" s="780"/>
      <c r="AN114" s="780"/>
      <c r="AO114" s="781"/>
      <c r="AP114" s="824">
        <v>0</v>
      </c>
      <c r="AQ114" s="825"/>
      <c r="AR114" s="825"/>
      <c r="AS114" s="825"/>
      <c r="AT114" s="826"/>
      <c r="AU114" s="932"/>
      <c r="AV114" s="933"/>
      <c r="AW114" s="933"/>
      <c r="AX114" s="933"/>
      <c r="AY114" s="933"/>
      <c r="AZ114" s="815" t="s">
        <v>439</v>
      </c>
      <c r="BA114" s="752"/>
      <c r="BB114" s="752"/>
      <c r="BC114" s="752"/>
      <c r="BD114" s="752"/>
      <c r="BE114" s="752"/>
      <c r="BF114" s="752"/>
      <c r="BG114" s="752"/>
      <c r="BH114" s="752"/>
      <c r="BI114" s="752"/>
      <c r="BJ114" s="752"/>
      <c r="BK114" s="752"/>
      <c r="BL114" s="752"/>
      <c r="BM114" s="752"/>
      <c r="BN114" s="752"/>
      <c r="BO114" s="752"/>
      <c r="BP114" s="753"/>
      <c r="BQ114" s="816">
        <v>66494257</v>
      </c>
      <c r="BR114" s="817"/>
      <c r="BS114" s="817"/>
      <c r="BT114" s="817"/>
      <c r="BU114" s="817"/>
      <c r="BV114" s="817">
        <v>63618865</v>
      </c>
      <c r="BW114" s="817"/>
      <c r="BX114" s="817"/>
      <c r="BY114" s="817"/>
      <c r="BZ114" s="817"/>
      <c r="CA114" s="817">
        <v>64901327</v>
      </c>
      <c r="CB114" s="817"/>
      <c r="CC114" s="817"/>
      <c r="CD114" s="817"/>
      <c r="CE114" s="817"/>
      <c r="CF114" s="875">
        <v>35.200000000000003</v>
      </c>
      <c r="CG114" s="876"/>
      <c r="CH114" s="876"/>
      <c r="CI114" s="876"/>
      <c r="CJ114" s="876"/>
      <c r="CK114" s="927"/>
      <c r="CL114" s="821"/>
      <c r="CM114" s="815" t="s">
        <v>440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441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228531</v>
      </c>
      <c r="AB115" s="919"/>
      <c r="AC115" s="919"/>
      <c r="AD115" s="919"/>
      <c r="AE115" s="920"/>
      <c r="AF115" s="921">
        <v>170900</v>
      </c>
      <c r="AG115" s="919"/>
      <c r="AH115" s="919"/>
      <c r="AI115" s="919"/>
      <c r="AJ115" s="920"/>
      <c r="AK115" s="921">
        <v>171314</v>
      </c>
      <c r="AL115" s="919"/>
      <c r="AM115" s="919"/>
      <c r="AN115" s="919"/>
      <c r="AO115" s="920"/>
      <c r="AP115" s="922">
        <v>0.1</v>
      </c>
      <c r="AQ115" s="923"/>
      <c r="AR115" s="923"/>
      <c r="AS115" s="923"/>
      <c r="AT115" s="924"/>
      <c r="AU115" s="932"/>
      <c r="AV115" s="933"/>
      <c r="AW115" s="933"/>
      <c r="AX115" s="933"/>
      <c r="AY115" s="933"/>
      <c r="AZ115" s="815" t="s">
        <v>442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443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444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445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447</v>
      </c>
      <c r="Z117" s="897"/>
      <c r="AA117" s="902">
        <v>39563018</v>
      </c>
      <c r="AB117" s="903"/>
      <c r="AC117" s="903"/>
      <c r="AD117" s="903"/>
      <c r="AE117" s="904"/>
      <c r="AF117" s="905">
        <v>41572266</v>
      </c>
      <c r="AG117" s="903"/>
      <c r="AH117" s="903"/>
      <c r="AI117" s="903"/>
      <c r="AJ117" s="904"/>
      <c r="AK117" s="905">
        <v>42407470</v>
      </c>
      <c r="AL117" s="903"/>
      <c r="AM117" s="903"/>
      <c r="AN117" s="903"/>
      <c r="AO117" s="904"/>
      <c r="AP117" s="906"/>
      <c r="AQ117" s="907"/>
      <c r="AR117" s="907"/>
      <c r="AS117" s="907"/>
      <c r="AT117" s="908"/>
      <c r="AU117" s="932"/>
      <c r="AV117" s="933"/>
      <c r="AW117" s="933"/>
      <c r="AX117" s="933"/>
      <c r="AY117" s="933"/>
      <c r="AZ117" s="863" t="s">
        <v>448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423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420</v>
      </c>
      <c r="AB118" s="896"/>
      <c r="AC118" s="896"/>
      <c r="AD118" s="896"/>
      <c r="AE118" s="897"/>
      <c r="AF118" s="898" t="s">
        <v>421</v>
      </c>
      <c r="AG118" s="896"/>
      <c r="AH118" s="896"/>
      <c r="AI118" s="896"/>
      <c r="AJ118" s="897"/>
      <c r="AK118" s="898" t="s">
        <v>294</v>
      </c>
      <c r="AL118" s="896"/>
      <c r="AM118" s="896"/>
      <c r="AN118" s="896"/>
      <c r="AO118" s="897"/>
      <c r="AP118" s="899" t="s">
        <v>422</v>
      </c>
      <c r="AQ118" s="900"/>
      <c r="AR118" s="900"/>
      <c r="AS118" s="900"/>
      <c r="AT118" s="901"/>
      <c r="AU118" s="932"/>
      <c r="AV118" s="933"/>
      <c r="AW118" s="933"/>
      <c r="AX118" s="933"/>
      <c r="AY118" s="933"/>
      <c r="AZ118" s="838" t="s">
        <v>450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451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426</v>
      </c>
      <c r="B119" s="819"/>
      <c r="C119" s="860" t="s">
        <v>427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168644</v>
      </c>
      <c r="AB119" s="889"/>
      <c r="AC119" s="889"/>
      <c r="AD119" s="889"/>
      <c r="AE119" s="890"/>
      <c r="AF119" s="891">
        <v>168645</v>
      </c>
      <c r="AG119" s="889"/>
      <c r="AH119" s="889"/>
      <c r="AI119" s="889"/>
      <c r="AJ119" s="890"/>
      <c r="AK119" s="891">
        <v>168645</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452</v>
      </c>
      <c r="BP119" s="878"/>
      <c r="BQ119" s="879">
        <v>643815039</v>
      </c>
      <c r="BR119" s="845"/>
      <c r="BS119" s="845"/>
      <c r="BT119" s="845"/>
      <c r="BU119" s="845"/>
      <c r="BV119" s="845">
        <v>643136346</v>
      </c>
      <c r="BW119" s="845"/>
      <c r="BX119" s="845"/>
      <c r="BY119" s="845"/>
      <c r="BZ119" s="845"/>
      <c r="CA119" s="845">
        <v>637877317</v>
      </c>
      <c r="CB119" s="845"/>
      <c r="CC119" s="845"/>
      <c r="CD119" s="845"/>
      <c r="CE119" s="845"/>
      <c r="CF119" s="748"/>
      <c r="CG119" s="749"/>
      <c r="CH119" s="749"/>
      <c r="CI119" s="749"/>
      <c r="CJ119" s="834"/>
      <c r="CK119" s="928"/>
      <c r="CL119" s="823"/>
      <c r="CM119" s="838" t="s">
        <v>453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430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454</v>
      </c>
      <c r="AV120" s="881"/>
      <c r="AW120" s="881"/>
      <c r="AX120" s="881"/>
      <c r="AY120" s="882"/>
      <c r="AZ120" s="860" t="s">
        <v>455</v>
      </c>
      <c r="BA120" s="808"/>
      <c r="BB120" s="808"/>
      <c r="BC120" s="808"/>
      <c r="BD120" s="808"/>
      <c r="BE120" s="808"/>
      <c r="BF120" s="808"/>
      <c r="BG120" s="808"/>
      <c r="BH120" s="808"/>
      <c r="BI120" s="808"/>
      <c r="BJ120" s="808"/>
      <c r="BK120" s="808"/>
      <c r="BL120" s="808"/>
      <c r="BM120" s="808"/>
      <c r="BN120" s="808"/>
      <c r="BO120" s="808"/>
      <c r="BP120" s="809"/>
      <c r="BQ120" s="861">
        <v>39349053</v>
      </c>
      <c r="BR120" s="842"/>
      <c r="BS120" s="842"/>
      <c r="BT120" s="842"/>
      <c r="BU120" s="842"/>
      <c r="BV120" s="842">
        <v>44562624</v>
      </c>
      <c r="BW120" s="842"/>
      <c r="BX120" s="842"/>
      <c r="BY120" s="842"/>
      <c r="BZ120" s="842"/>
      <c r="CA120" s="842">
        <v>51945568</v>
      </c>
      <c r="CB120" s="842"/>
      <c r="CC120" s="842"/>
      <c r="CD120" s="842"/>
      <c r="CE120" s="842"/>
      <c r="CF120" s="866">
        <v>28.1</v>
      </c>
      <c r="CG120" s="867"/>
      <c r="CH120" s="867"/>
      <c r="CI120" s="867"/>
      <c r="CJ120" s="867"/>
      <c r="CK120" s="868" t="s">
        <v>456</v>
      </c>
      <c r="CL120" s="852"/>
      <c r="CM120" s="852"/>
      <c r="CN120" s="852"/>
      <c r="CO120" s="853"/>
      <c r="CP120" s="872" t="s">
        <v>402</v>
      </c>
      <c r="CQ120" s="873"/>
      <c r="CR120" s="873"/>
      <c r="CS120" s="873"/>
      <c r="CT120" s="873"/>
      <c r="CU120" s="873"/>
      <c r="CV120" s="873"/>
      <c r="CW120" s="873"/>
      <c r="CX120" s="873"/>
      <c r="CY120" s="873"/>
      <c r="CZ120" s="873"/>
      <c r="DA120" s="873"/>
      <c r="DB120" s="873"/>
      <c r="DC120" s="873"/>
      <c r="DD120" s="873"/>
      <c r="DE120" s="873"/>
      <c r="DF120" s="874"/>
      <c r="DG120" s="861">
        <v>50897129</v>
      </c>
      <c r="DH120" s="842"/>
      <c r="DI120" s="842"/>
      <c r="DJ120" s="842"/>
      <c r="DK120" s="842"/>
      <c r="DL120" s="842">
        <v>51519235</v>
      </c>
      <c r="DM120" s="842"/>
      <c r="DN120" s="842"/>
      <c r="DO120" s="842"/>
      <c r="DP120" s="842"/>
      <c r="DQ120" s="842">
        <v>51725324</v>
      </c>
      <c r="DR120" s="842"/>
      <c r="DS120" s="842"/>
      <c r="DT120" s="842"/>
      <c r="DU120" s="842"/>
      <c r="DV120" s="843">
        <v>28</v>
      </c>
      <c r="DW120" s="843"/>
      <c r="DX120" s="843"/>
      <c r="DY120" s="843"/>
      <c r="DZ120" s="844"/>
    </row>
    <row r="121" spans="1:130" s="230" customFormat="1" ht="26.25" customHeight="1" x14ac:dyDescent="0.2">
      <c r="A121" s="820"/>
      <c r="B121" s="821"/>
      <c r="C121" s="863" t="s">
        <v>457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458</v>
      </c>
      <c r="BA121" s="752"/>
      <c r="BB121" s="752"/>
      <c r="BC121" s="752"/>
      <c r="BD121" s="752"/>
      <c r="BE121" s="752"/>
      <c r="BF121" s="752"/>
      <c r="BG121" s="752"/>
      <c r="BH121" s="752"/>
      <c r="BI121" s="752"/>
      <c r="BJ121" s="752"/>
      <c r="BK121" s="752"/>
      <c r="BL121" s="752"/>
      <c r="BM121" s="752"/>
      <c r="BN121" s="752"/>
      <c r="BO121" s="752"/>
      <c r="BP121" s="753"/>
      <c r="BQ121" s="816">
        <v>37212310</v>
      </c>
      <c r="BR121" s="817"/>
      <c r="BS121" s="817"/>
      <c r="BT121" s="817"/>
      <c r="BU121" s="817"/>
      <c r="BV121" s="817">
        <v>36888309</v>
      </c>
      <c r="BW121" s="817"/>
      <c r="BX121" s="817"/>
      <c r="BY121" s="817"/>
      <c r="BZ121" s="817"/>
      <c r="CA121" s="817">
        <v>39282909</v>
      </c>
      <c r="CB121" s="817"/>
      <c r="CC121" s="817"/>
      <c r="CD121" s="817"/>
      <c r="CE121" s="817"/>
      <c r="CF121" s="875">
        <v>21.3</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13892857</v>
      </c>
      <c r="DH121" s="817"/>
      <c r="DI121" s="817"/>
      <c r="DJ121" s="817"/>
      <c r="DK121" s="817"/>
      <c r="DL121" s="817">
        <v>11733816</v>
      </c>
      <c r="DM121" s="817"/>
      <c r="DN121" s="817"/>
      <c r="DO121" s="817"/>
      <c r="DP121" s="817"/>
      <c r="DQ121" s="817">
        <v>11478915</v>
      </c>
      <c r="DR121" s="817"/>
      <c r="DS121" s="817"/>
      <c r="DT121" s="817"/>
      <c r="DU121" s="817"/>
      <c r="DV121" s="794">
        <v>6.2</v>
      </c>
      <c r="DW121" s="794"/>
      <c r="DX121" s="794"/>
      <c r="DY121" s="794"/>
      <c r="DZ121" s="795"/>
    </row>
    <row r="122" spans="1:130" s="230" customFormat="1" ht="26.25" customHeight="1" x14ac:dyDescent="0.2">
      <c r="A122" s="820"/>
      <c r="B122" s="821"/>
      <c r="C122" s="815" t="s">
        <v>440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459</v>
      </c>
      <c r="BA122" s="839"/>
      <c r="BB122" s="839"/>
      <c r="BC122" s="839"/>
      <c r="BD122" s="839"/>
      <c r="BE122" s="839"/>
      <c r="BF122" s="839"/>
      <c r="BG122" s="839"/>
      <c r="BH122" s="839"/>
      <c r="BI122" s="839"/>
      <c r="BJ122" s="839"/>
      <c r="BK122" s="839"/>
      <c r="BL122" s="839"/>
      <c r="BM122" s="839"/>
      <c r="BN122" s="839"/>
      <c r="BO122" s="839"/>
      <c r="BP122" s="840"/>
      <c r="BQ122" s="879">
        <v>372309536</v>
      </c>
      <c r="BR122" s="845"/>
      <c r="BS122" s="845"/>
      <c r="BT122" s="845"/>
      <c r="BU122" s="845"/>
      <c r="BV122" s="845">
        <v>377051130</v>
      </c>
      <c r="BW122" s="845"/>
      <c r="BX122" s="845"/>
      <c r="BY122" s="845"/>
      <c r="BZ122" s="845"/>
      <c r="CA122" s="845">
        <v>375084781</v>
      </c>
      <c r="CB122" s="845"/>
      <c r="CC122" s="845"/>
      <c r="CD122" s="845"/>
      <c r="CE122" s="845"/>
      <c r="CF122" s="846">
        <v>203.2</v>
      </c>
      <c r="CG122" s="847"/>
      <c r="CH122" s="847"/>
      <c r="CI122" s="847"/>
      <c r="CJ122" s="847"/>
      <c r="CK122" s="869"/>
      <c r="CL122" s="855"/>
      <c r="CM122" s="855"/>
      <c r="CN122" s="855"/>
      <c r="CO122" s="856"/>
      <c r="CP122" s="835" t="s">
        <v>403</v>
      </c>
      <c r="CQ122" s="836"/>
      <c r="CR122" s="836"/>
      <c r="CS122" s="836"/>
      <c r="CT122" s="836"/>
      <c r="CU122" s="836"/>
      <c r="CV122" s="836"/>
      <c r="CW122" s="836"/>
      <c r="CX122" s="836"/>
      <c r="CY122" s="836"/>
      <c r="CZ122" s="836"/>
      <c r="DA122" s="836"/>
      <c r="DB122" s="836"/>
      <c r="DC122" s="836"/>
      <c r="DD122" s="836"/>
      <c r="DE122" s="836"/>
      <c r="DF122" s="837"/>
      <c r="DG122" s="816">
        <v>1232256</v>
      </c>
      <c r="DH122" s="817"/>
      <c r="DI122" s="817"/>
      <c r="DJ122" s="817"/>
      <c r="DK122" s="817"/>
      <c r="DL122" s="817">
        <v>1314129</v>
      </c>
      <c r="DM122" s="817"/>
      <c r="DN122" s="817"/>
      <c r="DO122" s="817"/>
      <c r="DP122" s="817"/>
      <c r="DQ122" s="817">
        <v>1759911</v>
      </c>
      <c r="DR122" s="817"/>
      <c r="DS122" s="817"/>
      <c r="DT122" s="817"/>
      <c r="DU122" s="817"/>
      <c r="DV122" s="794">
        <v>1</v>
      </c>
      <c r="DW122" s="794"/>
      <c r="DX122" s="794"/>
      <c r="DY122" s="794"/>
      <c r="DZ122" s="795"/>
    </row>
    <row r="123" spans="1:130" s="230" customFormat="1" ht="26.25" customHeight="1" x14ac:dyDescent="0.2">
      <c r="A123" s="820"/>
      <c r="B123" s="821"/>
      <c r="C123" s="815" t="s">
        <v>446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460</v>
      </c>
      <c r="BP123" s="878"/>
      <c r="BQ123" s="832">
        <v>448870899</v>
      </c>
      <c r="BR123" s="833"/>
      <c r="BS123" s="833"/>
      <c r="BT123" s="833"/>
      <c r="BU123" s="833"/>
      <c r="BV123" s="833">
        <v>458502063</v>
      </c>
      <c r="BW123" s="833"/>
      <c r="BX123" s="833"/>
      <c r="BY123" s="833"/>
      <c r="BZ123" s="833"/>
      <c r="CA123" s="833">
        <v>466313258</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1035353</v>
      </c>
      <c r="DH123" s="780"/>
      <c r="DI123" s="780"/>
      <c r="DJ123" s="780"/>
      <c r="DK123" s="781"/>
      <c r="DL123" s="782">
        <v>1013613</v>
      </c>
      <c r="DM123" s="780"/>
      <c r="DN123" s="780"/>
      <c r="DO123" s="780"/>
      <c r="DP123" s="781"/>
      <c r="DQ123" s="782">
        <v>855525</v>
      </c>
      <c r="DR123" s="780"/>
      <c r="DS123" s="780"/>
      <c r="DT123" s="780"/>
      <c r="DU123" s="781"/>
      <c r="DV123" s="824">
        <v>0.5</v>
      </c>
      <c r="DW123" s="825"/>
      <c r="DX123" s="825"/>
      <c r="DY123" s="825"/>
      <c r="DZ123" s="826"/>
    </row>
    <row r="124" spans="1:130" s="230" customFormat="1" ht="26.25" customHeight="1" thickBot="1" x14ac:dyDescent="0.25">
      <c r="A124" s="820"/>
      <c r="B124" s="821"/>
      <c r="C124" s="815" t="s">
        <v>449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461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104.6</v>
      </c>
      <c r="BR124" s="831"/>
      <c r="BS124" s="831"/>
      <c r="BT124" s="831"/>
      <c r="BU124" s="831"/>
      <c r="BV124" s="831">
        <v>102.2</v>
      </c>
      <c r="BW124" s="831"/>
      <c r="BX124" s="831"/>
      <c r="BY124" s="831"/>
      <c r="BZ124" s="831"/>
      <c r="CA124" s="831">
        <v>92.9</v>
      </c>
      <c r="CB124" s="831"/>
      <c r="CC124" s="831"/>
      <c r="CD124" s="831"/>
      <c r="CE124" s="831"/>
      <c r="CF124" s="726"/>
      <c r="CG124" s="727"/>
      <c r="CH124" s="727"/>
      <c r="CI124" s="727"/>
      <c r="CJ124" s="862"/>
      <c r="CK124" s="870"/>
      <c r="CL124" s="870"/>
      <c r="CM124" s="870"/>
      <c r="CN124" s="870"/>
      <c r="CO124" s="871"/>
      <c r="CP124" s="835" t="s">
        <v>462</v>
      </c>
      <c r="CQ124" s="836"/>
      <c r="CR124" s="836"/>
      <c r="CS124" s="836"/>
      <c r="CT124" s="836"/>
      <c r="CU124" s="836"/>
      <c r="CV124" s="836"/>
      <c r="CW124" s="836"/>
      <c r="CX124" s="836"/>
      <c r="CY124" s="836"/>
      <c r="CZ124" s="836"/>
      <c r="DA124" s="836"/>
      <c r="DB124" s="836"/>
      <c r="DC124" s="836"/>
      <c r="DD124" s="836"/>
      <c r="DE124" s="836"/>
      <c r="DF124" s="837"/>
      <c r="DG124" s="763">
        <v>595836</v>
      </c>
      <c r="DH124" s="764"/>
      <c r="DI124" s="764"/>
      <c r="DJ124" s="764"/>
      <c r="DK124" s="765"/>
      <c r="DL124" s="766">
        <v>472320</v>
      </c>
      <c r="DM124" s="764"/>
      <c r="DN124" s="764"/>
      <c r="DO124" s="764"/>
      <c r="DP124" s="765"/>
      <c r="DQ124" s="766">
        <v>405881</v>
      </c>
      <c r="DR124" s="764"/>
      <c r="DS124" s="764"/>
      <c r="DT124" s="764"/>
      <c r="DU124" s="765"/>
      <c r="DV124" s="848">
        <v>0.2</v>
      </c>
      <c r="DW124" s="849"/>
      <c r="DX124" s="849"/>
      <c r="DY124" s="849"/>
      <c r="DZ124" s="850"/>
    </row>
    <row r="125" spans="1:130" s="230" customFormat="1" ht="26.25" customHeight="1" x14ac:dyDescent="0.2">
      <c r="A125" s="820"/>
      <c r="B125" s="821"/>
      <c r="C125" s="815" t="s">
        <v>451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463</v>
      </c>
      <c r="CL125" s="852"/>
      <c r="CM125" s="852"/>
      <c r="CN125" s="852"/>
      <c r="CO125" s="853"/>
      <c r="CP125" s="860" t="s">
        <v>464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453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57927</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466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1960</v>
      </c>
      <c r="AB127" s="780"/>
      <c r="AC127" s="780"/>
      <c r="AD127" s="780"/>
      <c r="AE127" s="781"/>
      <c r="AF127" s="782">
        <v>2255</v>
      </c>
      <c r="AG127" s="780"/>
      <c r="AH127" s="780"/>
      <c r="AI127" s="780"/>
      <c r="AJ127" s="781"/>
      <c r="AK127" s="782">
        <v>2669</v>
      </c>
      <c r="AL127" s="780"/>
      <c r="AM127" s="780"/>
      <c r="AN127" s="780"/>
      <c r="AO127" s="781"/>
      <c r="AP127" s="824">
        <v>0</v>
      </c>
      <c r="AQ127" s="825"/>
      <c r="AR127" s="825"/>
      <c r="AS127" s="825"/>
      <c r="AT127" s="826"/>
      <c r="AU127" s="232"/>
      <c r="AV127" s="232"/>
      <c r="AW127" s="232"/>
      <c r="AX127" s="841" t="s">
        <v>467</v>
      </c>
      <c r="AY127" s="812"/>
      <c r="AZ127" s="812"/>
      <c r="BA127" s="812"/>
      <c r="BB127" s="812"/>
      <c r="BC127" s="812"/>
      <c r="BD127" s="812"/>
      <c r="BE127" s="813"/>
      <c r="BF127" s="811" t="s">
        <v>468</v>
      </c>
      <c r="BG127" s="812"/>
      <c r="BH127" s="812"/>
      <c r="BI127" s="812"/>
      <c r="BJ127" s="812"/>
      <c r="BK127" s="812"/>
      <c r="BL127" s="813"/>
      <c r="BM127" s="811" t="s">
        <v>469</v>
      </c>
      <c r="BN127" s="812"/>
      <c r="BO127" s="812"/>
      <c r="BP127" s="812"/>
      <c r="BQ127" s="812"/>
      <c r="BR127" s="812"/>
      <c r="BS127" s="813"/>
      <c r="BT127" s="811" t="s">
        <v>470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472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473</v>
      </c>
      <c r="X128" s="798"/>
      <c r="Y128" s="798"/>
      <c r="Z128" s="799"/>
      <c r="AA128" s="800">
        <v>8097604</v>
      </c>
      <c r="AB128" s="801"/>
      <c r="AC128" s="801"/>
      <c r="AD128" s="801"/>
      <c r="AE128" s="802"/>
      <c r="AF128" s="803">
        <v>7973426</v>
      </c>
      <c r="AG128" s="801"/>
      <c r="AH128" s="801"/>
      <c r="AI128" s="801"/>
      <c r="AJ128" s="802"/>
      <c r="AK128" s="803">
        <v>7876649</v>
      </c>
      <c r="AL128" s="801"/>
      <c r="AM128" s="801"/>
      <c r="AN128" s="801"/>
      <c r="AO128" s="802"/>
      <c r="AP128" s="804"/>
      <c r="AQ128" s="805"/>
      <c r="AR128" s="805"/>
      <c r="AS128" s="805"/>
      <c r="AT128" s="806"/>
      <c r="AU128" s="232"/>
      <c r="AV128" s="232"/>
      <c r="AW128" s="232"/>
      <c r="AX128" s="807" t="s">
        <v>474</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476</v>
      </c>
      <c r="X129" s="777"/>
      <c r="Y129" s="777"/>
      <c r="Z129" s="778"/>
      <c r="AA129" s="779">
        <v>208961462</v>
      </c>
      <c r="AB129" s="780"/>
      <c r="AC129" s="780"/>
      <c r="AD129" s="780"/>
      <c r="AE129" s="781"/>
      <c r="AF129" s="782">
        <v>203631086</v>
      </c>
      <c r="AG129" s="780"/>
      <c r="AH129" s="780"/>
      <c r="AI129" s="780"/>
      <c r="AJ129" s="781"/>
      <c r="AK129" s="782">
        <v>207948832</v>
      </c>
      <c r="AL129" s="780"/>
      <c r="AM129" s="780"/>
      <c r="AN129" s="780"/>
      <c r="AO129" s="781"/>
      <c r="AP129" s="783"/>
      <c r="AQ129" s="784"/>
      <c r="AR129" s="784"/>
      <c r="AS129" s="784"/>
      <c r="AT129" s="785"/>
      <c r="AU129" s="233"/>
      <c r="AV129" s="233"/>
      <c r="AW129" s="233"/>
      <c r="AX129" s="751" t="s">
        <v>477</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479</v>
      </c>
      <c r="X130" s="777"/>
      <c r="Y130" s="777"/>
      <c r="Z130" s="778"/>
      <c r="AA130" s="779">
        <v>22596517</v>
      </c>
      <c r="AB130" s="780"/>
      <c r="AC130" s="780"/>
      <c r="AD130" s="780"/>
      <c r="AE130" s="781"/>
      <c r="AF130" s="782">
        <v>22974861</v>
      </c>
      <c r="AG130" s="780"/>
      <c r="AH130" s="780"/>
      <c r="AI130" s="780"/>
      <c r="AJ130" s="781"/>
      <c r="AK130" s="782">
        <v>23341943</v>
      </c>
      <c r="AL130" s="780"/>
      <c r="AM130" s="780"/>
      <c r="AN130" s="780"/>
      <c r="AO130" s="781"/>
      <c r="AP130" s="783"/>
      <c r="AQ130" s="784"/>
      <c r="AR130" s="784"/>
      <c r="AS130" s="784"/>
      <c r="AT130" s="785"/>
      <c r="AU130" s="233"/>
      <c r="AV130" s="233"/>
      <c r="AW130" s="233"/>
      <c r="AX130" s="751" t="s">
        <v>480</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481</v>
      </c>
      <c r="X131" s="761"/>
      <c r="Y131" s="761"/>
      <c r="Z131" s="762"/>
      <c r="AA131" s="763">
        <v>186364945</v>
      </c>
      <c r="AB131" s="764"/>
      <c r="AC131" s="764"/>
      <c r="AD131" s="764"/>
      <c r="AE131" s="765"/>
      <c r="AF131" s="766">
        <v>180656225</v>
      </c>
      <c r="AG131" s="764"/>
      <c r="AH131" s="764"/>
      <c r="AI131" s="764"/>
      <c r="AJ131" s="765"/>
      <c r="AK131" s="766">
        <v>184606889</v>
      </c>
      <c r="AL131" s="764"/>
      <c r="AM131" s="764"/>
      <c r="AN131" s="764"/>
      <c r="AO131" s="765"/>
      <c r="AP131" s="767"/>
      <c r="AQ131" s="768"/>
      <c r="AR131" s="768"/>
      <c r="AS131" s="768"/>
      <c r="AT131" s="769"/>
      <c r="AU131" s="233"/>
      <c r="AV131" s="233"/>
      <c r="AW131" s="233"/>
      <c r="AX131" s="729" t="s">
        <v>482</v>
      </c>
      <c r="AY131" s="730"/>
      <c r="AZ131" s="730"/>
      <c r="BA131" s="730"/>
      <c r="BB131" s="730"/>
      <c r="BC131" s="730"/>
      <c r="BD131" s="730"/>
      <c r="BE131" s="731"/>
      <c r="BF131" s="732">
        <v>92.9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484</v>
      </c>
      <c r="W132" s="742"/>
      <c r="X132" s="742"/>
      <c r="Y132" s="742"/>
      <c r="Z132" s="743"/>
      <c r="AA132" s="744">
        <v>4.7588869249999997</v>
      </c>
      <c r="AB132" s="745"/>
      <c r="AC132" s="745"/>
      <c r="AD132" s="745"/>
      <c r="AE132" s="746"/>
      <c r="AF132" s="747">
        <v>5.8807710609999999</v>
      </c>
      <c r="AG132" s="745"/>
      <c r="AH132" s="745"/>
      <c r="AI132" s="745"/>
      <c r="AJ132" s="746"/>
      <c r="AK132" s="747">
        <v>6.0604845840000001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485</v>
      </c>
      <c r="W133" s="721"/>
      <c r="X133" s="721"/>
      <c r="Y133" s="721"/>
      <c r="Z133" s="722"/>
      <c r="AA133" s="723">
        <v>5.4</v>
      </c>
      <c r="AB133" s="724"/>
      <c r="AC133" s="724"/>
      <c r="AD133" s="724"/>
      <c r="AE133" s="725"/>
      <c r="AF133" s="723">
        <v>5.4</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XsN8XPd3sgWuVS2bBa8zRG66A+fKJEb8DXlxmldJi90flwEdwFhxCgv5iIg1CDlde0SMrVyFnwph+8Gzbshg==" saltValue="Oc6ecPpnXREfmPkoF3Qv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X1uqW0eBoGOvgu0+aOfejK2u4hwanmDf304GFsFyCpM/jcAP2UShQvlaEdsThZkeGsTPhiXyiZPcA2ZdgPYQ==" saltValue="/jr3wvhoyUXtUe0cqeDO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qLWbfiYabwRsxpXCr1puoSBdP/5ZZLxZIlmUAWUjvsFQ6bX/6pC+wc7fk6DSHd0vBbD1A0461ecZJpZ1yDZeg==" saltValue="O4w9xz/JNP/aKswBUAw6l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489</v>
      </c>
      <c r="AP7" s="272"/>
      <c r="AQ7" s="273" t="s">
        <v>490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491</v>
      </c>
      <c r="AQ8" s="279" t="s">
        <v>492</v>
      </c>
      <c r="AR8" s="280" t="s">
        <v>493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494</v>
      </c>
      <c r="AL9" s="1135"/>
      <c r="AM9" s="1135"/>
      <c r="AN9" s="1136"/>
      <c r="AO9" s="281">
        <v>81713134</v>
      </c>
      <c r="AP9" s="281">
        <v>111672</v>
      </c>
      <c r="AQ9" s="282">
        <v>103356</v>
      </c>
      <c r="AR9" s="283">
        <v>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495</v>
      </c>
      <c r="AL10" s="1135"/>
      <c r="AM10" s="1135"/>
      <c r="AN10" s="1136"/>
      <c r="AO10" s="284">
        <v>18798</v>
      </c>
      <c r="AP10" s="284">
        <v>26</v>
      </c>
      <c r="AQ10" s="285">
        <v>104</v>
      </c>
      <c r="AR10" s="286">
        <v>-75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496</v>
      </c>
      <c r="AL11" s="1135"/>
      <c r="AM11" s="1135"/>
      <c r="AN11" s="1136"/>
      <c r="AO11" s="284">
        <v>118895</v>
      </c>
      <c r="AP11" s="284">
        <v>162</v>
      </c>
      <c r="AQ11" s="285">
        <v>1054</v>
      </c>
      <c r="AR11" s="286">
        <v>-84.6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497</v>
      </c>
      <c r="AL12" s="1135"/>
      <c r="AM12" s="1135"/>
      <c r="AN12" s="1136"/>
      <c r="AO12" s="284" t="s">
        <v>498</v>
      </c>
      <c r="AP12" s="284" t="s">
        <v>498</v>
      </c>
      <c r="AQ12" s="285">
        <v>3</v>
      </c>
      <c r="AR12" s="286" t="s">
        <v>498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499</v>
      </c>
      <c r="AL13" s="1135"/>
      <c r="AM13" s="1135"/>
      <c r="AN13" s="1136"/>
      <c r="AO13" s="284">
        <v>1529847</v>
      </c>
      <c r="AP13" s="284">
        <v>2091</v>
      </c>
      <c r="AQ13" s="285">
        <v>1918</v>
      </c>
      <c r="AR13" s="286">
        <v>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500</v>
      </c>
      <c r="AL14" s="1135"/>
      <c r="AM14" s="1135"/>
      <c r="AN14" s="1136"/>
      <c r="AO14" s="284">
        <v>262022</v>
      </c>
      <c r="AP14" s="284">
        <v>358</v>
      </c>
      <c r="AQ14" s="285">
        <v>1336</v>
      </c>
      <c r="AR14" s="286">
        <v>-73.2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501</v>
      </c>
      <c r="AL15" s="1138"/>
      <c r="AM15" s="1138"/>
      <c r="AN15" s="1139"/>
      <c r="AO15" s="284">
        <v>-3422242</v>
      </c>
      <c r="AP15" s="284">
        <v>-4677</v>
      </c>
      <c r="AQ15" s="285">
        <v>-3217</v>
      </c>
      <c r="AR15" s="286">
        <v>45.4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177</v>
      </c>
      <c r="AL16" s="1138"/>
      <c r="AM16" s="1138"/>
      <c r="AN16" s="1139"/>
      <c r="AO16" s="284">
        <v>80220454</v>
      </c>
      <c r="AP16" s="284">
        <v>109632</v>
      </c>
      <c r="AQ16" s="285">
        <v>104553</v>
      </c>
      <c r="AR16" s="286">
        <v>4.9000000000000004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506</v>
      </c>
      <c r="AL21" s="1141"/>
      <c r="AM21" s="1141"/>
      <c r="AN21" s="1142"/>
      <c r="AO21" s="297">
        <v>12.38</v>
      </c>
      <c r="AP21" s="298">
        <v>11.38</v>
      </c>
      <c r="AQ21" s="299">
        <v>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507</v>
      </c>
      <c r="AL22" s="1141"/>
      <c r="AM22" s="1141"/>
      <c r="AN22" s="1142"/>
      <c r="AO22" s="302">
        <v>99.8</v>
      </c>
      <c r="AP22" s="303">
        <v>99.9</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3" t="s">
        <v>508</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ht="13" x14ac:dyDescent="0.2">
      <c r="A27" s="309"/>
      <c r="AO27" s="262"/>
      <c r="AP27" s="262"/>
      <c r="AQ27" s="262"/>
      <c r="AR27" s="262"/>
      <c r="AS27" s="262"/>
      <c r="AT27" s="262"/>
    </row>
    <row r="28" spans="1:46" ht="16.5" x14ac:dyDescent="0.2">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489</v>
      </c>
      <c r="AP30" s="272"/>
      <c r="AQ30" s="273" t="s">
        <v>490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491</v>
      </c>
      <c r="AQ31" s="279" t="s">
        <v>492</v>
      </c>
      <c r="AR31" s="280" t="s">
        <v>493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511</v>
      </c>
      <c r="AL32" s="1125"/>
      <c r="AM32" s="1125"/>
      <c r="AN32" s="1126"/>
      <c r="AO32" s="312">
        <v>33381106</v>
      </c>
      <c r="AP32" s="312">
        <v>45620</v>
      </c>
      <c r="AQ32" s="313">
        <v>30018</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512</v>
      </c>
      <c r="AL33" s="1125"/>
      <c r="AM33" s="1125"/>
      <c r="AN33" s="1126"/>
      <c r="AO33" s="312" t="s">
        <v>498</v>
      </c>
      <c r="AP33" s="312" t="s">
        <v>498</v>
      </c>
      <c r="AQ33" s="313">
        <v>2237</v>
      </c>
      <c r="AR33" s="314" t="s">
        <v>498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513</v>
      </c>
      <c r="AL34" s="1125"/>
      <c r="AM34" s="1125"/>
      <c r="AN34" s="1126"/>
      <c r="AO34" s="312">
        <v>3703833</v>
      </c>
      <c r="AP34" s="312">
        <v>5062</v>
      </c>
      <c r="AQ34" s="313">
        <v>21851</v>
      </c>
      <c r="AR34" s="314">
        <v>-76.8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514</v>
      </c>
      <c r="AL35" s="1125"/>
      <c r="AM35" s="1125"/>
      <c r="AN35" s="1126"/>
      <c r="AO35" s="312">
        <v>5149992</v>
      </c>
      <c r="AP35" s="312">
        <v>7038</v>
      </c>
      <c r="AQ35" s="313">
        <v>9810</v>
      </c>
      <c r="AR35" s="314">
        <v>-28.3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515</v>
      </c>
      <c r="AL36" s="1125"/>
      <c r="AM36" s="1125"/>
      <c r="AN36" s="1126"/>
      <c r="AO36" s="312">
        <v>1225</v>
      </c>
      <c r="AP36" s="312">
        <v>2</v>
      </c>
      <c r="AQ36" s="313">
        <v>148</v>
      </c>
      <c r="AR36" s="314">
        <v>-98.6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516</v>
      </c>
      <c r="AL37" s="1125"/>
      <c r="AM37" s="1125"/>
      <c r="AN37" s="1126"/>
      <c r="AO37" s="312">
        <v>171314</v>
      </c>
      <c r="AP37" s="312">
        <v>234</v>
      </c>
      <c r="AQ37" s="313">
        <v>1410</v>
      </c>
      <c r="AR37" s="314">
        <v>-83.4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517</v>
      </c>
      <c r="AL38" s="1128"/>
      <c r="AM38" s="1128"/>
      <c r="AN38" s="1129"/>
      <c r="AO38" s="315" t="s">
        <v>498</v>
      </c>
      <c r="AP38" s="315" t="s">
        <v>498</v>
      </c>
      <c r="AQ38" s="316">
        <v>0</v>
      </c>
      <c r="AR38" s="304" t="s">
        <v>498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518</v>
      </c>
      <c r="AL39" s="1128"/>
      <c r="AM39" s="1128"/>
      <c r="AN39" s="1129"/>
      <c r="AO39" s="312">
        <v>-7876649</v>
      </c>
      <c r="AP39" s="312">
        <v>-10765</v>
      </c>
      <c r="AQ39" s="313">
        <v>-17155</v>
      </c>
      <c r="AR39" s="314">
        <v>-37.200000000000003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519</v>
      </c>
      <c r="AL40" s="1125"/>
      <c r="AM40" s="1125"/>
      <c r="AN40" s="1126"/>
      <c r="AO40" s="312">
        <v>-23341943</v>
      </c>
      <c r="AP40" s="312">
        <v>-31900</v>
      </c>
      <c r="AQ40" s="313">
        <v>-31149</v>
      </c>
      <c r="AR40" s="314">
        <v>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287</v>
      </c>
      <c r="AL41" s="1131"/>
      <c r="AM41" s="1131"/>
      <c r="AN41" s="1132"/>
      <c r="AO41" s="312">
        <v>11188878</v>
      </c>
      <c r="AP41" s="312">
        <v>15291</v>
      </c>
      <c r="AQ41" s="313">
        <v>17170</v>
      </c>
      <c r="AR41" s="314">
        <v>-10.9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489</v>
      </c>
      <c r="AN49" s="1119" t="s">
        <v>522</v>
      </c>
      <c r="AO49" s="1120"/>
      <c r="AP49" s="1120"/>
      <c r="AQ49" s="1120"/>
      <c r="AR49" s="112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523</v>
      </c>
      <c r="AO50" s="329" t="s">
        <v>524</v>
      </c>
      <c r="AP50" s="330" t="s">
        <v>525</v>
      </c>
      <c r="AQ50" s="331" t="s">
        <v>526</v>
      </c>
      <c r="AR50" s="332" t="s">
        <v>527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67300225</v>
      </c>
      <c r="AN51" s="334">
        <v>91725</v>
      </c>
      <c r="AO51" s="335">
        <v>18.2</v>
      </c>
      <c r="AP51" s="336">
        <v>57132</v>
      </c>
      <c r="AQ51" s="337">
        <v>4</v>
      </c>
      <c r="AR51" s="338">
        <v>14.2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26251496</v>
      </c>
      <c r="AN52" s="342">
        <v>35779</v>
      </c>
      <c r="AO52" s="343">
        <v>35.799999999999997</v>
      </c>
      <c r="AP52" s="344">
        <v>30126</v>
      </c>
      <c r="AQ52" s="345">
        <v>2.8</v>
      </c>
      <c r="AR52" s="346">
        <v>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40438056</v>
      </c>
      <c r="AN53" s="334">
        <v>55190</v>
      </c>
      <c r="AO53" s="335">
        <v>-39.799999999999997</v>
      </c>
      <c r="AP53" s="336">
        <v>58766</v>
      </c>
      <c r="AQ53" s="337">
        <v>2.9</v>
      </c>
      <c r="AR53" s="338">
        <v>-42.7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15949394</v>
      </c>
      <c r="AN54" s="342">
        <v>21768</v>
      </c>
      <c r="AO54" s="343">
        <v>-39.200000000000003</v>
      </c>
      <c r="AP54" s="344">
        <v>29363</v>
      </c>
      <c r="AQ54" s="345">
        <v>-2.5</v>
      </c>
      <c r="AR54" s="346">
        <v>-36.700000000000003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52608591</v>
      </c>
      <c r="AN55" s="334">
        <v>71897</v>
      </c>
      <c r="AO55" s="335">
        <v>30.3</v>
      </c>
      <c r="AP55" s="336">
        <v>62482</v>
      </c>
      <c r="AQ55" s="337">
        <v>6.3</v>
      </c>
      <c r="AR55" s="338">
        <v>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19486849</v>
      </c>
      <c r="AN56" s="342">
        <v>26631</v>
      </c>
      <c r="AO56" s="343">
        <v>22.3</v>
      </c>
      <c r="AP56" s="344">
        <v>34626</v>
      </c>
      <c r="AQ56" s="345">
        <v>17.899999999999999</v>
      </c>
      <c r="AR56" s="346">
        <v>4.4000000000000004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42070843</v>
      </c>
      <c r="AN57" s="334">
        <v>57515</v>
      </c>
      <c r="AO57" s="335">
        <v>-20</v>
      </c>
      <c r="AP57" s="336">
        <v>59288</v>
      </c>
      <c r="AQ57" s="337">
        <v>-5.0999999999999996</v>
      </c>
      <c r="AR57" s="338">
        <v>-14.9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16418037</v>
      </c>
      <c r="AN58" s="342">
        <v>22445</v>
      </c>
      <c r="AO58" s="343">
        <v>-15.7</v>
      </c>
      <c r="AP58" s="344">
        <v>32670</v>
      </c>
      <c r="AQ58" s="345">
        <v>-5.6</v>
      </c>
      <c r="AR58" s="346">
        <v>-10.1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42774650</v>
      </c>
      <c r="AN59" s="334">
        <v>58458</v>
      </c>
      <c r="AO59" s="335">
        <v>1.6</v>
      </c>
      <c r="AP59" s="336">
        <v>63490</v>
      </c>
      <c r="AQ59" s="337">
        <v>7.1</v>
      </c>
      <c r="AR59" s="338">
        <v>-5.5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18509991</v>
      </c>
      <c r="AN60" s="342">
        <v>25296</v>
      </c>
      <c r="AO60" s="343">
        <v>12.7</v>
      </c>
      <c r="AP60" s="344">
        <v>35347</v>
      </c>
      <c r="AQ60" s="345">
        <v>8.1999999999999993</v>
      </c>
      <c r="AR60" s="346">
        <v>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49038473</v>
      </c>
      <c r="AN61" s="349">
        <v>66957</v>
      </c>
      <c r="AO61" s="350">
        <v>-1.9</v>
      </c>
      <c r="AP61" s="351">
        <v>60232</v>
      </c>
      <c r="AQ61" s="352">
        <v>3</v>
      </c>
      <c r="AR61" s="338">
        <v>-4.9000000000000004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19323153</v>
      </c>
      <c r="AN62" s="342">
        <v>26384</v>
      </c>
      <c r="AO62" s="343">
        <v>3.2</v>
      </c>
      <c r="AP62" s="344">
        <v>32426</v>
      </c>
      <c r="AQ62" s="345">
        <v>4.2</v>
      </c>
      <c r="AR62" s="346">
        <v>-1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PMSYaUmKkKsmQH9CdTi2gZ+8QqZap3Z3852mqWOsP0nzZ7t6IL6VrRQshSb3wvxpgIhD1FzSOD79XuTWPyBQ==" saltValue="3OAUYytupATpDWxh6N+F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486</v>
      </c>
    </row>
    <row r="121" spans="125:125" ht="13.5" hidden="1" customHeight="1" x14ac:dyDescent="0.2">
      <c r="DU121" s="259"/>
    </row>
  </sheetData>
  <sheetProtection algorithmName="SHA-512" hashValue="0yp3UaJzP8HfgnK/LsozZbsFiG+QnDMk2qXmNzqGpIH/xsJX/MYNaEZVA77tSebuTbrunHpQoJFMtIm7nlKeJA==" saltValue="GankxvOJuzxlf6vO7ijVH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486</v>
      </c>
    </row>
  </sheetData>
  <sheetProtection algorithmName="SHA-512" hashValue="X0Wo8HprqN51/9I6koCFfS2TJ8WY6sPJ61PB/194YqTb9MtfxSW+71tfXl6iwM5Z8tiLTR35Dq0AjiUcpzrB/A==" saltValue="pSdCQK6lTVc1urmwZDTkk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536</v>
      </c>
      <c r="G46" s="8" t="s">
        <v>537</v>
      </c>
      <c r="H46" s="8" t="s">
        <v>538</v>
      </c>
      <c r="I46" s="8" t="s">
        <v>539</v>
      </c>
      <c r="J46" s="9" t="s">
        <v>540</v>
      </c>
    </row>
    <row r="47" spans="2:10" ht="57.75" customHeight="1" x14ac:dyDescent="0.2">
      <c r="B47" s="10"/>
      <c r="C47" s="1143" t="s">
        <v>3</v>
      </c>
      <c r="D47" s="1143"/>
      <c r="E47" s="1144"/>
      <c r="F47" s="11">
        <v>2.12</v>
      </c>
      <c r="G47" s="12">
        <v>1.89</v>
      </c>
      <c r="H47" s="12">
        <v>1.77</v>
      </c>
      <c r="I47" s="12">
        <v>2.11</v>
      </c>
      <c r="J47" s="13">
        <v>2.41</v>
      </c>
    </row>
    <row r="48" spans="2:10" ht="57.75" customHeight="1" x14ac:dyDescent="0.2">
      <c r="B48" s="14"/>
      <c r="C48" s="1145" t="s">
        <v>4</v>
      </c>
      <c r="D48" s="1145"/>
      <c r="E48" s="1146"/>
      <c r="F48" s="15">
        <v>3.46</v>
      </c>
      <c r="G48" s="16">
        <v>2.84</v>
      </c>
      <c r="H48" s="16">
        <v>3.19</v>
      </c>
      <c r="I48" s="16">
        <v>3.72</v>
      </c>
      <c r="J48" s="17">
        <v>3.36</v>
      </c>
    </row>
    <row r="49" spans="2:10" ht="57.75" customHeight="1" thickBot="1" x14ac:dyDescent="0.25">
      <c r="B49" s="18"/>
      <c r="C49" s="1147" t="s">
        <v>5</v>
      </c>
      <c r="D49" s="1147"/>
      <c r="E49" s="1148"/>
      <c r="F49" s="19" t="s">
        <v>541</v>
      </c>
      <c r="G49" s="20" t="s">
        <v>542</v>
      </c>
      <c r="H49" s="20">
        <v>0.54</v>
      </c>
      <c r="I49" s="20">
        <v>0.74</v>
      </c>
      <c r="J49" s="21">
        <v>0.05</v>
      </c>
    </row>
    <row r="50" spans="2:10" ht="13" x14ac:dyDescent="0.2"/>
  </sheetData>
  <sheetProtection algorithmName="SHA-512" hashValue="npXrSbNDBdFY3vXLrR3z8VM+65peUewG/dg0K79p9GDyWPxhh+5MrjaJWHwFPYv2YG+fSAlTiquqX1I0I+cIdg==" saltValue="sXgWrCzsp08kUrlkYnnJC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155" t="s">
        <v>543</v>
      </c>
      <c r="D34" s="1155"/>
      <c r="E34" s="1156"/>
      <c r="F34" s="32">
        <v>7.54</v>
      </c>
      <c r="G34" s="33">
        <v>7.27</v>
      </c>
      <c r="H34" s="33">
        <v>7.4</v>
      </c>
      <c r="I34" s="33">
        <v>4.6399999999999997</v>
      </c>
      <c r="J34" s="34">
        <v>4.57</v>
      </c>
      <c r="K34" s="22"/>
      <c r="L34" s="22"/>
      <c r="M34" s="22"/>
      <c r="N34" s="22"/>
      <c r="O34" s="22"/>
      <c r="P34" s="22"/>
    </row>
    <row r="35" spans="1:16" ht="39" customHeight="1" x14ac:dyDescent="0.2">
      <c r="A35" s="22"/>
      <c r="B35" s="35"/>
      <c r="C35" s="1149" t="s">
        <v>544</v>
      </c>
      <c r="D35" s="1150"/>
      <c r="E35" s="1151"/>
      <c r="F35" s="36">
        <v>5.91</v>
      </c>
      <c r="G35" s="37">
        <v>5.48</v>
      </c>
      <c r="H35" s="37">
        <v>4.0199999999999996</v>
      </c>
      <c r="I35" s="37">
        <v>3.77</v>
      </c>
      <c r="J35" s="38">
        <v>3.63</v>
      </c>
      <c r="K35" s="22"/>
      <c r="L35" s="22"/>
      <c r="M35" s="22"/>
      <c r="N35" s="22"/>
      <c r="O35" s="22"/>
      <c r="P35" s="22"/>
    </row>
    <row r="36" spans="1:16" ht="39" customHeight="1" x14ac:dyDescent="0.2">
      <c r="A36" s="22"/>
      <c r="B36" s="35"/>
      <c r="C36" s="1149" t="s">
        <v>545</v>
      </c>
      <c r="D36" s="1150"/>
      <c r="E36" s="1151"/>
      <c r="F36" s="36">
        <v>3.22</v>
      </c>
      <c r="G36" s="37">
        <v>2.6</v>
      </c>
      <c r="H36" s="37">
        <v>2.95</v>
      </c>
      <c r="I36" s="37">
        <v>3.45</v>
      </c>
      <c r="J36" s="38">
        <v>3.09</v>
      </c>
      <c r="K36" s="22"/>
      <c r="L36" s="22"/>
      <c r="M36" s="22"/>
      <c r="N36" s="22"/>
      <c r="O36" s="22"/>
      <c r="P36" s="22"/>
    </row>
    <row r="37" spans="1:16" ht="39" customHeight="1" x14ac:dyDescent="0.2">
      <c r="A37" s="22"/>
      <c r="B37" s="35"/>
      <c r="C37" s="1149" t="s">
        <v>546</v>
      </c>
      <c r="D37" s="1150"/>
      <c r="E37" s="1151"/>
      <c r="F37" s="36">
        <v>2.4900000000000002</v>
      </c>
      <c r="G37" s="37">
        <v>3.52</v>
      </c>
      <c r="H37" s="37">
        <v>1.0900000000000001</v>
      </c>
      <c r="I37" s="37">
        <v>0.83</v>
      </c>
      <c r="J37" s="38">
        <v>0.66</v>
      </c>
      <c r="K37" s="22"/>
      <c r="L37" s="22"/>
      <c r="M37" s="22"/>
      <c r="N37" s="22"/>
      <c r="O37" s="22"/>
      <c r="P37" s="22"/>
    </row>
    <row r="38" spans="1:16" ht="39" customHeight="1" x14ac:dyDescent="0.2">
      <c r="A38" s="22"/>
      <c r="B38" s="35"/>
      <c r="C38" s="1149" t="s">
        <v>547</v>
      </c>
      <c r="D38" s="1150"/>
      <c r="E38" s="1151"/>
      <c r="F38" s="36" t="s">
        <v>548</v>
      </c>
      <c r="G38" s="37">
        <v>0.2</v>
      </c>
      <c r="H38" s="37">
        <v>0.7</v>
      </c>
      <c r="I38" s="37">
        <v>1.01</v>
      </c>
      <c r="J38" s="38">
        <v>0.64</v>
      </c>
      <c r="K38" s="22"/>
      <c r="L38" s="22"/>
      <c r="M38" s="22"/>
      <c r="N38" s="22"/>
      <c r="O38" s="22"/>
      <c r="P38" s="22"/>
    </row>
    <row r="39" spans="1:16" ht="39" customHeight="1" x14ac:dyDescent="0.2">
      <c r="A39" s="22"/>
      <c r="B39" s="35"/>
      <c r="C39" s="1149" t="s">
        <v>549</v>
      </c>
      <c r="D39" s="1150"/>
      <c r="E39" s="1151"/>
      <c r="F39" s="36">
        <v>0.67</v>
      </c>
      <c r="G39" s="37">
        <v>0.43</v>
      </c>
      <c r="H39" s="37">
        <v>0.3</v>
      </c>
      <c r="I39" s="37">
        <v>0.35</v>
      </c>
      <c r="J39" s="38">
        <v>0.36</v>
      </c>
      <c r="K39" s="22"/>
      <c r="L39" s="22"/>
      <c r="M39" s="22"/>
      <c r="N39" s="22"/>
      <c r="O39" s="22"/>
      <c r="P39" s="22"/>
    </row>
    <row r="40" spans="1:16" ht="39" customHeight="1" x14ac:dyDescent="0.2">
      <c r="A40" s="22"/>
      <c r="B40" s="35"/>
      <c r="C40" s="1149" t="s">
        <v>550</v>
      </c>
      <c r="D40" s="1150"/>
      <c r="E40" s="1151"/>
      <c r="F40" s="36">
        <v>0.15</v>
      </c>
      <c r="G40" s="37">
        <v>0.16</v>
      </c>
      <c r="H40" s="37">
        <v>0.15</v>
      </c>
      <c r="I40" s="37">
        <v>0.17</v>
      </c>
      <c r="J40" s="38">
        <v>0.17</v>
      </c>
      <c r="K40" s="22"/>
      <c r="L40" s="22"/>
      <c r="M40" s="22"/>
      <c r="N40" s="22"/>
      <c r="O40" s="22"/>
      <c r="P40" s="22"/>
    </row>
    <row r="41" spans="1:16" ht="39" customHeight="1" x14ac:dyDescent="0.2">
      <c r="A41" s="22"/>
      <c r="B41" s="35"/>
      <c r="C41" s="1149" t="s">
        <v>551</v>
      </c>
      <c r="D41" s="1150"/>
      <c r="E41" s="1151"/>
      <c r="F41" s="36">
        <v>0.11</v>
      </c>
      <c r="G41" s="37">
        <v>0.11</v>
      </c>
      <c r="H41" s="37">
        <v>0.13</v>
      </c>
      <c r="I41" s="37">
        <v>0.14000000000000001</v>
      </c>
      <c r="J41" s="38">
        <v>0.14000000000000001</v>
      </c>
      <c r="K41" s="22"/>
      <c r="L41" s="22"/>
      <c r="M41" s="22"/>
      <c r="N41" s="22"/>
      <c r="O41" s="22"/>
      <c r="P41" s="22"/>
    </row>
    <row r="42" spans="1:16" ht="39" customHeight="1" x14ac:dyDescent="0.2">
      <c r="A42" s="22"/>
      <c r="B42" s="39"/>
      <c r="C42" s="1149" t="s">
        <v>552</v>
      </c>
      <c r="D42" s="1150"/>
      <c r="E42" s="1151"/>
      <c r="F42" s="36" t="s">
        <v>498</v>
      </c>
      <c r="G42" s="37" t="s">
        <v>498</v>
      </c>
      <c r="H42" s="37" t="s">
        <v>498</v>
      </c>
      <c r="I42" s="37" t="s">
        <v>498</v>
      </c>
      <c r="J42" s="38" t="s">
        <v>498</v>
      </c>
      <c r="K42" s="22"/>
      <c r="L42" s="22"/>
      <c r="M42" s="22"/>
      <c r="N42" s="22"/>
      <c r="O42" s="22"/>
      <c r="P42" s="22"/>
    </row>
    <row r="43" spans="1:16" ht="39" customHeight="1" thickBot="1" x14ac:dyDescent="0.25">
      <c r="A43" s="22"/>
      <c r="B43" s="40"/>
      <c r="C43" s="1152" t="s">
        <v>553</v>
      </c>
      <c r="D43" s="1153"/>
      <c r="E43" s="1154"/>
      <c r="F43" s="41">
        <v>0.23</v>
      </c>
      <c r="G43" s="42">
        <v>0.25</v>
      </c>
      <c r="H43" s="42">
        <v>0.19</v>
      </c>
      <c r="I43" s="42">
        <v>0.21</v>
      </c>
      <c r="J43" s="43">
        <v>0.23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7eqLiY4vTErJIIzDPg2Y8OnAzUp4uMwRviAUFy1uKXkTce2abik5R0BpIDCiUIvWSi5t5MtvDUqQMo5Vo1+Q==" saltValue="pdQfReyygqkMP4GeOu6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180" t="s">
        <v>9</v>
      </c>
      <c r="C45" s="1181"/>
      <c r="D45" s="58"/>
      <c r="E45" s="1186" t="s">
        <v>10</v>
      </c>
      <c r="F45" s="1186"/>
      <c r="G45" s="1186"/>
      <c r="H45" s="1186"/>
      <c r="I45" s="1186"/>
      <c r="J45" s="1187"/>
      <c r="K45" s="59">
        <v>35115</v>
      </c>
      <c r="L45" s="60">
        <v>28559</v>
      </c>
      <c r="M45" s="60">
        <v>31368</v>
      </c>
      <c r="N45" s="60">
        <v>32997</v>
      </c>
      <c r="O45" s="61">
        <v>33381</v>
      </c>
      <c r="P45" s="48"/>
      <c r="Q45" s="48"/>
      <c r="R45" s="48"/>
      <c r="S45" s="48"/>
      <c r="T45" s="48"/>
      <c r="U45" s="48"/>
    </row>
    <row r="46" spans="1:21" ht="30.75" customHeight="1" x14ac:dyDescent="0.2">
      <c r="A46" s="48"/>
      <c r="B46" s="1182"/>
      <c r="C46" s="1183"/>
      <c r="D46" s="62"/>
      <c r="E46" s="1159" t="s">
        <v>11</v>
      </c>
      <c r="F46" s="1159"/>
      <c r="G46" s="1159"/>
      <c r="H46" s="1159"/>
      <c r="I46" s="1159"/>
      <c r="J46" s="1160"/>
      <c r="K46" s="63" t="s">
        <v>498</v>
      </c>
      <c r="L46" s="64" t="s">
        <v>498</v>
      </c>
      <c r="M46" s="64" t="s">
        <v>498</v>
      </c>
      <c r="N46" s="64" t="s">
        <v>498</v>
      </c>
      <c r="O46" s="65" t="s">
        <v>498</v>
      </c>
      <c r="P46" s="48"/>
      <c r="Q46" s="48"/>
      <c r="R46" s="48"/>
      <c r="S46" s="48"/>
      <c r="T46" s="48"/>
      <c r="U46" s="48"/>
    </row>
    <row r="47" spans="1:21" ht="30.75" customHeight="1" x14ac:dyDescent="0.2">
      <c r="A47" s="48"/>
      <c r="B47" s="1182"/>
      <c r="C47" s="1183"/>
      <c r="D47" s="62"/>
      <c r="E47" s="1159" t="s">
        <v>12</v>
      </c>
      <c r="F47" s="1159"/>
      <c r="G47" s="1159"/>
      <c r="H47" s="1159"/>
      <c r="I47" s="1159"/>
      <c r="J47" s="1160"/>
      <c r="K47" s="63">
        <v>2333</v>
      </c>
      <c r="L47" s="64">
        <v>2667</v>
      </c>
      <c r="M47" s="64">
        <v>3000</v>
      </c>
      <c r="N47" s="64">
        <v>3333</v>
      </c>
      <c r="O47" s="65">
        <v>3704</v>
      </c>
      <c r="P47" s="48"/>
      <c r="Q47" s="48"/>
      <c r="R47" s="48"/>
      <c r="S47" s="48"/>
      <c r="T47" s="48"/>
      <c r="U47" s="48"/>
    </row>
    <row r="48" spans="1:21" ht="30.75" customHeight="1" x14ac:dyDescent="0.2">
      <c r="A48" s="48"/>
      <c r="B48" s="1182"/>
      <c r="C48" s="1183"/>
      <c r="D48" s="62"/>
      <c r="E48" s="1159" t="s">
        <v>13</v>
      </c>
      <c r="F48" s="1159"/>
      <c r="G48" s="1159"/>
      <c r="H48" s="1159"/>
      <c r="I48" s="1159"/>
      <c r="J48" s="1160"/>
      <c r="K48" s="63">
        <v>4994</v>
      </c>
      <c r="L48" s="64">
        <v>4903</v>
      </c>
      <c r="M48" s="64">
        <v>4966</v>
      </c>
      <c r="N48" s="64">
        <v>5071</v>
      </c>
      <c r="O48" s="65">
        <v>5150</v>
      </c>
      <c r="P48" s="48"/>
      <c r="Q48" s="48"/>
      <c r="R48" s="48"/>
      <c r="S48" s="48"/>
      <c r="T48" s="48"/>
      <c r="U48" s="48"/>
    </row>
    <row r="49" spans="1:21" ht="30.75" customHeight="1" x14ac:dyDescent="0.2">
      <c r="A49" s="48"/>
      <c r="B49" s="1182"/>
      <c r="C49" s="1183"/>
      <c r="D49" s="62"/>
      <c r="E49" s="1159" t="s">
        <v>14</v>
      </c>
      <c r="F49" s="1159"/>
      <c r="G49" s="1159"/>
      <c r="H49" s="1159"/>
      <c r="I49" s="1159"/>
      <c r="J49" s="1160"/>
      <c r="K49" s="63">
        <v>0</v>
      </c>
      <c r="L49" s="64">
        <v>0</v>
      </c>
      <c r="M49" s="64">
        <v>0</v>
      </c>
      <c r="N49" s="64">
        <v>0</v>
      </c>
      <c r="O49" s="65">
        <v>1</v>
      </c>
      <c r="P49" s="48"/>
      <c r="Q49" s="48"/>
      <c r="R49" s="48"/>
      <c r="S49" s="48"/>
      <c r="T49" s="48"/>
      <c r="U49" s="48"/>
    </row>
    <row r="50" spans="1:21" ht="30.75" customHeight="1" x14ac:dyDescent="0.2">
      <c r="A50" s="48"/>
      <c r="B50" s="1182"/>
      <c r="C50" s="1183"/>
      <c r="D50" s="62"/>
      <c r="E50" s="1159" t="s">
        <v>15</v>
      </c>
      <c r="F50" s="1159"/>
      <c r="G50" s="1159"/>
      <c r="H50" s="1159"/>
      <c r="I50" s="1159"/>
      <c r="J50" s="1160"/>
      <c r="K50" s="63">
        <v>104</v>
      </c>
      <c r="L50" s="64">
        <v>194</v>
      </c>
      <c r="M50" s="64">
        <v>229</v>
      </c>
      <c r="N50" s="64">
        <v>171</v>
      </c>
      <c r="O50" s="65">
        <v>171</v>
      </c>
      <c r="P50" s="48"/>
      <c r="Q50" s="48"/>
      <c r="R50" s="48"/>
      <c r="S50" s="48"/>
      <c r="T50" s="48"/>
      <c r="U50" s="48"/>
    </row>
    <row r="51" spans="1:21" ht="30.75" customHeight="1" x14ac:dyDescent="0.2">
      <c r="A51" s="48"/>
      <c r="B51" s="1184"/>
      <c r="C51" s="1185"/>
      <c r="D51" s="66"/>
      <c r="E51" s="1159" t="s">
        <v>16</v>
      </c>
      <c r="F51" s="1159"/>
      <c r="G51" s="1159"/>
      <c r="H51" s="1159"/>
      <c r="I51" s="1159"/>
      <c r="J51" s="1160"/>
      <c r="K51" s="63">
        <v>1</v>
      </c>
      <c r="L51" s="64">
        <v>0</v>
      </c>
      <c r="M51" s="64" t="s">
        <v>498</v>
      </c>
      <c r="N51" s="64" t="s">
        <v>498</v>
      </c>
      <c r="O51" s="65" t="s">
        <v>498</v>
      </c>
      <c r="P51" s="48"/>
      <c r="Q51" s="48"/>
      <c r="R51" s="48"/>
      <c r="S51" s="48"/>
      <c r="T51" s="48"/>
      <c r="U51" s="48"/>
    </row>
    <row r="52" spans="1:21" ht="30.75" customHeight="1" x14ac:dyDescent="0.2">
      <c r="A52" s="48"/>
      <c r="B52" s="1157" t="s">
        <v>17</v>
      </c>
      <c r="C52" s="1158"/>
      <c r="D52" s="66"/>
      <c r="E52" s="1159" t="s">
        <v>18</v>
      </c>
      <c r="F52" s="1159"/>
      <c r="G52" s="1159"/>
      <c r="H52" s="1159"/>
      <c r="I52" s="1159"/>
      <c r="J52" s="1160"/>
      <c r="K52" s="63">
        <v>32428</v>
      </c>
      <c r="L52" s="64">
        <v>26360</v>
      </c>
      <c r="M52" s="64">
        <v>30694</v>
      </c>
      <c r="N52" s="64">
        <v>30948</v>
      </c>
      <c r="O52" s="65">
        <v>31219</v>
      </c>
      <c r="P52" s="48"/>
      <c r="Q52" s="48"/>
      <c r="R52" s="48"/>
      <c r="S52" s="48"/>
      <c r="T52" s="48"/>
      <c r="U52" s="48"/>
    </row>
    <row r="53" spans="1:21" ht="30.75" customHeight="1" thickBot="1" x14ac:dyDescent="0.25">
      <c r="A53" s="48"/>
      <c r="B53" s="1161" t="s">
        <v>19</v>
      </c>
      <c r="C53" s="1162"/>
      <c r="D53" s="67"/>
      <c r="E53" s="1163" t="s">
        <v>20</v>
      </c>
      <c r="F53" s="1163"/>
      <c r="G53" s="1163"/>
      <c r="H53" s="1163"/>
      <c r="I53" s="1163"/>
      <c r="J53" s="1164"/>
      <c r="K53" s="68">
        <v>10119</v>
      </c>
      <c r="L53" s="69">
        <v>9963</v>
      </c>
      <c r="M53" s="69">
        <v>8869</v>
      </c>
      <c r="N53" s="69">
        <v>10624</v>
      </c>
      <c r="O53" s="70">
        <v>11187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65" t="s">
        <v>24</v>
      </c>
      <c r="C58" s="1166"/>
      <c r="D58" s="1171" t="s">
        <v>25</v>
      </c>
      <c r="E58" s="1172"/>
      <c r="F58" s="1172"/>
      <c r="G58" s="1172"/>
      <c r="H58" s="1172"/>
      <c r="I58" s="1172"/>
      <c r="J58" s="1173"/>
      <c r="K58" s="83">
        <v>1480</v>
      </c>
      <c r="L58" s="84">
        <v>1850</v>
      </c>
      <c r="M58" s="84">
        <v>2220</v>
      </c>
      <c r="N58" s="84">
        <v>2590</v>
      </c>
      <c r="O58" s="85">
        <v>2960</v>
      </c>
    </row>
    <row r="59" spans="1:21" ht="31.5" customHeight="1" x14ac:dyDescent="0.2">
      <c r="B59" s="1167"/>
      <c r="C59" s="1168"/>
      <c r="D59" s="1174" t="s">
        <v>26</v>
      </c>
      <c r="E59" s="1175"/>
      <c r="F59" s="1175"/>
      <c r="G59" s="1175"/>
      <c r="H59" s="1175"/>
      <c r="I59" s="1175"/>
      <c r="J59" s="1176"/>
      <c r="K59" s="86">
        <v>2220</v>
      </c>
      <c r="L59" s="87">
        <v>3700</v>
      </c>
      <c r="M59" s="87">
        <v>5550</v>
      </c>
      <c r="N59" s="87">
        <v>7770</v>
      </c>
      <c r="O59" s="88">
        <v>7770</v>
      </c>
    </row>
    <row r="60" spans="1:21" ht="31.5" customHeight="1" thickBot="1" x14ac:dyDescent="0.25">
      <c r="B60" s="1169"/>
      <c r="C60" s="1170"/>
      <c r="D60" s="1177" t="s">
        <v>27</v>
      </c>
      <c r="E60" s="1178"/>
      <c r="F60" s="1178"/>
      <c r="G60" s="1178"/>
      <c r="H60" s="1178"/>
      <c r="I60" s="1178"/>
      <c r="J60" s="1179"/>
      <c r="K60" s="89">
        <v>7000</v>
      </c>
      <c r="L60" s="90">
        <v>9333</v>
      </c>
      <c r="M60" s="90">
        <v>12000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5yp/PRrq4pWnlCaQhVgnQ5z7561F2uftJDIomw4F5T22oTSLk6UcvB7QburoOg3AhHlCk5CJ3JdxnCziTspuZw==" saltValue="0lfTvb7F0AW/uO8Q52jt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536</v>
      </c>
      <c r="J40" s="103" t="s">
        <v>537</v>
      </c>
      <c r="K40" s="103" t="s">
        <v>538</v>
      </c>
      <c r="L40" s="103" t="s">
        <v>539</v>
      </c>
      <c r="M40" s="104" t="s">
        <v>540</v>
      </c>
    </row>
    <row r="41" spans="2:13" ht="27.75" customHeight="1" x14ac:dyDescent="0.2">
      <c r="B41" s="1200" t="s">
        <v>30</v>
      </c>
      <c r="C41" s="1201"/>
      <c r="D41" s="105"/>
      <c r="E41" s="1202" t="s">
        <v>31</v>
      </c>
      <c r="F41" s="1202"/>
      <c r="G41" s="1202"/>
      <c r="H41" s="1203"/>
      <c r="I41" s="355">
        <v>481313</v>
      </c>
      <c r="J41" s="356">
        <v>496551</v>
      </c>
      <c r="K41" s="356">
        <v>508448</v>
      </c>
      <c r="L41" s="356">
        <v>511238</v>
      </c>
      <c r="M41" s="357">
        <v>504688</v>
      </c>
    </row>
    <row r="42" spans="2:13" ht="27.75" customHeight="1" x14ac:dyDescent="0.2">
      <c r="B42" s="1190"/>
      <c r="C42" s="1191"/>
      <c r="D42" s="106"/>
      <c r="E42" s="1194" t="s">
        <v>32</v>
      </c>
      <c r="F42" s="1194"/>
      <c r="G42" s="1194"/>
      <c r="H42" s="1195"/>
      <c r="I42" s="358">
        <v>1538</v>
      </c>
      <c r="J42" s="359">
        <v>1353</v>
      </c>
      <c r="K42" s="359">
        <v>1184</v>
      </c>
      <c r="L42" s="359">
        <v>2192</v>
      </c>
      <c r="M42" s="360">
        <v>2030</v>
      </c>
    </row>
    <row r="43" spans="2:13" ht="27.75" customHeight="1" x14ac:dyDescent="0.2">
      <c r="B43" s="1190"/>
      <c r="C43" s="1191"/>
      <c r="D43" s="106"/>
      <c r="E43" s="1194" t="s">
        <v>33</v>
      </c>
      <c r="F43" s="1194"/>
      <c r="G43" s="1194"/>
      <c r="H43" s="1195"/>
      <c r="I43" s="358">
        <v>72308</v>
      </c>
      <c r="J43" s="359">
        <v>70323</v>
      </c>
      <c r="K43" s="359">
        <v>67653</v>
      </c>
      <c r="L43" s="359">
        <v>66053</v>
      </c>
      <c r="M43" s="360">
        <v>66226</v>
      </c>
    </row>
    <row r="44" spans="2:13" ht="27.75" customHeight="1" x14ac:dyDescent="0.2">
      <c r="B44" s="1190"/>
      <c r="C44" s="1191"/>
      <c r="D44" s="106"/>
      <c r="E44" s="1194" t="s">
        <v>34</v>
      </c>
      <c r="F44" s="1194"/>
      <c r="G44" s="1194"/>
      <c r="H44" s="1195"/>
      <c r="I44" s="358">
        <v>1</v>
      </c>
      <c r="J44" s="359">
        <v>19</v>
      </c>
      <c r="K44" s="359">
        <v>35</v>
      </c>
      <c r="L44" s="359">
        <v>34</v>
      </c>
      <c r="M44" s="360">
        <v>32</v>
      </c>
    </row>
    <row r="45" spans="2:13" ht="27.75" customHeight="1" x14ac:dyDescent="0.2">
      <c r="B45" s="1190"/>
      <c r="C45" s="1191"/>
      <c r="D45" s="106"/>
      <c r="E45" s="1194" t="s">
        <v>35</v>
      </c>
      <c r="F45" s="1194"/>
      <c r="G45" s="1194"/>
      <c r="H45" s="1195"/>
      <c r="I45" s="358">
        <v>72459</v>
      </c>
      <c r="J45" s="359">
        <v>69225</v>
      </c>
      <c r="K45" s="359">
        <v>66494</v>
      </c>
      <c r="L45" s="359">
        <v>63619</v>
      </c>
      <c r="M45" s="360">
        <v>64901</v>
      </c>
    </row>
    <row r="46" spans="2:13" ht="27.75" customHeight="1" x14ac:dyDescent="0.2">
      <c r="B46" s="1190"/>
      <c r="C46" s="1191"/>
      <c r="D46" s="107"/>
      <c r="E46" s="1194" t="s">
        <v>36</v>
      </c>
      <c r="F46" s="1194"/>
      <c r="G46" s="1194"/>
      <c r="H46" s="1195"/>
      <c r="I46" s="358" t="s">
        <v>498</v>
      </c>
      <c r="J46" s="359" t="s">
        <v>498</v>
      </c>
      <c r="K46" s="359" t="s">
        <v>498</v>
      </c>
      <c r="L46" s="359" t="s">
        <v>498</v>
      </c>
      <c r="M46" s="360" t="s">
        <v>498</v>
      </c>
    </row>
    <row r="47" spans="2:13" ht="27.75" customHeight="1" x14ac:dyDescent="0.2">
      <c r="B47" s="1190"/>
      <c r="C47" s="1191"/>
      <c r="D47" s="108"/>
      <c r="E47" s="1204" t="s">
        <v>37</v>
      </c>
      <c r="F47" s="1205"/>
      <c r="G47" s="1205"/>
      <c r="H47" s="1206"/>
      <c r="I47" s="358" t="s">
        <v>498</v>
      </c>
      <c r="J47" s="359" t="s">
        <v>498</v>
      </c>
      <c r="K47" s="359" t="s">
        <v>498</v>
      </c>
      <c r="L47" s="359" t="s">
        <v>498</v>
      </c>
      <c r="M47" s="360" t="s">
        <v>498</v>
      </c>
    </row>
    <row r="48" spans="2:13" ht="27.75" customHeight="1" x14ac:dyDescent="0.2">
      <c r="B48" s="1190"/>
      <c r="C48" s="1191"/>
      <c r="D48" s="106"/>
      <c r="E48" s="1194" t="s">
        <v>38</v>
      </c>
      <c r="F48" s="1194"/>
      <c r="G48" s="1194"/>
      <c r="H48" s="1195"/>
      <c r="I48" s="358" t="s">
        <v>498</v>
      </c>
      <c r="J48" s="359" t="s">
        <v>498</v>
      </c>
      <c r="K48" s="359" t="s">
        <v>498</v>
      </c>
      <c r="L48" s="359" t="s">
        <v>498</v>
      </c>
      <c r="M48" s="360" t="s">
        <v>498</v>
      </c>
    </row>
    <row r="49" spans="2:13" ht="27.75" customHeight="1" x14ac:dyDescent="0.2">
      <c r="B49" s="1192"/>
      <c r="C49" s="1193"/>
      <c r="D49" s="106"/>
      <c r="E49" s="1194" t="s">
        <v>39</v>
      </c>
      <c r="F49" s="1194"/>
      <c r="G49" s="1194"/>
      <c r="H49" s="1195"/>
      <c r="I49" s="358" t="s">
        <v>498</v>
      </c>
      <c r="J49" s="359" t="s">
        <v>498</v>
      </c>
      <c r="K49" s="359" t="s">
        <v>498</v>
      </c>
      <c r="L49" s="359" t="s">
        <v>498</v>
      </c>
      <c r="M49" s="360" t="s">
        <v>498</v>
      </c>
    </row>
    <row r="50" spans="2:13" ht="27.75" customHeight="1" x14ac:dyDescent="0.2">
      <c r="B50" s="1188" t="s">
        <v>40</v>
      </c>
      <c r="C50" s="1189"/>
      <c r="D50" s="109"/>
      <c r="E50" s="1194" t="s">
        <v>41</v>
      </c>
      <c r="F50" s="1194"/>
      <c r="G50" s="1194"/>
      <c r="H50" s="1195"/>
      <c r="I50" s="358">
        <v>22532</v>
      </c>
      <c r="J50" s="359">
        <v>28210</v>
      </c>
      <c r="K50" s="359">
        <v>39349</v>
      </c>
      <c r="L50" s="359">
        <v>44563</v>
      </c>
      <c r="M50" s="360">
        <v>51953</v>
      </c>
    </row>
    <row r="51" spans="2:13" ht="27.75" customHeight="1" x14ac:dyDescent="0.2">
      <c r="B51" s="1190"/>
      <c r="C51" s="1191"/>
      <c r="D51" s="106"/>
      <c r="E51" s="1194" t="s">
        <v>42</v>
      </c>
      <c r="F51" s="1194"/>
      <c r="G51" s="1194"/>
      <c r="H51" s="1195"/>
      <c r="I51" s="358">
        <v>28793</v>
      </c>
      <c r="J51" s="359">
        <v>29581</v>
      </c>
      <c r="K51" s="359">
        <v>37212</v>
      </c>
      <c r="L51" s="359">
        <v>36888</v>
      </c>
      <c r="M51" s="360">
        <v>39283</v>
      </c>
    </row>
    <row r="52" spans="2:13" ht="27.75" customHeight="1" x14ac:dyDescent="0.2">
      <c r="B52" s="1192"/>
      <c r="C52" s="1193"/>
      <c r="D52" s="106"/>
      <c r="E52" s="1194" t="s">
        <v>43</v>
      </c>
      <c r="F52" s="1194"/>
      <c r="G52" s="1194"/>
      <c r="H52" s="1195"/>
      <c r="I52" s="358">
        <v>357674</v>
      </c>
      <c r="J52" s="359">
        <v>366350</v>
      </c>
      <c r="K52" s="359">
        <v>372310</v>
      </c>
      <c r="L52" s="359">
        <v>377051</v>
      </c>
      <c r="M52" s="360">
        <v>375085</v>
      </c>
    </row>
    <row r="53" spans="2:13" ht="27.75" customHeight="1" thickBot="1" x14ac:dyDescent="0.25">
      <c r="B53" s="1196" t="s">
        <v>19</v>
      </c>
      <c r="C53" s="1197"/>
      <c r="D53" s="110"/>
      <c r="E53" s="1198" t="s">
        <v>44</v>
      </c>
      <c r="F53" s="1198"/>
      <c r="G53" s="1198"/>
      <c r="H53" s="1199"/>
      <c r="I53" s="361">
        <v>218620</v>
      </c>
      <c r="J53" s="362">
        <v>213330</v>
      </c>
      <c r="K53" s="362">
        <v>194944</v>
      </c>
      <c r="L53" s="362">
        <v>184634</v>
      </c>
      <c r="M53" s="363">
        <v>171557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5wYs/Sh6Mp7FfxUfw14/Tlb0ScPFQLh0A76aLGEtoyP2Tu7qs+c1rJdYq1R7em2pfB/NpxBmK2fv+i2bVIuXw==" saltValue="jQlqxlnPQevjz0MXf8Bu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538</v>
      </c>
      <c r="G54" s="119" t="s">
        <v>539</v>
      </c>
      <c r="H54" s="120" t="s">
        <v>540</v>
      </c>
    </row>
    <row r="55" spans="2:8" ht="52.5" customHeight="1" x14ac:dyDescent="0.2">
      <c r="B55" s="121"/>
      <c r="C55" s="1215" t="s">
        <v>46</v>
      </c>
      <c r="D55" s="1215"/>
      <c r="E55" s="1216"/>
      <c r="F55" s="122">
        <v>3703</v>
      </c>
      <c r="G55" s="122">
        <v>4303</v>
      </c>
      <c r="H55" s="123">
        <v>5003</v>
      </c>
    </row>
    <row r="56" spans="2:8" ht="52.5" customHeight="1" x14ac:dyDescent="0.2">
      <c r="B56" s="124"/>
      <c r="C56" s="1217" t="s">
        <v>47</v>
      </c>
      <c r="D56" s="1217"/>
      <c r="E56" s="1218"/>
      <c r="F56" s="125">
        <v>6240</v>
      </c>
      <c r="G56" s="125">
        <v>5970</v>
      </c>
      <c r="H56" s="126">
        <v>6546</v>
      </c>
    </row>
    <row r="57" spans="2:8" ht="53.25" customHeight="1" x14ac:dyDescent="0.2">
      <c r="B57" s="124"/>
      <c r="C57" s="1219" t="s">
        <v>48</v>
      </c>
      <c r="D57" s="1219"/>
      <c r="E57" s="1220"/>
      <c r="F57" s="127">
        <v>16368</v>
      </c>
      <c r="G57" s="127">
        <v>18818</v>
      </c>
      <c r="H57" s="128">
        <v>23962</v>
      </c>
    </row>
    <row r="58" spans="2:8" ht="45.75" customHeight="1" x14ac:dyDescent="0.2">
      <c r="B58" s="129"/>
      <c r="C58" s="1207" t="s">
        <v>559</v>
      </c>
      <c r="D58" s="1208"/>
      <c r="E58" s="1209"/>
      <c r="F58" s="130">
        <v>7251</v>
      </c>
      <c r="G58" s="130">
        <v>10051</v>
      </c>
      <c r="H58" s="131">
        <v>12054</v>
      </c>
    </row>
    <row r="59" spans="2:8" ht="45.75" customHeight="1" x14ac:dyDescent="0.2">
      <c r="B59" s="129"/>
      <c r="C59" s="1207" t="s">
        <v>560</v>
      </c>
      <c r="D59" s="1208"/>
      <c r="E59" s="1209"/>
      <c r="F59" s="130" t="s">
        <v>498</v>
      </c>
      <c r="G59" s="130" t="s">
        <v>498</v>
      </c>
      <c r="H59" s="131">
        <v>1953</v>
      </c>
    </row>
    <row r="60" spans="2:8" ht="45.75" customHeight="1" x14ac:dyDescent="0.2">
      <c r="B60" s="129"/>
      <c r="C60" s="1207" t="s">
        <v>561</v>
      </c>
      <c r="D60" s="1208"/>
      <c r="E60" s="1209"/>
      <c r="F60" s="130">
        <v>1094</v>
      </c>
      <c r="G60" s="130">
        <v>966</v>
      </c>
      <c r="H60" s="131">
        <v>2296</v>
      </c>
    </row>
    <row r="61" spans="2:8" ht="45.75" customHeight="1" x14ac:dyDescent="0.2">
      <c r="B61" s="129"/>
      <c r="C61" s="1207" t="s">
        <v>562</v>
      </c>
      <c r="D61" s="1208"/>
      <c r="E61" s="1209"/>
      <c r="F61" s="130">
        <v>4160</v>
      </c>
      <c r="G61" s="130">
        <v>4879</v>
      </c>
      <c r="H61" s="131">
        <v>5126</v>
      </c>
    </row>
    <row r="62" spans="2:8" ht="45.75" customHeight="1" thickBot="1" x14ac:dyDescent="0.25">
      <c r="B62" s="132"/>
      <c r="C62" s="1210" t="s">
        <v>563</v>
      </c>
      <c r="D62" s="1211"/>
      <c r="E62" s="1212"/>
      <c r="F62" s="133">
        <v>1743</v>
      </c>
      <c r="G62" s="133">
        <v>682</v>
      </c>
      <c r="H62" s="134">
        <v>228</v>
      </c>
    </row>
    <row r="63" spans="2:8" ht="52.5" customHeight="1" thickBot="1" x14ac:dyDescent="0.25">
      <c r="B63" s="135"/>
      <c r="C63" s="1213" t="s">
        <v>49</v>
      </c>
      <c r="D63" s="1213"/>
      <c r="E63" s="1214"/>
      <c r="F63" s="136">
        <v>26311</v>
      </c>
      <c r="G63" s="136">
        <v>29091</v>
      </c>
      <c r="H63" s="137">
        <v>35511</v>
      </c>
    </row>
    <row r="64" spans="2:8" ht="13" x14ac:dyDescent="0.2"/>
  </sheetData>
  <sheetProtection algorithmName="SHA-512" hashValue="e+KO/4FMflSjUWGyi55YKr1vjSsUTZOx87b1zXzRkSU39yytY1BgfEfU8L/4nslNoZdPCSNEix8Gltes9DI6qg==" saltValue="dG0gFLbZOmrXdxG2NOVI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535</v>
      </c>
      <c r="G2" s="151"/>
      <c r="H2" s="152"/>
    </row>
    <row r="3" spans="1:8" x14ac:dyDescent="0.2">
      <c r="A3" s="148" t="s">
        <v>528</v>
      </c>
      <c r="B3" s="153"/>
      <c r="C3" s="154"/>
      <c r="D3" s="155">
        <v>91725</v>
      </c>
      <c r="E3" s="156"/>
      <c r="F3" s="157">
        <v>57132</v>
      </c>
      <c r="G3" s="158"/>
      <c r="H3" s="159"/>
    </row>
    <row r="4" spans="1:8" x14ac:dyDescent="0.2">
      <c r="A4" s="160"/>
      <c r="B4" s="161"/>
      <c r="C4" s="162"/>
      <c r="D4" s="163">
        <v>35779</v>
      </c>
      <c r="E4" s="164"/>
      <c r="F4" s="165">
        <v>30126</v>
      </c>
      <c r="G4" s="166"/>
      <c r="H4" s="167"/>
    </row>
    <row r="5" spans="1:8" x14ac:dyDescent="0.2">
      <c r="A5" s="148" t="s">
        <v>530</v>
      </c>
      <c r="B5" s="153"/>
      <c r="C5" s="154"/>
      <c r="D5" s="155">
        <v>55190</v>
      </c>
      <c r="E5" s="156"/>
      <c r="F5" s="157">
        <v>58766</v>
      </c>
      <c r="G5" s="158"/>
      <c r="H5" s="159"/>
    </row>
    <row r="6" spans="1:8" x14ac:dyDescent="0.2">
      <c r="A6" s="160"/>
      <c r="B6" s="161"/>
      <c r="C6" s="162"/>
      <c r="D6" s="163">
        <v>21768</v>
      </c>
      <c r="E6" s="164"/>
      <c r="F6" s="165">
        <v>29363</v>
      </c>
      <c r="G6" s="166"/>
      <c r="H6" s="167"/>
    </row>
    <row r="7" spans="1:8" x14ac:dyDescent="0.2">
      <c r="A7" s="148" t="s">
        <v>531</v>
      </c>
      <c r="B7" s="153"/>
      <c r="C7" s="154"/>
      <c r="D7" s="155">
        <v>71897</v>
      </c>
      <c r="E7" s="156"/>
      <c r="F7" s="157">
        <v>62482</v>
      </c>
      <c r="G7" s="158"/>
      <c r="H7" s="159"/>
    </row>
    <row r="8" spans="1:8" x14ac:dyDescent="0.2">
      <c r="A8" s="160"/>
      <c r="B8" s="161"/>
      <c r="C8" s="162"/>
      <c r="D8" s="163">
        <v>26631</v>
      </c>
      <c r="E8" s="164"/>
      <c r="F8" s="165">
        <v>34626</v>
      </c>
      <c r="G8" s="166"/>
      <c r="H8" s="167"/>
    </row>
    <row r="9" spans="1:8" x14ac:dyDescent="0.2">
      <c r="A9" s="148" t="s">
        <v>532</v>
      </c>
      <c r="B9" s="153"/>
      <c r="C9" s="154"/>
      <c r="D9" s="155">
        <v>57515</v>
      </c>
      <c r="E9" s="156"/>
      <c r="F9" s="157">
        <v>59288</v>
      </c>
      <c r="G9" s="158"/>
      <c r="H9" s="159"/>
    </row>
    <row r="10" spans="1:8" x14ac:dyDescent="0.2">
      <c r="A10" s="160"/>
      <c r="B10" s="161"/>
      <c r="C10" s="162"/>
      <c r="D10" s="163">
        <v>22445</v>
      </c>
      <c r="E10" s="164"/>
      <c r="F10" s="165">
        <v>32670</v>
      </c>
      <c r="G10" s="166"/>
      <c r="H10" s="167"/>
    </row>
    <row r="11" spans="1:8" x14ac:dyDescent="0.2">
      <c r="A11" s="148" t="s">
        <v>533</v>
      </c>
      <c r="B11" s="153"/>
      <c r="C11" s="154"/>
      <c r="D11" s="155">
        <v>58458</v>
      </c>
      <c r="E11" s="156"/>
      <c r="F11" s="157">
        <v>63490</v>
      </c>
      <c r="G11" s="158"/>
      <c r="H11" s="159"/>
    </row>
    <row r="12" spans="1:8" x14ac:dyDescent="0.2">
      <c r="A12" s="160"/>
      <c r="B12" s="161"/>
      <c r="C12" s="168"/>
      <c r="D12" s="163">
        <v>25296</v>
      </c>
      <c r="E12" s="164"/>
      <c r="F12" s="165">
        <v>35347</v>
      </c>
      <c r="G12" s="166"/>
      <c r="H12" s="167"/>
    </row>
    <row r="13" spans="1:8" x14ac:dyDescent="0.2">
      <c r="A13" s="148"/>
      <c r="B13" s="153"/>
      <c r="C13" s="169"/>
      <c r="D13" s="170">
        <v>66957</v>
      </c>
      <c r="E13" s="171"/>
      <c r="F13" s="172">
        <v>60232</v>
      </c>
      <c r="G13" s="173"/>
      <c r="H13" s="159"/>
    </row>
    <row r="14" spans="1:8" x14ac:dyDescent="0.2">
      <c r="A14" s="160"/>
      <c r="B14" s="161"/>
      <c r="C14" s="162"/>
      <c r="D14" s="163">
        <v>26384</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3.46</v>
      </c>
      <c r="C19" s="174">
        <f>ROUND(VALUE(SUBSTITUTE(実質収支比率等に係る経年分析!G$48,"▲","-")),2)</f>
        <v>2.84</v>
      </c>
      <c r="D19" s="174">
        <f>ROUND(VALUE(SUBSTITUTE(実質収支比率等に係る経年分析!H$48,"▲","-")),2)</f>
        <v>3.19</v>
      </c>
      <c r="E19" s="174">
        <f>ROUND(VALUE(SUBSTITUTE(実質収支比率等に係る経年分析!I$48,"▲","-")),2)</f>
        <v>3.72</v>
      </c>
      <c r="F19" s="174">
        <f>ROUND(VALUE(SUBSTITUTE(実質収支比率等に係る経年分析!J$48,"▲","-")),2)</f>
        <v>3.36</v>
      </c>
    </row>
    <row r="20" spans="1:11" x14ac:dyDescent="0.2">
      <c r="A20" s="174" t="s">
        <v>53</v>
      </c>
      <c r="B20" s="174">
        <f>ROUND(VALUE(SUBSTITUTE(実質収支比率等に係る経年分析!F$47,"▲","-")),2)</f>
        <v>2.12</v>
      </c>
      <c r="C20" s="174">
        <f>ROUND(VALUE(SUBSTITUTE(実質収支比率等に係る経年分析!G$47,"▲","-")),2)</f>
        <v>1.89</v>
      </c>
      <c r="D20" s="174">
        <f>ROUND(VALUE(SUBSTITUTE(実質収支比率等に係る経年分析!H$47,"▲","-")),2)</f>
        <v>1.77</v>
      </c>
      <c r="E20" s="174">
        <f>ROUND(VALUE(SUBSTITUTE(実質収支比率等に係る経年分析!I$47,"▲","-")),2)</f>
        <v>2.11</v>
      </c>
      <c r="F20" s="174">
        <f>ROUND(VALUE(SUBSTITUTE(実質収支比率等に係る経年分析!J$47,"▲","-")),2)</f>
        <v>2.41</v>
      </c>
    </row>
    <row r="21" spans="1:11" x14ac:dyDescent="0.2">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0.05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交通事業会計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国民健康保険会計</v>
      </c>
      <c r="B32" s="175">
        <f>IF(ROUND(VALUE(SUBSTITUTE(連結実質赤字比率に係る赤字・黒字の構成分析!F$38,"▲", "-")), 2) &lt; 0, ABS(ROUND(VALUE(SUBSTITUTE(連結実質赤字比率に係る赤字・黒字の構成分析!F$38,"▲", "-")), 2)), NA())</f>
        <v>0.43</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2">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2.4900000000000002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4.6399999999999997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32428</v>
      </c>
      <c r="E42" s="176"/>
      <c r="F42" s="176"/>
      <c r="G42" s="176">
        <f>'実質公債費比率（分子）の構造'!L$52</f>
        <v>26360</v>
      </c>
      <c r="H42" s="176"/>
      <c r="I42" s="176"/>
      <c r="J42" s="176">
        <f>'実質公債費比率（分子）の構造'!M$52</f>
        <v>30694</v>
      </c>
      <c r="K42" s="176"/>
      <c r="L42" s="176"/>
      <c r="M42" s="176">
        <f>'実質公債費比率（分子）の構造'!N$52</f>
        <v>30948</v>
      </c>
      <c r="N42" s="176"/>
      <c r="O42" s="176"/>
      <c r="P42" s="176">
        <f>'実質公債費比率（分子）の構造'!O$52</f>
        <v>31219</v>
      </c>
    </row>
    <row r="43" spans="1:16" x14ac:dyDescent="0.2">
      <c r="A43" s="176" t="s">
        <v>16</v>
      </c>
      <c r="B43" s="176">
        <f>'実質公債費比率（分子）の構造'!K$51</f>
        <v>1</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104</v>
      </c>
      <c r="C44" s="176"/>
      <c r="D44" s="176"/>
      <c r="E44" s="176">
        <f>'実質公債費比率（分子）の構造'!L$50</f>
        <v>194</v>
      </c>
      <c r="F44" s="176"/>
      <c r="G44" s="176"/>
      <c r="H44" s="176">
        <f>'実質公債費比率（分子）の構造'!M$50</f>
        <v>229</v>
      </c>
      <c r="I44" s="176"/>
      <c r="J44" s="176"/>
      <c r="K44" s="176">
        <f>'実質公債費比率（分子）の構造'!N$50</f>
        <v>171</v>
      </c>
      <c r="L44" s="176"/>
      <c r="M44" s="176"/>
      <c r="N44" s="176">
        <f>'実質公債費比率（分子）の構造'!O$50</f>
        <v>171</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2">
      <c r="A46" s="176" t="s">
        <v>64</v>
      </c>
      <c r="B46" s="176">
        <f>'実質公債費比率（分子）の構造'!K$48</f>
        <v>4994</v>
      </c>
      <c r="C46" s="176"/>
      <c r="D46" s="176"/>
      <c r="E46" s="176">
        <f>'実質公債費比率（分子）の構造'!L$48</f>
        <v>4903</v>
      </c>
      <c r="F46" s="176"/>
      <c r="G46" s="176"/>
      <c r="H46" s="176">
        <f>'実質公債費比率（分子）の構造'!M$48</f>
        <v>4966</v>
      </c>
      <c r="I46" s="176"/>
      <c r="J46" s="176"/>
      <c r="K46" s="176">
        <f>'実質公債費比率（分子）の構造'!N$48</f>
        <v>5071</v>
      </c>
      <c r="L46" s="176"/>
      <c r="M46" s="176"/>
      <c r="N46" s="176">
        <f>'実質公債費比率（分子）の構造'!O$48</f>
        <v>5150</v>
      </c>
      <c r="O46" s="176"/>
      <c r="P46" s="176"/>
    </row>
    <row r="47" spans="1:16" x14ac:dyDescent="0.2">
      <c r="A47" s="176" t="s">
        <v>12</v>
      </c>
      <c r="B47" s="176">
        <f>'実質公債費比率（分子）の構造'!K$47</f>
        <v>2333</v>
      </c>
      <c r="C47" s="176"/>
      <c r="D47" s="176"/>
      <c r="E47" s="176">
        <f>'実質公債費比率（分子）の構造'!L$47</f>
        <v>2667</v>
      </c>
      <c r="F47" s="176"/>
      <c r="G47" s="176"/>
      <c r="H47" s="176">
        <f>'実質公債費比率（分子）の構造'!M$47</f>
        <v>3000</v>
      </c>
      <c r="I47" s="176"/>
      <c r="J47" s="176"/>
      <c r="K47" s="176">
        <f>'実質公債費比率（分子）の構造'!N$47</f>
        <v>3333</v>
      </c>
      <c r="L47" s="176"/>
      <c r="M47" s="176"/>
      <c r="N47" s="176">
        <f>'実質公債費比率（分子）の構造'!O$47</f>
        <v>3704</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35115</v>
      </c>
      <c r="C49" s="176"/>
      <c r="D49" s="176"/>
      <c r="E49" s="176">
        <f>'実質公債費比率（分子）の構造'!L$45</f>
        <v>28559</v>
      </c>
      <c r="F49" s="176"/>
      <c r="G49" s="176"/>
      <c r="H49" s="176">
        <f>'実質公債費比率（分子）の構造'!M$45</f>
        <v>31368</v>
      </c>
      <c r="I49" s="176"/>
      <c r="J49" s="176"/>
      <c r="K49" s="176">
        <f>'実質公債費比率（分子）の構造'!N$45</f>
        <v>32997</v>
      </c>
      <c r="L49" s="176"/>
      <c r="M49" s="176"/>
      <c r="N49" s="176">
        <f>'実質公債費比率（分子）の構造'!O$45</f>
        <v>33381</v>
      </c>
      <c r="O49" s="176"/>
      <c r="P49" s="176"/>
    </row>
    <row r="50" spans="1:16" x14ac:dyDescent="0.2">
      <c r="A50" s="176" t="s">
        <v>67</v>
      </c>
      <c r="B50" s="176" t="e">
        <f>NA()</f>
        <v>#N/A</v>
      </c>
      <c r="C50" s="176">
        <f>IF(ISNUMBER('実質公債費比率（分子）の構造'!K$53),'実質公債費比率（分子）の構造'!K$53,NA())</f>
        <v>10119</v>
      </c>
      <c r="D50" s="176" t="e">
        <f>NA()</f>
        <v>#N/A</v>
      </c>
      <c r="E50" s="176" t="e">
        <f>NA()</f>
        <v>#N/A</v>
      </c>
      <c r="F50" s="176">
        <f>IF(ISNUMBER('実質公債費比率（分子）の構造'!L$53),'実質公債費比率（分子）の構造'!L$53,NA())</f>
        <v>9963</v>
      </c>
      <c r="G50" s="176" t="e">
        <f>NA()</f>
        <v>#N/A</v>
      </c>
      <c r="H50" s="176" t="e">
        <f>NA()</f>
        <v>#N/A</v>
      </c>
      <c r="I50" s="176">
        <f>IF(ISNUMBER('実質公債費比率（分子）の構造'!M$53),'実質公債費比率（分子）の構造'!M$53,NA())</f>
        <v>8869</v>
      </c>
      <c r="J50" s="176" t="e">
        <f>NA()</f>
        <v>#N/A</v>
      </c>
      <c r="K50" s="176" t="e">
        <f>NA()</f>
        <v>#N/A</v>
      </c>
      <c r="L50" s="176">
        <f>IF(ISNUMBER('実質公債費比率（分子）の構造'!N$53),'実質公債費比率（分子）の構造'!N$53,NA())</f>
        <v>10624</v>
      </c>
      <c r="M50" s="176" t="e">
        <f>NA()</f>
        <v>#N/A</v>
      </c>
      <c r="N50" s="176" t="e">
        <f>NA()</f>
        <v>#N/A</v>
      </c>
      <c r="O50" s="176">
        <f>IF(ISNUMBER('実質公債費比率（分子）の構造'!O$53),'実質公債費比率（分子）の構造'!O$53,NA())</f>
        <v>11187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357674</v>
      </c>
      <c r="E56" s="175"/>
      <c r="F56" s="175"/>
      <c r="G56" s="175">
        <f>'将来負担比率（分子）の構造'!J$52</f>
        <v>366350</v>
      </c>
      <c r="H56" s="175"/>
      <c r="I56" s="175"/>
      <c r="J56" s="175">
        <f>'将来負担比率（分子）の構造'!K$52</f>
        <v>372310</v>
      </c>
      <c r="K56" s="175"/>
      <c r="L56" s="175"/>
      <c r="M56" s="175">
        <f>'将来負担比率（分子）の構造'!L$52</f>
        <v>377051</v>
      </c>
      <c r="N56" s="175"/>
      <c r="O56" s="175"/>
      <c r="P56" s="175">
        <f>'将来負担比率（分子）の構造'!M$52</f>
        <v>375085</v>
      </c>
    </row>
    <row r="57" spans="1:16" x14ac:dyDescent="0.2">
      <c r="A57" s="175" t="s">
        <v>42</v>
      </c>
      <c r="B57" s="175"/>
      <c r="C57" s="175"/>
      <c r="D57" s="175">
        <f>'将来負担比率（分子）の構造'!I$51</f>
        <v>28793</v>
      </c>
      <c r="E57" s="175"/>
      <c r="F57" s="175"/>
      <c r="G57" s="175">
        <f>'将来負担比率（分子）の構造'!J$51</f>
        <v>29581</v>
      </c>
      <c r="H57" s="175"/>
      <c r="I57" s="175"/>
      <c r="J57" s="175">
        <f>'将来負担比率（分子）の構造'!K$51</f>
        <v>37212</v>
      </c>
      <c r="K57" s="175"/>
      <c r="L57" s="175"/>
      <c r="M57" s="175">
        <f>'将来負担比率（分子）の構造'!L$51</f>
        <v>36888</v>
      </c>
      <c r="N57" s="175"/>
      <c r="O57" s="175"/>
      <c r="P57" s="175">
        <f>'将来負担比率（分子）の構造'!M$51</f>
        <v>39283</v>
      </c>
    </row>
    <row r="58" spans="1:16" x14ac:dyDescent="0.2">
      <c r="A58" s="175" t="s">
        <v>41</v>
      </c>
      <c r="B58" s="175"/>
      <c r="C58" s="175"/>
      <c r="D58" s="175">
        <f>'将来負担比率（分子）の構造'!I$50</f>
        <v>22532</v>
      </c>
      <c r="E58" s="175"/>
      <c r="F58" s="175"/>
      <c r="G58" s="175">
        <f>'将来負担比率（分子）の構造'!J$50</f>
        <v>28210</v>
      </c>
      <c r="H58" s="175"/>
      <c r="I58" s="175"/>
      <c r="J58" s="175">
        <f>'将来負担比率（分子）の構造'!K$50</f>
        <v>39349</v>
      </c>
      <c r="K58" s="175"/>
      <c r="L58" s="175"/>
      <c r="M58" s="175">
        <f>'将来負担比率（分子）の構造'!L$50</f>
        <v>44563</v>
      </c>
      <c r="N58" s="175"/>
      <c r="O58" s="175"/>
      <c r="P58" s="175">
        <f>'将来負担比率（分子）の構造'!M$50</f>
        <v>51953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72459</v>
      </c>
      <c r="C62" s="175"/>
      <c r="D62" s="175"/>
      <c r="E62" s="175">
        <f>'将来負担比率（分子）の構造'!J$45</f>
        <v>69225</v>
      </c>
      <c r="F62" s="175"/>
      <c r="G62" s="175"/>
      <c r="H62" s="175">
        <f>'将来負担比率（分子）の構造'!K$45</f>
        <v>66494</v>
      </c>
      <c r="I62" s="175"/>
      <c r="J62" s="175"/>
      <c r="K62" s="175">
        <f>'将来負担比率（分子）の構造'!L$45</f>
        <v>63619</v>
      </c>
      <c r="L62" s="175"/>
      <c r="M62" s="175"/>
      <c r="N62" s="175">
        <f>'将来負担比率（分子）の構造'!M$45</f>
        <v>64901</v>
      </c>
      <c r="O62" s="175"/>
      <c r="P62" s="175"/>
    </row>
    <row r="63" spans="1:16" x14ac:dyDescent="0.2">
      <c r="A63" s="175" t="s">
        <v>34</v>
      </c>
      <c r="B63" s="175">
        <f>'将来負担比率（分子）の構造'!I$44</f>
        <v>1</v>
      </c>
      <c r="C63" s="175"/>
      <c r="D63" s="175"/>
      <c r="E63" s="175">
        <f>'将来負担比率（分子）の構造'!J$44</f>
        <v>19</v>
      </c>
      <c r="F63" s="175"/>
      <c r="G63" s="175"/>
      <c r="H63" s="175">
        <f>'将来負担比率（分子）の構造'!K$44</f>
        <v>35</v>
      </c>
      <c r="I63" s="175"/>
      <c r="J63" s="175"/>
      <c r="K63" s="175">
        <f>'将来負担比率（分子）の構造'!L$44</f>
        <v>34</v>
      </c>
      <c r="L63" s="175"/>
      <c r="M63" s="175"/>
      <c r="N63" s="175">
        <f>'将来負担比率（分子）の構造'!M$44</f>
        <v>32</v>
      </c>
      <c r="O63" s="175"/>
      <c r="P63" s="175"/>
    </row>
    <row r="64" spans="1:16" x14ac:dyDescent="0.2">
      <c r="A64" s="175" t="s">
        <v>33</v>
      </c>
      <c r="B64" s="175">
        <f>'将来負担比率（分子）の構造'!I$43</f>
        <v>72308</v>
      </c>
      <c r="C64" s="175"/>
      <c r="D64" s="175"/>
      <c r="E64" s="175">
        <f>'将来負担比率（分子）の構造'!J$43</f>
        <v>70323</v>
      </c>
      <c r="F64" s="175"/>
      <c r="G64" s="175"/>
      <c r="H64" s="175">
        <f>'将来負担比率（分子）の構造'!K$43</f>
        <v>67653</v>
      </c>
      <c r="I64" s="175"/>
      <c r="J64" s="175"/>
      <c r="K64" s="175">
        <f>'将来負担比率（分子）の構造'!L$43</f>
        <v>66053</v>
      </c>
      <c r="L64" s="175"/>
      <c r="M64" s="175"/>
      <c r="N64" s="175">
        <f>'将来負担比率（分子）の構造'!M$43</f>
        <v>66226</v>
      </c>
      <c r="O64" s="175"/>
      <c r="P64" s="175"/>
    </row>
    <row r="65" spans="1:16" x14ac:dyDescent="0.2">
      <c r="A65" s="175" t="s">
        <v>32</v>
      </c>
      <c r="B65" s="175">
        <f>'将来負担比率（分子）の構造'!I$42</f>
        <v>1538</v>
      </c>
      <c r="C65" s="175"/>
      <c r="D65" s="175"/>
      <c r="E65" s="175">
        <f>'将来負担比率（分子）の構造'!J$42</f>
        <v>1353</v>
      </c>
      <c r="F65" s="175"/>
      <c r="G65" s="175"/>
      <c r="H65" s="175">
        <f>'将来負担比率（分子）の構造'!K$42</f>
        <v>1184</v>
      </c>
      <c r="I65" s="175"/>
      <c r="J65" s="175"/>
      <c r="K65" s="175">
        <f>'将来負担比率（分子）の構造'!L$42</f>
        <v>2192</v>
      </c>
      <c r="L65" s="175"/>
      <c r="M65" s="175"/>
      <c r="N65" s="175">
        <f>'将来負担比率（分子）の構造'!M$42</f>
        <v>2030</v>
      </c>
      <c r="O65" s="175"/>
      <c r="P65" s="175"/>
    </row>
    <row r="66" spans="1:16" x14ac:dyDescent="0.2">
      <c r="A66" s="175" t="s">
        <v>31</v>
      </c>
      <c r="B66" s="175">
        <f>'将来負担比率（分子）の構造'!I$41</f>
        <v>481313</v>
      </c>
      <c r="C66" s="175"/>
      <c r="D66" s="175"/>
      <c r="E66" s="175">
        <f>'将来負担比率（分子）の構造'!J$41</f>
        <v>496551</v>
      </c>
      <c r="F66" s="175"/>
      <c r="G66" s="175"/>
      <c r="H66" s="175">
        <f>'将来負担比率（分子）の構造'!K$41</f>
        <v>508448</v>
      </c>
      <c r="I66" s="175"/>
      <c r="J66" s="175"/>
      <c r="K66" s="175">
        <f>'将来負担比率（分子）の構造'!L$41</f>
        <v>511238</v>
      </c>
      <c r="L66" s="175"/>
      <c r="M66" s="175"/>
      <c r="N66" s="175">
        <f>'将来負担比率（分子）の構造'!M$41</f>
        <v>504688</v>
      </c>
      <c r="O66" s="175"/>
      <c r="P66" s="175"/>
    </row>
    <row r="67" spans="1:16" x14ac:dyDescent="0.2">
      <c r="A67" s="175" t="s">
        <v>71</v>
      </c>
      <c r="B67" s="175" t="e">
        <f>NA()</f>
        <v>#N/A</v>
      </c>
      <c r="C67" s="175">
        <f>IF(ISNUMBER('将来負担比率（分子）の構造'!I$53), IF('将来負担比率（分子）の構造'!I$53 &lt; 0, 0, '将来負担比率（分子）の構造'!I$53), NA())</f>
        <v>218620</v>
      </c>
      <c r="D67" s="175" t="e">
        <f>NA()</f>
        <v>#N/A</v>
      </c>
      <c r="E67" s="175" t="e">
        <f>NA()</f>
        <v>#N/A</v>
      </c>
      <c r="F67" s="175">
        <f>IF(ISNUMBER('将来負担比率（分子）の構造'!J$53), IF('将来負担比率（分子）の構造'!J$53 &lt; 0, 0, '将来負担比率（分子）の構造'!J$53), NA())</f>
        <v>213330</v>
      </c>
      <c r="G67" s="175" t="e">
        <f>NA()</f>
        <v>#N/A</v>
      </c>
      <c r="H67" s="175" t="e">
        <f>NA()</f>
        <v>#N/A</v>
      </c>
      <c r="I67" s="175">
        <f>IF(ISNUMBER('将来負担比率（分子）の構造'!K$53), IF('将来負担比率（分子）の構造'!K$53 &lt; 0, 0, '将来負担比率（分子）の構造'!K$53), NA())</f>
        <v>194944</v>
      </c>
      <c r="J67" s="175" t="e">
        <f>NA()</f>
        <v>#N/A</v>
      </c>
      <c r="K67" s="175" t="e">
        <f>NA()</f>
        <v>#N/A</v>
      </c>
      <c r="L67" s="175">
        <f>IF(ISNUMBER('将来負担比率（分子）の構造'!L$53), IF('将来負担比率（分子）の構造'!L$53 &lt; 0, 0, '将来負担比率（分子）の構造'!L$53), NA())</f>
        <v>184634</v>
      </c>
      <c r="M67" s="175" t="e">
        <f>NA()</f>
        <v>#N/A</v>
      </c>
      <c r="N67" s="175" t="e">
        <f>NA()</f>
        <v>#N/A</v>
      </c>
      <c r="O67" s="175">
        <f>IF(ISNUMBER('将来負担比率（分子）の構造'!M$53), IF('将来負担比率（分子）の構造'!M$53 &lt; 0, 0, '将来負担比率（分子）の構造'!M$53), NA())</f>
        <v>171557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3703</v>
      </c>
      <c r="C72" s="179">
        <f>基金残高に係る経年分析!G55</f>
        <v>4303</v>
      </c>
      <c r="D72" s="179">
        <f>基金残高に係る経年分析!H55</f>
        <v>5003</v>
      </c>
    </row>
    <row r="73" spans="1:16" x14ac:dyDescent="0.2">
      <c r="A73" s="178" t="s">
        <v>74</v>
      </c>
      <c r="B73" s="179">
        <f>基金残高に係る経年分析!F56</f>
        <v>6240</v>
      </c>
      <c r="C73" s="179">
        <f>基金残高に係る経年分析!G56</f>
        <v>5970</v>
      </c>
      <c r="D73" s="179">
        <f>基金残高に係る経年分析!H56</f>
        <v>6546</v>
      </c>
    </row>
    <row r="74" spans="1:16" x14ac:dyDescent="0.2">
      <c r="A74" s="178" t="s">
        <v>75</v>
      </c>
      <c r="B74" s="179">
        <f>基金残高に係る経年分析!F57</f>
        <v>16368</v>
      </c>
      <c r="C74" s="179">
        <f>基金残高に係る経年分析!G57</f>
        <v>18818</v>
      </c>
      <c r="D74" s="179">
        <f>基金残高に係る経年分析!H57</f>
        <v>23962</v>
      </c>
    </row>
  </sheetData>
  <sheetProtection algorithmName="SHA-512" hashValue="mlHFJP4um9mFdE5GEmQ50F69AaeFRhpn+2OVf6fFjYt14mjtGawH/w0qSMnQduLUTNycCrqEwGWM8gFOc20Qpw==" saltValue="F1Dq+ypm7copidS5flK2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川原　大樹</cp:lastModifiedBy>
  <cp:lastPrinted>2025-03-24T04:23:44Z</cp:lastPrinted>
  <dcterms:created xsi:type="dcterms:W3CDTF">2025-02-19T05:10:16Z</dcterms:created>
  <dcterms:modified xsi:type="dcterms:W3CDTF">2025-03-24T04:23:51Z</dcterms:modified>
  <cp:category/>
</cp:coreProperties>
</file>