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BW35" i="10" s="1"/>
  <c r="BW36" i="10" s="1"/>
  <c r="BW37" i="10" s="1"/>
  <c r="BW38" i="10" s="1"/>
  <c r="BW39" i="10" s="1"/>
  <c r="U34" i="10"/>
  <c r="U35" i="10" s="1"/>
  <c r="U36" i="10" s="1"/>
  <c r="U37" i="10" s="1"/>
  <c r="C34" i="10"/>
  <c r="AM34" i="10" s="1"/>
  <c r="CO34" i="10" l="1"/>
  <c r="CO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<sst xmlns="http://schemas.openxmlformats.org/spreadsheetml/2006/main" count="1097" uniqueCount="560">
  <si>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</si>
  <si>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</si>
  <si>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</si>
  <si>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</si>
  <si>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</si>
  <si>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</si>
  <si>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</si>
  <si>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</si>
  <si>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</si>
  <si>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</si>
  <si>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</si>
  <si>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</si>
  <si>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</si>
  <si>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</si>
  <si>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</si>
  <si>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</si>
  <si>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</si>
  <si>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</si>
  <si>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</si>
  <si>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</si>
  <si>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</si>
  <si>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</si>
  <si>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</si>
  <si>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</si>
  <si>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</si>
  <si>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</si>
  <si>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</si>
  <si>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</si>
  <si>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</si>
  <si>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</si>
  <si>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</si>
  <si>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</si>
  <si>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</si>
  <si>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</si>
  <si>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</si>
  <si>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</si>
  <si>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</si>
  <si>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</si>
  <si>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</si>
  <si>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</si>
  <si>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</si>
  <si>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</si>
  <si>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</si>
  <si>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</si>
  <si>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</si>
  <si>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</si>
  <si>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</si>
  <si>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</si>
  <si>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</si>
  <si>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</si>
  <si>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</si>
  <si>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</si>
  <si>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</si>
  <si>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</si>
  <si>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</si>
  <si>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</si>
  <si>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</si>
  <si>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</si>
  <si>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</si>
  <si>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</si>
  <si>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</si>
  <si>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</si>
  <si>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</si>
  <si>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</si>
  <si>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</si>
  <si>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</si>
  <si>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</si>
  <si>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</si>
  <si>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</si>
  <si>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</si>
  <si>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</si>
  <si>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</si>
  <si>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</si>
  <si>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</si>
  <si>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</si>
  <si>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</si>
  <si>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</si>
  <si>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</si>
  <si>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</si>
  <si>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</si>
  <si>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</si>
  <si>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</si>
  <si>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</si>
  <si>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</si>
  <si>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</si>
  <si>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</si>
  <si>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</si>
  <si>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</si>
  <si>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</si>
  <si>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</si>
  <si>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</si>
  <si>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</si>
  <si>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</si>
  <si>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</si>
  <si>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</si>
  <si>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</si>
  <si>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</si>
  <si>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</si>
  <si>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</si>
  <si>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</si>
  <si>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</si>
  <si>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</si>
  <si>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</si>
  <si>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</si>
  <si>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</si>
  <si>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</si>
  <si>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</si>
  <si>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</si>
  <si>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</si>
  <si>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</si>
  <si>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</si>
  <si>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</si>
  <si>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</si>
  <si>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</si>
  <si>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</si>
  <si>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</si>
  <si>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</si>
  <si>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</si>
  <si>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</si>
  <si>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</si>
  <si>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</si>
  <si>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</si>
  <si>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</si>
  <si>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</si>
  <si>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</si>
  <si>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</si>
  <si>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</si>
  <si>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</si>
  <si>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</si>
  <si>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</si>
  <si>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</si>
  <si>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</si>
  <si>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</si>
  <si>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</si>
  <si>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</si>
  <si>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</si>
  <si>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</si>
  <si>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</si>
  <si>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</si>
  <si>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</si>
  <si>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</si>
  <si>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</si>
  <si>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</si>
  <si>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</si>
  <si>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</si>
  <si>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</si>
  <si>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</si>
  <si>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</si>
  <si>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</si>
  <si>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</si>
  <si>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</si>
  <si>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</si>
  <si>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</si>
  <si>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</si>
  <si>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</si>
  <si>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</si>
  <si>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</si>
  <si>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</si>
  <si>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</si>
  <si>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</si>
  <si>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</si>
  <si>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</si>
  <si>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</si>
  <si>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</si>
  <si>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</si>
  <si>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</si>
  <si>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</si>
  <si>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</si>
  <si>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</si>
  <si>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</si>
  <si>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</si>
  <si>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</si>
  <si>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</si>
  <si>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</si>
  <si>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</si>
  <si>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</si>
  <si>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</si>
  <si>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</si>
  <si>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</si>
  <si>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</si>
  <si>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</si>
  <si>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</si>
  <si>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</si>
  <si>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</si>
  <si>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</si>
  <si>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</si>
  <si>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</si>
  <si>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</si>
  <si>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</si>
  <si>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</si>
  <si>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</si>
  <si>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</si>
  <si>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</si>
  <si>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</si>
  <si>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</si>
  <si>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</si>
  <si>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</si>
  <si>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</si>
  <si>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</si>
  <si>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</si>
  <si>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</si>
  <si>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</si>
  <si>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</si>
  <si>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熊本県多良木町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</si>
  <si>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</si>
  <si>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</si>
  <si>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</si>
  <si>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</si>
  <si>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</si>
  <si>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</si>
  <si>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</si>
  <si>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</si>
  <si>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</si>
  <si>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</si>
  <si>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</si>
  <si>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</si>
  <si>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</si>
  <si>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</si>
  <si>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</si>
  <si>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</si>
  <si>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</si>
  <si>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</si>
  <si>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</si>
  <si>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</si>
  <si>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</si>
  <si>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</si>
  <si>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</si>
  <si>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</si>
  <si>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</si>
  <si>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</si>
  <si>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</si>
  <si>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</si>
  <si>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</si>
  <si>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</si>
  <si>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</si>
  <si>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</si>
  <si>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</si>
  <si>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</si>
  <si>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</si>
  <si>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</si>
  <si>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</si>
  <si>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</si>
  <si>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</si>
  <si>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</si>
  <si>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</si>
  <si>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</si>
  <si>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</si>
  <si>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</si>
  <si>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</si>
  <si>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</si>
  <si>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</si>
  <si>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</si>
  <si>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</si>
  <si>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</si>
  <si>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</si>
  <si>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</si>
  <si>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</si>
  <si>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</si>
  <si>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</si>
  <si>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</si>
  <si>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</si>
  <si>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</si>
  <si>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</si>
  <si>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</si>
  <si>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</si>
  <si>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</si>
  <si>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</si>
  <si>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</si>
  <si>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</si>
  <si>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</si>
  <si>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</si>
  <si>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</si>
  <si>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</si>
  <si>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</si>
  <si>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</si>
  <si>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</si>
  <si>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</si>
  <si>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</si>
  <si>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</si>
  <si>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</si>
  <si>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</si>
  <si>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</si>
  <si>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</si>
  <si>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</si>
  <si>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</si>
  <si>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</si>
  <si>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</si>
  <si>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</si>
  <si>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</si>
  <si>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</si>
  <si>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</si>
  <si>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</si>
  <si>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</si>
  <si>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</si>
  <si>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</si>
  <si>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</si>
  <si>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</si>
  <si>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</si>
  <si>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</si>
  <si>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</si>
  <si>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</si>
  <si>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</si>
  <si>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</si>
  <si>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</si>
  <si>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</si>
  <si>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</si>
  <si>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</si>
  <si>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</si>
  <si>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</si>
  <si>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</si>
  <si>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</si>
  <si>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</si>
  <si>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</si>
  <si>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</si>
  <si>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</si>
  <si>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</si>
  <si>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</si>
  <si>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</si>
  <si>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</si>
  <si>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</si>
  <si>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</si>
  <si>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</si>
  <si>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</si>
  <si>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</si>
  <si>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</si>
  <si>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</si>
  <si>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</si>
  <si>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</si>
  <si>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</si>
  <si>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</si>
  <si>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</si>
  <si>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</si>
  <si>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</si>
  <si>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</si>
  <si>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</si>
  <si>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</si>
  <si>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</si>
  <si>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</si>
  <si>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</si>
  <si>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</si>
  <si>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</si>
  <si>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</si>
  <si>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</si>
  <si>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</si>
  <si>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</si>
  <si>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</si>
  <si>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</si>
  <si>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</si>
  <si>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</si>
  <si>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</si>
  <si>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</si>
  <si>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</si>
  <si>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</si>
  <si>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</si>
  <si>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熊本県多良木町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</si>
  <si>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</si>
  <si>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</si>
  <si>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</si>
  <si>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</si>
  <si>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</si>
  <si>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</si>
  <si>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</si>
  <si>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</si>
  <si>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</si>
  <si>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</si>
  <si>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</si>
  <si>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</si>
  <si>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</si>
  <si>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</si>
  <si>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</si>
  <si>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</si>
  <si>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</si>
  <si>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</si>
  <si>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</si>
  <si>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</si>
  <si>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</si>
  <si>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</si>
  <si>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</si>
  <si>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</si>
  <si>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</si>
  <si>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</si>
  <si>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</si>
  <si>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</si>
  <si>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</si>
  <si>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</si>
  <si>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</si>
  <si>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</si>
  <si>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</si>
  <si>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多良木町国民健康保険特別会計（事業勘定）</t>
    <phoneticPr fontId="5"/>
  </si>
  <si>
    <t>多良木町国民健康保険特別会計（直診勘定）</t>
    <phoneticPr fontId="5"/>
  </si>
  <si>
    <t>多良木町介護保険特別会計</t>
    <phoneticPr fontId="5"/>
  </si>
  <si>
    <t>多良木町後期高齢者医療特別会計</t>
    <phoneticPr fontId="5"/>
  </si>
  <si>
    <t>多良木町上水道事業会計</t>
    <phoneticPr fontId="5"/>
  </si>
  <si>
    <t>法適用企業</t>
    <phoneticPr fontId="5"/>
  </si>
  <si>
    <t>多良木町下水道事業特別会計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</si>
  <si>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</si>
  <si>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</si>
  <si>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</si>
  <si>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</si>
  <si>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</si>
  <si>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</si>
  <si>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</si>
  <si>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</si>
  <si>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</si>
  <si>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</si>
  <si>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</si>
  <si>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</si>
  <si>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</si>
  <si>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</si>
  <si>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</si>
  <si>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</si>
  <si>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</si>
  <si>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</si>
  <si>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</si>
  <si>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</si>
  <si>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</si>
  <si>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</si>
  <si>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</si>
  <si>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</si>
  <si>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</si>
  <si>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</si>
  <si>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</si>
  <si>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</si>
  <si>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</si>
  <si>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</si>
  <si>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</si>
  <si>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</si>
  <si>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</si>
  <si>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</si>
  <si>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</si>
  <si>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</si>
  <si>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</si>
  <si>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</si>
  <si>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</si>
  <si>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</si>
  <si>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</si>
  <si>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</si>
  <si>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</si>
  <si>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</si>
  <si>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</si>
  <si>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</si>
  <si>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</si>
  <si>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</si>
  <si>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</si>
  <si>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</si>
  <si>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</si>
  <si>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</si>
  <si>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</si>
  <si>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</si>
  <si>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</si>
  <si>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</si>
  <si>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</si>
  <si>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</si>
  <si>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</si>
  <si>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</si>
  <si>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</si>
  <si>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</si>
  <si>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</si>
  <si>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</si>
  <si>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</si>
  <si>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</si>
  <si>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</si>
  <si>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</si>
  <si>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</si>
  <si>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</si>
  <si>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</si>
  <si>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</si>
  <si>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</si>
  <si>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</si>
  <si>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</si>
  <si>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</si>
  <si>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</si>
  <si>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</si>
  <si>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</si>
  <si>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</si>
  <si>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</si>
  <si>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</si>
  <si>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</si>
  <si>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</si>
  <si>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</si>
  <si>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</si>
  <si>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</si>
  <si>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</si>
  <si>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</si>
  <si>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</si>
  <si>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</si>
  <si>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</si>
  <si>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</si>
  <si>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</si>
  <si>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</si>
  <si>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</si>
  <si>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</si>
  <si>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</si>
  <si>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</si>
  <si>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</si>
  <si>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</si>
  <si>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</si>
  <si>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</si>
  <si>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</si>
  <si>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</si>
  <si>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</si>
  <si>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</si>
  <si>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</si>
  <si>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</si>
  <si>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</si>
  <si>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</si>
  <si>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</si>
  <si>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</si>
  <si>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</si>
  <si>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</si>
  <si>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</si>
  <si>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</si>
  <si>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</si>
  <si>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</si>
  <si>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</si>
  <si>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</si>
  <si>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</si>
  <si>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</si>
  <si>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</si>
  <si>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</si>
  <si>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</si>
  <si>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</si>
  <si>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</si>
  <si>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</si>
  <si>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</si>
  <si>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</si>
  <si>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</si>
  <si>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</si>
  <si>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</si>
  <si>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</si>
  <si>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</si>
  <si>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</si>
  <si>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多良木町上水道事業会計</t>
  </si>
  <si>
    <t>多良木町介護保険特別会計</t>
  </si>
  <si>
    <t>多良木町国民健康保険特別会計（事業勘定）</t>
  </si>
  <si>
    <t>多良木町下水道事業特別会計</t>
  </si>
  <si>
    <t>多良木町後期高齢者医療特別会計</t>
  </si>
  <si>
    <t>多良木町国民健康保険特別会計（直診勘定）</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</si>
  <si>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</si>
  <si>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</si>
  <si>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</si>
  <si>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</si>
  <si>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</si>
  <si>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</si>
  <si>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</si>
  <si>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</si>
  <si>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</si>
  <si>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熊本県後期高齢者医療広域連合（後期高齢者医療特別会計）</t>
    <rPh sb="0" eb="3">
      <t>クマモ</t>
    </rPh>
    <rPh sb="3" eb="8">
      <t>コウキ</t>
    </rPh>
    <rPh sb="8" eb="10">
      <t>イリョウ</t>
    </rPh>
    <rPh sb="10" eb="14">
      <t>コウイキ</t>
    </rPh>
    <rPh sb="15" eb="20">
      <t>コウキ</t>
    </rPh>
    <rPh sb="20" eb="22">
      <t>イリョウ</t>
    </rPh>
    <rPh sb="22" eb="26">
      <t>トクベツ</t>
    </rPh>
    <phoneticPr fontId="10"/>
  </si>
  <si>
    <t>くま川鉄道株式会社</t>
    <rPh sb="2" eb="3">
      <t>カワ</t>
    </rPh>
    <rPh sb="3" eb="5">
      <t>テツドウ</t>
    </rPh>
    <rPh sb="5" eb="9">
      <t>カブシ</t>
    </rPh>
    <phoneticPr fontId="10"/>
  </si>
  <si>
    <t>たらぎまちづくり推進機構</t>
  </si>
  <si>
    <t>▲94</t>
    <phoneticPr fontId="2"/>
  </si>
  <si>
    <t>人吉球磨広域行政組合（一般会計）</t>
    <rPh sb="0" eb="4">
      <t>ヒトヨシクマ</t>
    </rPh>
    <rPh sb="4" eb="8">
      <t>コウイキギョウセイ</t>
    </rPh>
    <rPh sb="8" eb="10">
      <t>クミアイ</t>
    </rPh>
    <rPh sb="11" eb="15">
      <t>イッ</t>
    </rPh>
    <phoneticPr fontId="10"/>
  </si>
  <si>
    <t>熊本県市町村総合事務組合</t>
    <rPh sb="0" eb="3">
      <t>クマモトケン</t>
    </rPh>
    <rPh sb="3" eb="6">
      <t>シチョウソン</t>
    </rPh>
    <rPh sb="6" eb="8">
      <t>ソウゴウ</t>
    </rPh>
    <rPh sb="8" eb="12">
      <t>ジムク</t>
    </rPh>
    <phoneticPr fontId="10"/>
  </si>
  <si>
    <t>球磨郡公立多良木病院企業団</t>
    <rPh sb="0" eb="3">
      <t>クマグン</t>
    </rPh>
    <rPh sb="3" eb="5">
      <t>コウリツ</t>
    </rPh>
    <rPh sb="5" eb="8">
      <t>タラ</t>
    </rPh>
    <rPh sb="8" eb="10">
      <t>ビョウイン</t>
    </rPh>
    <rPh sb="10" eb="13">
      <t>キギョウダン</t>
    </rPh>
    <phoneticPr fontId="10"/>
  </si>
  <si>
    <t>上球磨消防組合</t>
    <rPh sb="0" eb="1">
      <t>ウエ</t>
    </rPh>
    <rPh sb="1" eb="3">
      <t>クマ</t>
    </rPh>
    <rPh sb="3" eb="5">
      <t>ショウボウ</t>
    </rPh>
    <rPh sb="5" eb="7">
      <t>クミアイ</t>
    </rPh>
    <phoneticPr fontId="10"/>
  </si>
  <si>
    <t>熊本県後期高齢者医療広域連合（一般会計）</t>
    <rPh sb="0" eb="3">
      <t>クマモトケン</t>
    </rPh>
    <rPh sb="3" eb="5">
      <t>コウキ</t>
    </rPh>
    <rPh sb="5" eb="8">
      <t>コウレイシャ</t>
    </rPh>
    <rPh sb="8" eb="10">
      <t>イリョウ</t>
    </rPh>
    <rPh sb="10" eb="14">
      <t>コウイキレン</t>
    </rPh>
    <rPh sb="15" eb="19">
      <t>イッ</t>
    </rPh>
    <phoneticPr fontId="10"/>
  </si>
  <si>
    <t>町づくり推進事業基金</t>
    <phoneticPr fontId="10"/>
  </si>
  <si>
    <t>多良木町公共施設整備基金</t>
  </si>
  <si>
    <t>多良木町ふるさとづくり納税寄附基金</t>
    <phoneticPr fontId="10"/>
  </si>
  <si>
    <t>多良木町森林環境譲与税基金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</si>
</sst>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B80D-4A7C-9621-3CE1D9FD60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101257</c:v>
                </c:pt>
                <c:pt idx="1">
                  <c:v>93008</c:v>
                </c:pt>
                <c:pt idx="2">
                  <c:v>164973</c:v>
                </c:pt>
                <c:pt idx="3">
                  <c:v>126692</c:v>
                </c:pt>
                <c:pt idx="4">
                  <c:v>136930</c:v>
                </c:pt>
              </c:numCache>
            </c:numRef>
          </c:val>
          <c:smooth val="0"/>
          <c:extLst>
            <c:ext xmlns:c16="http://schemas.microsoft.com/office/drawing/2014/chart" uri="{C3380CC4-5D6E-409C-BE32-E72D297353CC}">
              <c16:uniqueId val="{00000001-B80D-4A7C-9621-3CE1D9FD60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8.44</c:v>
                </c:pt>
                <c:pt idx="1">
                  <c:v>8.31</c:v>
                </c:pt>
                <c:pt idx="2">
                  <c:v>10.97</c:v>
                </c:pt>
                <c:pt idx="3">
                  <c:v>10.93</c:v>
                </c:pt>
                <c:pt idx="4">
                  <c:v>11.33</c:v>
                </c:pt>
              </c:numCache>
            </c:numRef>
          </c:val>
          <c:extLst>
            <c:ext xmlns:c16="http://schemas.microsoft.com/office/drawing/2014/chart" uri="{C3380CC4-5D6E-409C-BE32-E72D297353CC}">
              <c16:uniqueId val="{00000000-0297-4F6B-960C-00ADD64E97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27.64</c:v>
                </c:pt>
                <c:pt idx="1">
                  <c:v>26.98</c:v>
                </c:pt>
                <c:pt idx="2">
                  <c:v>25.35</c:v>
                </c:pt>
                <c:pt idx="3">
                  <c:v>25.9</c:v>
                </c:pt>
                <c:pt idx="4">
                  <c:v>25.87</c:v>
                </c:pt>
              </c:numCache>
            </c:numRef>
          </c:val>
          <c:extLst>
            <c:ext xmlns:c16="http://schemas.microsoft.com/office/drawing/2014/chart" uri="{C3380CC4-5D6E-409C-BE32-E72D297353CC}">
              <c16:uniqueId val="{00000001-0297-4F6B-960C-00ADD64E97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0.12</c:v>
                </c:pt>
                <c:pt idx="1">
                  <c:v>0.13</c:v>
                </c:pt>
                <c:pt idx="2">
                  <c:v>3.2</c:v>
                </c:pt>
                <c:pt idx="3">
                  <c:v>0.27</c:v>
                </c:pt>
                <c:pt idx="4">
                  <c:v>0.56000000000000005</c:v>
                </c:pt>
              </c:numCache>
            </c:numRef>
          </c:val>
          <c:smooth val="0"/>
          <c:extLst>
            <c:ext xmlns:c16="http://schemas.microsoft.com/office/drawing/2014/chart" uri="{C3380CC4-5D6E-409C-BE32-E72D297353CC}">
              <c16:uniqueId val="{00000002-0297-4F6B-960C-00ADD64E97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13-4A2F-ABAB-36FEABBB02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13-4A2F-ABAB-36FEABBB02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13-4A2F-ABAB-36FEABBB0252}"/>
            </c:ext>
          </c:extLst>
        </c:ser>
        <c:ser>
          <c:idx val="3"/>
          <c:order val="3"/>
          <c:tx>
            <c:strRef>
              <c:f>データシート!$A$30</c:f>
              <c:strCache>
                <c:ptCount val="1"/>
                <c:pt idx="0">
                  <c:v>多良木町国民健康保険特別会計（直診勘定）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13-4A2F-ABAB-36FEABBB0252}"/>
            </c:ext>
          </c:extLst>
        </c:ser>
        <c:ser>
          <c:idx val="4"/>
          <c:order val="4"/>
          <c:tx>
            <c:strRef>
              <c:f>データシート!$A$31</c:f>
              <c:strCache>
                <c:ptCount val="1"/>
                <c:pt idx="0">
                  <c:v>多良木町後期高齢者医療特別会計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4-3713-4A2F-ABAB-36FEABBB0252}"/>
            </c:ext>
          </c:extLst>
        </c:ser>
        <c:ser>
          <c:idx val="5"/>
          <c:order val="5"/>
          <c:tx>
            <c:strRef>
              <c:f>データシート!$A$32</c:f>
              <c:strCache>
                <c:ptCount val="1"/>
                <c:pt idx="0">
                  <c:v>多良木町下水道事業特別会計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0.59</c:v>
                </c:pt>
                <c:pt idx="4">
                  <c:v>#N/A</c:v>
                </c:pt>
                <c:pt idx="5">
                  <c:v>0.67</c:v>
                </c:pt>
                <c:pt idx="6">
                  <c:v>#N/A</c:v>
                </c:pt>
                <c:pt idx="7">
                  <c:v>0.6</c:v>
                </c:pt>
                <c:pt idx="8">
                  <c:v>#N/A</c:v>
                </c:pt>
                <c:pt idx="9">
                  <c:v>0.72</c:v>
                </c:pt>
              </c:numCache>
            </c:numRef>
          </c:val>
          <c:extLst>
            <c:ext xmlns:c16="http://schemas.microsoft.com/office/drawing/2014/chart" uri="{C3380CC4-5D6E-409C-BE32-E72D297353CC}">
              <c16:uniqueId val="{00000005-3713-4A2F-ABAB-36FEABBB0252}"/>
            </c:ext>
          </c:extLst>
        </c:ser>
        <c:ser>
          <c:idx val="6"/>
          <c:order val="6"/>
          <c:tx>
            <c:strRef>
              <c:f>データシート!$A$33</c:f>
              <c:strCache>
                <c:ptCount val="1"/>
                <c:pt idx="0">
                  <c:v>多良木町国民健康保険特別会計（事業勘定）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2.39</c:v>
                </c:pt>
                <c:pt idx="2">
                  <c:v>#N/A</c:v>
                </c:pt>
                <c:pt idx="3">
                  <c:v>2.23</c:v>
                </c:pt>
                <c:pt idx="4">
                  <c:v>#N/A</c:v>
                </c:pt>
                <c:pt idx="5">
                  <c:v>1.84</c:v>
                </c:pt>
                <c:pt idx="6">
                  <c:v>#N/A</c:v>
                </c:pt>
                <c:pt idx="7">
                  <c:v>2.0499999999999998</c:v>
                </c:pt>
                <c:pt idx="8">
                  <c:v>#N/A</c:v>
                </c:pt>
                <c:pt idx="9">
                  <c:v>1.63</c:v>
                </c:pt>
              </c:numCache>
            </c:numRef>
          </c:val>
          <c:extLst>
            <c:ext xmlns:c16="http://schemas.microsoft.com/office/drawing/2014/chart" uri="{C3380CC4-5D6E-409C-BE32-E72D297353CC}">
              <c16:uniqueId val="{00000006-3713-4A2F-ABAB-36FEABBB0252}"/>
            </c:ext>
          </c:extLst>
        </c:ser>
        <c:ser>
          <c:idx val="7"/>
          <c:order val="7"/>
          <c:tx>
            <c:strRef>
              <c:f>データシート!$A$34</c:f>
              <c:strCache>
                <c:ptCount val="1"/>
                <c:pt idx="0">
                  <c:v>多良木町介護保険特別会計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2.64</c:v>
                </c:pt>
                <c:pt idx="2">
                  <c:v>#N/A</c:v>
                </c:pt>
                <c:pt idx="3">
                  <c:v>2.64</c:v>
                </c:pt>
                <c:pt idx="4">
                  <c:v>#N/A</c:v>
                </c:pt>
                <c:pt idx="5">
                  <c:v>3.14</c:v>
                </c:pt>
                <c:pt idx="6">
                  <c:v>#N/A</c:v>
                </c:pt>
                <c:pt idx="7">
                  <c:v>3.83</c:v>
                </c:pt>
                <c:pt idx="8">
                  <c:v>#N/A</c:v>
                </c:pt>
                <c:pt idx="9">
                  <c:v>1.99</c:v>
                </c:pt>
              </c:numCache>
            </c:numRef>
          </c:val>
          <c:extLst>
            <c:ext xmlns:c16="http://schemas.microsoft.com/office/drawing/2014/chart" uri="{C3380CC4-5D6E-409C-BE32-E72D297353CC}">
              <c16:uniqueId val="{00000007-3713-4A2F-ABAB-36FEABBB0252}"/>
            </c:ext>
          </c:extLst>
        </c:ser>
        <c:ser>
          <c:idx val="8"/>
          <c:order val="8"/>
          <c:tx>
            <c:strRef>
              <c:f>データシート!$A$35</c:f>
              <c:strCache>
                <c:ptCount val="1"/>
                <c:pt idx="0">
                  <c:v>多良木町上水道事業会計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5.83</c:v>
                </c:pt>
                <c:pt idx="2">
                  <c:v>#N/A</c:v>
                </c:pt>
                <c:pt idx="3">
                  <c:v>5.82</c:v>
                </c:pt>
                <c:pt idx="4">
                  <c:v>#N/A</c:v>
                </c:pt>
                <c:pt idx="5">
                  <c:v>5.77</c:v>
                </c:pt>
                <c:pt idx="6">
                  <c:v>#N/A</c:v>
                </c:pt>
                <c:pt idx="7">
                  <c:v>5.97</c:v>
                </c:pt>
                <c:pt idx="8">
                  <c:v>#N/A</c:v>
                </c:pt>
                <c:pt idx="9">
                  <c:v>6.49</c:v>
                </c:pt>
              </c:numCache>
            </c:numRef>
          </c:val>
          <c:extLst>
            <c:ext xmlns:c16="http://schemas.microsoft.com/office/drawing/2014/chart" uri="{C3380CC4-5D6E-409C-BE32-E72D297353CC}">
              <c16:uniqueId val="{00000008-3713-4A2F-ABAB-36FEABBB02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8.44</c:v>
                </c:pt>
                <c:pt idx="2">
                  <c:v>#N/A</c:v>
                </c:pt>
                <c:pt idx="3">
                  <c:v>8.31</c:v>
                </c:pt>
                <c:pt idx="4">
                  <c:v>#N/A</c:v>
                </c:pt>
                <c:pt idx="5">
                  <c:v>10.96</c:v>
                </c:pt>
                <c:pt idx="6">
                  <c:v>#N/A</c:v>
                </c:pt>
                <c:pt idx="7">
                  <c:v>10.93</c:v>
                </c:pt>
                <c:pt idx="8">
                  <c:v>#N/A</c:v>
                </c:pt>
                <c:pt idx="9">
                  <c:v>11.32</c:v>
                </c:pt>
              </c:numCache>
            </c:numRef>
          </c:val>
          <c:extLst>
            <c:ext xmlns:c16="http://schemas.microsoft.com/office/drawing/2014/chart" uri="{C3380CC4-5D6E-409C-BE32-E72D297353CC}">
              <c16:uniqueId val="{00000009-3713-4A2F-ABAB-36FEABBB0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609</c:v>
                </c:pt>
                <c:pt idx="5">
                  <c:v>610</c:v>
                </c:pt>
                <c:pt idx="8">
                  <c:v>581</c:v>
                </c:pt>
                <c:pt idx="11">
                  <c:v>580</c:v>
                </c:pt>
                <c:pt idx="14">
                  <c:v>585</c:v>
                </c:pt>
              </c:numCache>
            </c:numRef>
          </c:val>
          <c:extLst>
            <c:ext xmlns:c16="http://schemas.microsoft.com/office/drawing/2014/chart" uri="{C3380CC4-5D6E-409C-BE32-E72D297353CC}">
              <c16:uniqueId val="{00000000-5DDF-4DC8-978B-6B957D9CE4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DF-4DC8-978B-6B957D9CE4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25</c:v>
                </c:pt>
                <c:pt idx="6">
                  <c:v>16</c:v>
                </c:pt>
                <c:pt idx="9">
                  <c:v>18</c:v>
                </c:pt>
                <c:pt idx="12">
                  <c:v>20</c:v>
                </c:pt>
              </c:numCache>
            </c:numRef>
          </c:val>
          <c:extLst>
            <c:ext xmlns:c16="http://schemas.microsoft.com/office/drawing/2014/chart" uri="{C3380CC4-5D6E-409C-BE32-E72D297353CC}">
              <c16:uniqueId val="{00000002-5DDF-4DC8-978B-6B957D9CE4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101</c:v>
                </c:pt>
                <c:pt idx="6">
                  <c:v>117</c:v>
                </c:pt>
                <c:pt idx="9">
                  <c:v>108</c:v>
                </c:pt>
                <c:pt idx="12">
                  <c:v>116</c:v>
                </c:pt>
              </c:numCache>
            </c:numRef>
          </c:val>
          <c:extLst>
            <c:ext xmlns:c16="http://schemas.microsoft.com/office/drawing/2014/chart" uri="{C3380CC4-5D6E-409C-BE32-E72D297353CC}">
              <c16:uniqueId val="{00000003-5DDF-4DC8-978B-6B957D9CE4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165</c:v>
                </c:pt>
                <c:pt idx="6">
                  <c:v>164</c:v>
                </c:pt>
                <c:pt idx="9">
                  <c:v>159</c:v>
                </c:pt>
                <c:pt idx="12">
                  <c:v>158</c:v>
                </c:pt>
              </c:numCache>
            </c:numRef>
          </c:val>
          <c:extLst>
            <c:ext xmlns:c16="http://schemas.microsoft.com/office/drawing/2014/chart" uri="{C3380CC4-5D6E-409C-BE32-E72D297353CC}">
              <c16:uniqueId val="{00000004-5DDF-4DC8-978B-6B957D9CE4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F-4DC8-978B-6B957D9CE4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DF-4DC8-978B-6B957D9CE4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567</c:v>
                </c:pt>
                <c:pt idx="3">
                  <c:v>584</c:v>
                </c:pt>
                <c:pt idx="6">
                  <c:v>601</c:v>
                </c:pt>
                <c:pt idx="9">
                  <c:v>630</c:v>
                </c:pt>
                <c:pt idx="12">
                  <c:v>631</c:v>
                </c:pt>
              </c:numCache>
            </c:numRef>
          </c:val>
          <c:extLst>
            <c:ext xmlns:c16="http://schemas.microsoft.com/office/drawing/2014/chart" uri="{C3380CC4-5D6E-409C-BE32-E72D297353CC}">
              <c16:uniqueId val="{00000007-5DDF-4DC8-978B-6B957D9CE4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c:v>
                </c:pt>
                <c:pt idx="2">
                  <c:v>#N/A</c:v>
                </c:pt>
                <c:pt idx="3">
                  <c:v>#N/A</c:v>
                </c:pt>
                <c:pt idx="4">
                  <c:v>265</c:v>
                </c:pt>
                <c:pt idx="5">
                  <c:v>#N/A</c:v>
                </c:pt>
                <c:pt idx="6">
                  <c:v>#N/A</c:v>
                </c:pt>
                <c:pt idx="7">
                  <c:v>317</c:v>
                </c:pt>
                <c:pt idx="8">
                  <c:v>#N/A</c:v>
                </c:pt>
                <c:pt idx="9">
                  <c:v>#N/A</c:v>
                </c:pt>
                <c:pt idx="10">
                  <c:v>335</c:v>
                </c:pt>
                <c:pt idx="11">
                  <c:v>#N/A</c:v>
                </c:pt>
                <c:pt idx="12">
                  <c:v>#N/A</c:v>
                </c:pt>
                <c:pt idx="13">
                  <c:v>340</c:v>
                </c:pt>
                <c:pt idx="14">
                  <c:v>#N/A</c:v>
                </c:pt>
              </c:numCache>
            </c:numRef>
          </c:val>
          <c:smooth val="0"/>
          <c:extLst>
            <c:ext xmlns:c16="http://schemas.microsoft.com/office/drawing/2014/chart" uri="{C3380CC4-5D6E-409C-BE32-E72D297353CC}">
              <c16:uniqueId val="{00000008-5DDF-4DC8-978B-6B957D9CE4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5603</c:v>
                </c:pt>
                <c:pt idx="5">
                  <c:v>5545</c:v>
                </c:pt>
                <c:pt idx="8">
                  <c:v>5839</c:v>
                </c:pt>
                <c:pt idx="11">
                  <c:v>6056</c:v>
                </c:pt>
                <c:pt idx="14">
                  <c:v>5999</c:v>
                </c:pt>
              </c:numCache>
            </c:numRef>
          </c:val>
          <c:extLst>
            <c:ext xmlns:c16="http://schemas.microsoft.com/office/drawing/2014/chart" uri="{C3380CC4-5D6E-409C-BE32-E72D297353CC}">
              <c16:uniqueId val="{00000000-B20E-4FBB-88E1-57CB9F862C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c:v>
                </c:pt>
                <c:pt idx="5">
                  <c:v>88</c:v>
                </c:pt>
                <c:pt idx="8">
                  <c:v>77</c:v>
                </c:pt>
                <c:pt idx="11">
                  <c:v>67</c:v>
                </c:pt>
                <c:pt idx="14">
                  <c:v>58</c:v>
                </c:pt>
              </c:numCache>
            </c:numRef>
          </c:val>
          <c:extLst>
            <c:ext xmlns:c16="http://schemas.microsoft.com/office/drawing/2014/chart" uri="{C3380CC4-5D6E-409C-BE32-E72D297353CC}">
              <c16:uniqueId val="{00000001-B20E-4FBB-88E1-57CB9F862C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2541</c:v>
                </c:pt>
                <c:pt idx="5">
                  <c:v>2977</c:v>
                </c:pt>
                <c:pt idx="8">
                  <c:v>3338</c:v>
                </c:pt>
                <c:pt idx="11">
                  <c:v>3896</c:v>
                </c:pt>
                <c:pt idx="14">
                  <c:v>4331</c:v>
                </c:pt>
              </c:numCache>
            </c:numRef>
          </c:val>
          <c:extLst>
            <c:ext xmlns:c16="http://schemas.microsoft.com/office/drawing/2014/chart" uri="{C3380CC4-5D6E-409C-BE32-E72D297353CC}">
              <c16:uniqueId val="{00000002-B20E-4FBB-88E1-57CB9F862C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E-4FBB-88E1-57CB9F862C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E-4FBB-88E1-57CB9F862C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0E-4FBB-88E1-57CB9F862C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1349</c:v>
                </c:pt>
                <c:pt idx="3">
                  <c:v>1299</c:v>
                </c:pt>
                <c:pt idx="6">
                  <c:v>1228</c:v>
                </c:pt>
                <c:pt idx="9">
                  <c:v>1184</c:v>
                </c:pt>
                <c:pt idx="12">
                  <c:v>1223</c:v>
                </c:pt>
              </c:numCache>
            </c:numRef>
          </c:val>
          <c:extLst>
            <c:ext xmlns:c16="http://schemas.microsoft.com/office/drawing/2014/chart" uri="{C3380CC4-5D6E-409C-BE32-E72D297353CC}">
              <c16:uniqueId val="{00000006-B20E-4FBB-88E1-57CB9F862C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1314</c:v>
                </c:pt>
                <c:pt idx="3">
                  <c:v>1062</c:v>
                </c:pt>
                <c:pt idx="6">
                  <c:v>901</c:v>
                </c:pt>
                <c:pt idx="9">
                  <c:v>900</c:v>
                </c:pt>
                <c:pt idx="12">
                  <c:v>852</c:v>
                </c:pt>
              </c:numCache>
            </c:numRef>
          </c:val>
          <c:extLst>
            <c:ext xmlns:c16="http://schemas.microsoft.com/office/drawing/2014/chart" uri="{C3380CC4-5D6E-409C-BE32-E72D297353CC}">
              <c16:uniqueId val="{00000007-B20E-4FBB-88E1-57CB9F862C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1533</c:v>
                </c:pt>
                <c:pt idx="3">
                  <c:v>1435</c:v>
                </c:pt>
                <c:pt idx="6">
                  <c:v>1301</c:v>
                </c:pt>
                <c:pt idx="9">
                  <c:v>1195</c:v>
                </c:pt>
                <c:pt idx="12">
                  <c:v>1063</c:v>
                </c:pt>
              </c:numCache>
            </c:numRef>
          </c:val>
          <c:extLst>
            <c:ext xmlns:c16="http://schemas.microsoft.com/office/drawing/2014/chart" uri="{C3380CC4-5D6E-409C-BE32-E72D297353CC}">
              <c16:uniqueId val="{00000008-B20E-4FBB-88E1-57CB9F862C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224</c:v>
                </c:pt>
                <c:pt idx="6">
                  <c:v>197</c:v>
                </c:pt>
                <c:pt idx="9">
                  <c:v>197</c:v>
                </c:pt>
                <c:pt idx="12">
                  <c:v>178</c:v>
                </c:pt>
              </c:numCache>
            </c:numRef>
          </c:val>
          <c:extLst>
            <c:ext xmlns:c16="http://schemas.microsoft.com/office/drawing/2014/chart" uri="{C3380CC4-5D6E-409C-BE32-E72D297353CC}">
              <c16:uniqueId val="{00000009-B20E-4FBB-88E1-57CB9F862C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5438</c:v>
                </c:pt>
                <c:pt idx="3">
                  <c:v>5658</c:v>
                </c:pt>
                <c:pt idx="6">
                  <c:v>5751</c:v>
                </c:pt>
                <c:pt idx="9">
                  <c:v>6316</c:v>
                </c:pt>
                <c:pt idx="12">
                  <c:v>6160</c:v>
                </c:pt>
              </c:numCache>
            </c:numRef>
          </c:val>
          <c:extLst>
            <c:ext xmlns:c16="http://schemas.microsoft.com/office/drawing/2014/chart" uri="{C3380CC4-5D6E-409C-BE32-E72D297353CC}">
              <c16:uniqueId val="{0000000A-B20E-4FBB-88E1-57CB9F862C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1384</c:v>
                </c:pt>
                <c:pt idx="2">
                  <c:v>#N/A</c:v>
                </c:pt>
                <c:pt idx="3">
                  <c:v>#N/A</c:v>
                </c:pt>
                <c:pt idx="4">
                  <c:v>1067</c:v>
                </c:pt>
                <c:pt idx="5">
                  <c:v>#N/A</c:v>
                </c:pt>
                <c:pt idx="6">
                  <c:v>#N/A</c:v>
                </c:pt>
                <c:pt idx="7">
                  <c:v>124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0E-4FBB-88E1-57CB9F862C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1081</c:v>
                </c:pt>
                <c:pt idx="1">
                  <c:v>1087</c:v>
                </c:pt>
                <c:pt idx="2">
                  <c:v>1091</c:v>
                </c:pt>
              </c:numCache>
            </c:numRef>
          </c:val>
          <c:extLst>
            <c:ext xmlns:c16="http://schemas.microsoft.com/office/drawing/2014/chart" uri="{C3380CC4-5D6E-409C-BE32-E72D297353CC}">
              <c16:uniqueId val="{00000000-BACC-4BA0-937E-E1A5F9C274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507</c:v>
                </c:pt>
                <c:pt idx="1">
                  <c:v>623</c:v>
                </c:pt>
                <c:pt idx="2">
                  <c:v>725</c:v>
                </c:pt>
              </c:numCache>
            </c:numRef>
          </c:val>
          <c:extLst>
            <c:ext xmlns:c16="http://schemas.microsoft.com/office/drawing/2014/chart" uri="{C3380CC4-5D6E-409C-BE32-E72D297353CC}">
              <c16:uniqueId val="{00000001-BACC-4BA0-937E-E1A5F9C274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1361</c:v>
                </c:pt>
                <c:pt idx="1">
                  <c:v>1791</c:v>
                </c:pt>
                <c:pt idx="2">
                  <c:v>2063</c:v>
                </c:pt>
              </c:numCache>
            </c:numRef>
          </c:val>
          <c:extLst>
            <c:ext xmlns:c16="http://schemas.microsoft.com/office/drawing/2014/chart" uri="{C3380CC4-5D6E-409C-BE32-E72D297353CC}">
              <c16:uniqueId val="{00000002-BACC-4BA0-937E-E1A5F9C274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8,554
8,492
165.86
8,627,888
8,028,121
477,860
4,217,805
6,160,424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近年は、全国平均や県平均を下回り、横ばいの状況が続いている。税収の徴収業務の強化に取り組むなど、歳入確保に努め、歳出の徹底的な見直しを実施することで財政の健全化を図る。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本年度は、町税収入や町有林立木売払収入の増等が要因となり、前年度比０．６ポイントの減となり、全国平均値を下回ることができた。</a:t>
          </a:r>
        </a:p>
        <a:p>
          <a:r>
            <a:rPr kumimoji="1" lang="ja-JP" altLang="en-US" sz="1300">
              <a:latin typeface="ＭＳ Ｐゴシック" panose="020B0600070205080204" pitchFamily="50" charset="-128"/>
              <a:ea typeface="ＭＳ Ｐゴシック" panose="020B0600070205080204" pitchFamily="50" charset="-128"/>
            </a:rPr>
            <a:t>　今後は、中学校改築事業や防災無線デジタル化事業等に伴う、元金償還の開始により、公債費の増等が見込まれるため、事務事業の見直しを実施し、経常経費の削減を図る。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73406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743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73406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43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743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負担金の減等により減となった。物件費については、給食費の公会計化等により増となった。類似団体平均値と比較すると、概ね低い水準で推移しているが、今後も燃料費や光熱水費の高騰に伴い需用費の増加が見込まれるため事務費全般に係る経費削減を行い、業務の効率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64315</xdr:rowOff>
    </xdr:from>
    <xdr:to>
      <xdr:col>23</xdr:col>
      <xdr:colOff>133350</xdr:colOff>
      <xdr:row>81</xdr:row>
      <xdr:rowOff>65050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80315"/>
          <a:ext cx="838200" cy="1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44016</xdr:rowOff>
    </xdr:from>
    <xdr:to>
      <xdr:col>19</xdr:col>
      <xdr:colOff>133350</xdr:colOff>
      <xdr:row>80</xdr:row>
      <xdr:rowOff>64315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60016"/>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44016</xdr:rowOff>
    </xdr:from>
    <xdr:to>
      <xdr:col>15</xdr:col>
      <xdr:colOff>82550</xdr:colOff>
      <xdr:row>80</xdr:row>
      <xdr:rowOff>102611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60016"/>
          <a:ext cx="889000" cy="5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18018</xdr:rowOff>
    </xdr:from>
    <xdr:to>
      <xdr:col>11</xdr:col>
      <xdr:colOff>31750</xdr:colOff>
      <xdr:row>80</xdr:row>
      <xdr:rowOff>102611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4018"/>
          <a:ext cx="8890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14250</xdr:rowOff>
    </xdr:from>
    <xdr:to>
      <xdr:col>23</xdr:col>
      <xdr:colOff>184150</xdr:colOff>
      <xdr:row>81</xdr:row>
      <xdr:rowOff>115850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30777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13515</xdr:rowOff>
    </xdr:from>
    <xdr:to>
      <xdr:col>19</xdr:col>
      <xdr:colOff>184150</xdr:colOff>
      <xdr:row>80</xdr:row>
      <xdr:rowOff>115115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125292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8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164666</xdr:rowOff>
    </xdr:from>
    <xdr:to>
      <xdr:col>15</xdr:col>
      <xdr:colOff>133350</xdr:colOff>
      <xdr:row>80</xdr:row>
      <xdr:rowOff>94816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104993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51811</xdr:rowOff>
    </xdr:from>
    <xdr:to>
      <xdr:col>11</xdr:col>
      <xdr:colOff>82550</xdr:colOff>
      <xdr:row>80</xdr:row>
      <xdr:rowOff>153411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163588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138668</xdr:rowOff>
    </xdr:from>
    <xdr:to>
      <xdr:col>7</xdr:col>
      <xdr:colOff>31750</xdr:colOff>
      <xdr:row>80</xdr:row>
      <xdr:rowOff>68818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78995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5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令和元年度においては、類似団体平均値を下回ったものの、近年は再び類似団体平均値を上回っている。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主な要因としては、職員構成の変動、経験年数階層間の変動などが挙げられる。引き続き、国の給与制度と相違することのないよう努める。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050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0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647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令和５年度においても、類似団体平均値を下回っているが、全国平均・県平均より高いため、今後も住民サービスを低下させることなく、適正な定員管理を行っていく。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36144</xdr:rowOff>
    </xdr:from>
    <xdr:to>
      <xdr:col>81</xdr:col>
      <xdr:colOff>44450</xdr:colOff>
      <xdr:row>59</xdr:row>
      <xdr:rowOff>54001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51694"/>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36144</xdr:rowOff>
    </xdr:from>
    <xdr:to>
      <xdr:col>77</xdr:col>
      <xdr:colOff>44450</xdr:colOff>
      <xdr:row>59</xdr:row>
      <xdr:rowOff>47727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5169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37592</xdr:rowOff>
    </xdr:from>
    <xdr:to>
      <xdr:col>72</xdr:col>
      <xdr:colOff>203200</xdr:colOff>
      <xdr:row>59</xdr:row>
      <xdr:rowOff>47727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531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166574</xdr:rowOff>
    </xdr:from>
    <xdr:to>
      <xdr:col>68</xdr:col>
      <xdr:colOff>152400</xdr:colOff>
      <xdr:row>59</xdr:row>
      <xdr:rowOff>37592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10674"/>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3201</xdr:rowOff>
    </xdr:from>
    <xdr:to>
      <xdr:col>81</xdr:col>
      <xdr:colOff>95250</xdr:colOff>
      <xdr:row>59</xdr:row>
      <xdr:rowOff>104801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95928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4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156794</xdr:rowOff>
    </xdr:from>
    <xdr:to>
      <xdr:col>77</xdr:col>
      <xdr:colOff>95250</xdr:colOff>
      <xdr:row>59</xdr:row>
      <xdr:rowOff>86944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97121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168377</xdr:rowOff>
    </xdr:from>
    <xdr:to>
      <xdr:col>73</xdr:col>
      <xdr:colOff>44450</xdr:colOff>
      <xdr:row>59</xdr:row>
      <xdr:rowOff>98527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108704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158242</xdr:rowOff>
    </xdr:from>
    <xdr:to>
      <xdr:col>68</xdr:col>
      <xdr:colOff>203200</xdr:colOff>
      <xdr:row>59</xdr:row>
      <xdr:rowOff>88392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98569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115774</xdr:rowOff>
    </xdr:from>
    <xdr:to>
      <xdr:col>64</xdr:col>
      <xdr:colOff>152400</xdr:colOff>
      <xdr:row>59</xdr:row>
      <xdr:rowOff>45924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近年は中学校改築事業等の大型事業等の影響により増加傾向にあり、前年度と比較すると、０．５ポイントの増となった。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今後も、庁舎非常用電源設備改修等の大型事業により増加が見込まれるので、計画的な地方債の発行に努めていく。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137583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近年は減少傾向にあり、令和４年度から０％となった。</a:t>
          </a:r>
        </a:p>
        <a:p>
          <a:r>
            <a:rPr kumimoji="1" lang="ja-JP" altLang="en-US" sz="1300">
              <a:latin typeface="ＭＳ Ｐゴシック" panose="020B0600070205080204" pitchFamily="50" charset="-128"/>
              <a:ea typeface="ＭＳ Ｐゴシック" panose="020B0600070205080204" pitchFamily="50" charset="-128"/>
            </a:rPr>
            <a:t>　今後は、町営住宅建設事業や庁舎非常用電源設備整備事業等の大型事業に伴う、多額の地方債の償還が見込まれることから、基金積立て等により充当可能財源を増やすなど、後世への負担を少しでも軽減できるよう適正な地方債発行を行う。</a:t>
          </a:r>
        </a:p>
        <a:p>
          <a:r>
            <a:rPr kumimoji="1" lang="ja-JP" altLang="en-US" sz="1300">
              <a:latin typeface="ＭＳ Ｐゴシック" panose="020B0600070205080204" pitchFamily="50" charset="-128"/>
              <a:ea typeface="ＭＳ Ｐゴシック" panose="020B0600070205080204" pitchFamily="50" charset="-128"/>
            </a:rPr>
            <a:t>　また、新規事業の実施等について総点検を図り財政の健全化に努める。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122283</xdr:rowOff>
    </xdr:from>
    <xdr:to>
      <xdr:col>72</xdr:col>
      <xdr:colOff>203200</xdr:colOff>
      <xdr:row>15</xdr:row>
      <xdr:rowOff>101116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35113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101116</xdr:rowOff>
    </xdr:from>
    <xdr:to>
      <xdr:col>68</xdr:col>
      <xdr:colOff>152400</xdr:colOff>
      <xdr:row>16</xdr:row>
      <xdr:rowOff>49167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67286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71483</xdr:rowOff>
    </xdr:from>
    <xdr:to>
      <xdr:col>73</xdr:col>
      <xdr:colOff>44450</xdr:colOff>
      <xdr:row>14</xdr:row>
      <xdr:rowOff>1633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157860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50316</xdr:rowOff>
    </xdr:from>
    <xdr:to>
      <xdr:col>68</xdr:col>
      <xdr:colOff>203200</xdr:colOff>
      <xdr:row>15</xdr:row>
      <xdr:rowOff>151916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136693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8,554
8,492
165.86
8,627,888
8,028,121
477,860
4,217,805
6,160,424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人件費に係る経常収支比率は、前年度と比較すると、０．９ポイントの減となり、類似団体平均値と比較しても、低い水準で推移している。</a:t>
          </a:r>
        </a:p>
        <a:p>
          <a:r>
            <a:rPr kumimoji="1" lang="ja-JP" altLang="en-US" sz="1300">
              <a:latin typeface="ＭＳ Ｐゴシック" panose="020B0600070205080204" pitchFamily="50" charset="-128"/>
              <a:ea typeface="ＭＳ Ｐゴシック" panose="020B0600070205080204" pitchFamily="50" charset="-128"/>
            </a:rPr>
            <a:t>　主な要因としては、ゴミ処理業務や消防業務など一部事務組合で行っている業務によるものであり、一部事務組合の人件費に充てる負担金を人件費に準ずる費用として合計した場合は大幅に増加することになる。今後も、定員管理計画を基に適正な定員管理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物件費に係る経常収支比率は、類似団体平均値と比較すると、概ね低い水準で推移しているものの、前年度と比較すると、０．３ポイントの増となっている。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主な要因としては、学校給食費が公会計化になった事等が挙げられる。</a:t>
          </a:r>
        </a:p>
        <a:p>
          <a:r>
            <a:rPr kumimoji="1" lang="ja-JP" altLang="en-US" sz="1300">
              <a:latin typeface="ＭＳ Ｐゴシック" panose="020B0600070205080204" pitchFamily="50" charset="-128"/>
              <a:ea typeface="ＭＳ Ｐゴシック" panose="020B0600070205080204" pitchFamily="50" charset="-128"/>
            </a:rPr>
            <a:t>　今後も、燃料費や光熱水費の高騰に伴い、需用費等の増加が見込まれるため、経常的な支出を抑制し、業務の効率化を図り、経費削減に努める。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xdr:rowOff>
    </xdr:from>
    <xdr:to>
      <xdr:col>82</xdr:col>
      <xdr:colOff>107950</xdr:colOff>
      <xdr:row>16</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46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3175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136525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36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xdr:rowOff>
    </xdr:from>
    <xdr:to>
      <xdr:col>69</xdr:col>
      <xdr:colOff>92075</xdr:colOff>
      <xdr:row>16</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63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123825</xdr:rowOff>
    </xdr:from>
    <xdr:to>
      <xdr:col>78</xdr:col>
      <xdr:colOff>120650</xdr:colOff>
      <xdr:row>16</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64152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6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85725</xdr:rowOff>
    </xdr:from>
    <xdr:to>
      <xdr:col>69</xdr:col>
      <xdr:colOff>142875</xdr:colOff>
      <xdr:row>17</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64152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扶助費に係る経常収支比率は、類似団体平均値との比較すると、高い水準で推移しているものの、近年は減少傾向にあり、前年度と比較すると、同率となっている。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主な要因としては、介護訓練給付費や子供医療費が増になったものの、私立保育園運営費や児童手当が減になったこと等が挙げられる。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今後も、既存のサービス提供の見直しや、住民ニーズに応じた事業選択を行っていく。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維持補修費に係る経常収支比率は、前年度と同程度で推移している。今後は、公共施設の老朽化による維持補修費の増加が見込まれる。</a:t>
          </a:r>
        </a:p>
        <a:p>
          <a:r>
            <a:rPr kumimoji="1" lang="ja-JP" altLang="en-US" sz="1300">
              <a:latin typeface="ＭＳ Ｐゴシック" panose="020B0600070205080204" pitchFamily="50" charset="-128"/>
              <a:ea typeface="ＭＳ Ｐゴシック" panose="020B0600070205080204" pitchFamily="50" charset="-128"/>
            </a:rPr>
            <a:t>　繰出金に係る経常収支比率は、前年度と比較すると、０．５ポイントの減となっている。主な要因としては、下水道事業繰出金や、介護保険事業繰出金が減になったためである。</a:t>
          </a:r>
        </a:p>
        <a:p>
          <a:r>
            <a:rPr kumimoji="1" lang="ja-JP" altLang="en-US" sz="1300">
              <a:latin typeface="ＭＳ Ｐゴシック" panose="020B0600070205080204" pitchFamily="50" charset="-128"/>
              <a:ea typeface="ＭＳ Ｐゴシック" panose="020B0600070205080204" pitchFamily="50" charset="-128"/>
            </a:rPr>
            <a:t>　今後も、同程度で推移すると見込まれるため、独立採算の原則を基に、普通会計の負担額を減らしていくように努める。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140716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19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55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補助費等に係る経常収支比率は、類似団体平均値との比較すると、高い水準で推移しており、前年度と比較すると、０．５ポイントの増となっている。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主な要因としては、人吉球磨広域行政組合や上球磨消防組合の負担金が増になった事等が挙げられる。</a:t>
          </a:r>
        </a:p>
        <a:p>
          <a:r>
            <a:rPr kumimoji="1" lang="ja-JP" altLang="en-US" sz="1300">
              <a:latin typeface="ＭＳ Ｐゴシック" panose="020B0600070205080204" pitchFamily="50" charset="-128"/>
              <a:ea typeface="ＭＳ Ｐゴシック" panose="020B0600070205080204" pitchFamily="50" charset="-128"/>
            </a:rPr>
            <a:t>　今後も、他の構成町村と協議協力のもと、一部事務組合の業務効率化を図り、なお一層の経費削減を図るように努める。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公債費に係る経常収支比率は、類似団体平均値と比較すると、低い水準で推移しているものの、前年度と比較すると、同率となっている。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主な要因としては、臨時財政対策債の償還が減になったものの、過疎対策事業債の償還が増になったこと等が挙げられる。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今後も、中学校改築事業等の大型事業に伴う、元利償還金の増加が見込まれるため、計画的な地方債の発行を行う。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6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5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公債費以外に係る経常収支比率は、年々改善しており、類似団体平均値と比較すると、本年度より数値が低くなり、前年度と比較すると、０．６ポイントの減となっている。</a:t>
          </a:r>
        </a:p>
        <a:p>
          <a:r>
            <a:rPr kumimoji="1" lang="ja-JP" altLang="en-US" sz="1300">
              <a:latin typeface="ＭＳ Ｐゴシック" panose="020B0600070205080204" pitchFamily="50" charset="-128"/>
              <a:ea typeface="ＭＳ Ｐゴシック" panose="020B0600070205080204" pitchFamily="50" charset="-128"/>
            </a:rPr>
            <a:t>　要因としては、補助費等（０．５ポイント増）及び物件費（０．３ポイント増）が増になったものの、人件費（０．９ポイント減）、扶助費（０．３ポイント減）及び繰出金（０．５ポイント減）が減になった事が挙げられる。</a:t>
          </a:r>
        </a:p>
        <a:p>
          <a:r>
            <a:rPr kumimoji="1" lang="ja-JP" altLang="en-US" sz="1300">
              <a:latin typeface="ＭＳ Ｐゴシック" panose="020B0600070205080204" pitchFamily="50" charset="-128"/>
              <a:ea typeface="ＭＳ Ｐゴシック" panose="020B0600070205080204" pitchFamily="50" charset="-128"/>
            </a:rPr>
            <a:t>　今後も、なお一層の経費削減を図るように努める。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51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75</xdr:row>
      <xdr:rowOff>124714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8346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155719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14536</xdr:rowOff>
    </xdr:from>
    <xdr:to>
      <xdr:col>29</xdr:col>
      <xdr:colOff>127000</xdr:colOff>
      <xdr:row>19</xdr:row>
      <xdr:rowOff>37790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9711"/>
          <a:ext cx="647700" cy="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37790</xdr:rowOff>
    </xdr:from>
    <xdr:to>
      <xdr:col>26</xdr:col>
      <xdr:colOff>50800</xdr:colOff>
      <xdr:row>19</xdr:row>
      <xdr:rowOff>48364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2965"/>
          <a:ext cx="698500" cy="1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48364</xdr:rowOff>
    </xdr:from>
    <xdr:to>
      <xdr:col>22</xdr:col>
      <xdr:colOff>114300</xdr:colOff>
      <xdr:row>19</xdr:row>
      <xdr:rowOff>84282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3539"/>
          <a:ext cx="698500" cy="3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77205</xdr:rowOff>
    </xdr:from>
    <xdr:to>
      <xdr:col>18</xdr:col>
      <xdr:colOff>177800</xdr:colOff>
      <xdr:row>19</xdr:row>
      <xdr:rowOff>84282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82380"/>
          <a:ext cx="698500" cy="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135186</xdr:rowOff>
    </xdr:from>
    <xdr:to>
      <xdr:col>29</xdr:col>
      <xdr:colOff>177800</xdr:colOff>
      <xdr:row>19</xdr:row>
      <xdr:rowOff>65336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158440</xdr:rowOff>
    </xdr:from>
    <xdr:to>
      <xdr:col>26</xdr:col>
      <xdr:colOff>101600</xdr:colOff>
      <xdr:row>19</xdr:row>
      <xdr:rowOff>88590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73367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8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169014</xdr:rowOff>
    </xdr:from>
    <xdr:to>
      <xdr:col>22</xdr:col>
      <xdr:colOff>165100</xdr:colOff>
      <xdr:row>19</xdr:row>
      <xdr:rowOff>99164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33482</xdr:rowOff>
    </xdr:from>
    <xdr:to>
      <xdr:col>19</xdr:col>
      <xdr:colOff>38100</xdr:colOff>
      <xdr:row>19</xdr:row>
      <xdr:rowOff>135082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119859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26405</xdr:rowOff>
    </xdr:from>
    <xdr:to>
      <xdr:col>15</xdr:col>
      <xdr:colOff>101600</xdr:colOff>
      <xdr:row>19</xdr:row>
      <xdr:rowOff>128005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9957</xdr:rowOff>
    </xdr:from>
    <xdr:to>
      <xdr:col>29</xdr:col>
      <xdr:colOff>127000</xdr:colOff>
      <xdr:row>36</xdr:row>
      <xdr:rowOff>36833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3207"/>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36833</xdr:rowOff>
    </xdr:from>
    <xdr:to>
      <xdr:col>26</xdr:col>
      <xdr:colOff>50800</xdr:colOff>
      <xdr:row>36</xdr:row>
      <xdr:rowOff>86489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0083"/>
          <a:ext cx="698500" cy="4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86489</xdr:rowOff>
    </xdr:from>
    <xdr:to>
      <xdr:col>22</xdr:col>
      <xdr:colOff>114300</xdr:colOff>
      <xdr:row>37</xdr:row>
      <xdr:rowOff>19231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9739"/>
          <a:ext cx="698500" cy="10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19231</xdr:rowOff>
    </xdr:from>
    <xdr:to>
      <xdr:col>18</xdr:col>
      <xdr:colOff>177800</xdr:colOff>
      <xdr:row>37</xdr:row>
      <xdr:rowOff>63433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43931"/>
          <a:ext cx="698500" cy="4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302057</xdr:rowOff>
    </xdr:from>
    <xdr:to>
      <xdr:col>29</xdr:col>
      <xdr:colOff>177800</xdr:colOff>
      <xdr:row>36</xdr:row>
      <xdr:rowOff>60757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274134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8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328933</xdr:rowOff>
    </xdr:from>
    <xdr:to>
      <xdr:col>26</xdr:col>
      <xdr:colOff>101600</xdr:colOff>
      <xdr:row>36</xdr:row>
      <xdr:rowOff>87633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72410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2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35689</xdr:rowOff>
    </xdr:from>
    <xdr:to>
      <xdr:col>22</xdr:col>
      <xdr:colOff>165100</xdr:colOff>
      <xdr:row>36</xdr:row>
      <xdr:rowOff>137289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139881</xdr:rowOff>
    </xdr:from>
    <xdr:to>
      <xdr:col>19</xdr:col>
      <xdr:colOff>38100</xdr:colOff>
      <xdr:row>37</xdr:row>
      <xdr:rowOff>70031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54808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12633</xdr:rowOff>
    </xdr:from>
    <xdr:to>
      <xdr:col>15</xdr:col>
      <xdr:colOff>101600</xdr:colOff>
      <xdr:row>37</xdr:row>
      <xdr:rowOff>114233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8,554
8,492
165.86
8,627,888
8,028,121
477,860
4,217,805
6,160,424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133922</xdr:rowOff>
    </xdr:from>
    <xdr:to>
      <xdr:col>24</xdr:col>
      <xdr:colOff>63500</xdr:colOff>
      <xdr:row>37</xdr:row>
      <xdr:rowOff>138849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77572"/>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133922</xdr:rowOff>
    </xdr:from>
    <xdr:to>
      <xdr:col>19</xdr:col>
      <xdr:colOff>177800</xdr:colOff>
      <xdr:row>37</xdr:row>
      <xdr:rowOff>157565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77572"/>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157565</xdr:rowOff>
    </xdr:from>
    <xdr:to>
      <xdr:col>15</xdr:col>
      <xdr:colOff>50800</xdr:colOff>
      <xdr:row>38</xdr:row>
      <xdr:rowOff>15056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01215"/>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8181</xdr:rowOff>
    </xdr:from>
    <xdr:to>
      <xdr:col>10</xdr:col>
      <xdr:colOff>114300</xdr:colOff>
      <xdr:row>38</xdr:row>
      <xdr:rowOff>15056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23281"/>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88049</xdr:rowOff>
    </xdr:from>
    <xdr:to>
      <xdr:col>24</xdr:col>
      <xdr:colOff>114300</xdr:colOff>
      <xdr:row>38</xdr:row>
      <xdr:rowOff>18199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2976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4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83122</xdr:rowOff>
    </xdr:from>
    <xdr:to>
      <xdr:col>20</xdr:col>
      <xdr:colOff>38100</xdr:colOff>
      <xdr:row>38</xdr:row>
      <xdr:rowOff>13272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4399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1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106765</xdr:rowOff>
    </xdr:from>
    <xdr:to>
      <xdr:col>15</xdr:col>
      <xdr:colOff>101600</xdr:colOff>
      <xdr:row>38</xdr:row>
      <xdr:rowOff>36916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50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28042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135706</xdr:rowOff>
    </xdr:from>
    <xdr:to>
      <xdr:col>10</xdr:col>
      <xdr:colOff>165100</xdr:colOff>
      <xdr:row>38</xdr:row>
      <xdr:rowOff>65856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56983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128831</xdr:rowOff>
    </xdr:from>
    <xdr:to>
      <xdr:col>6</xdr:col>
      <xdr:colOff>38100</xdr:colOff>
      <xdr:row>38</xdr:row>
      <xdr:rowOff>58981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50108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48489</xdr:rowOff>
    </xdr:from>
    <xdr:to>
      <xdr:col>24</xdr:col>
      <xdr:colOff>63500</xdr:colOff>
      <xdr:row>59</xdr:row>
      <xdr:rowOff>43075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92589"/>
          <a:ext cx="838200" cy="16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43075</xdr:rowOff>
    </xdr:from>
    <xdr:to>
      <xdr:col>19</xdr:col>
      <xdr:colOff>177800</xdr:colOff>
      <xdr:row>59</xdr:row>
      <xdr:rowOff>59477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5862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147286</xdr:rowOff>
    </xdr:from>
    <xdr:to>
      <xdr:col>15</xdr:col>
      <xdr:colOff>50800</xdr:colOff>
      <xdr:row>59</xdr:row>
      <xdr:rowOff>59477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91386"/>
          <a:ext cx="889000" cy="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147286</xdr:rowOff>
    </xdr:from>
    <xdr:to>
      <xdr:col>10</xdr:col>
      <xdr:colOff>114300</xdr:colOff>
      <xdr:row>59</xdr:row>
      <xdr:rowOff>74712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91386"/>
          <a:ext cx="889000" cy="9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169139</xdr:rowOff>
    </xdr:from>
    <xdr:to>
      <xdr:col>24</xdr:col>
      <xdr:colOff>114300</xdr:colOff>
      <xdr:row>58</xdr:row>
      <xdr:rowOff>99289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147566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163725</xdr:rowOff>
    </xdr:from>
    <xdr:to>
      <xdr:col>20</xdr:col>
      <xdr:colOff>38100</xdr:colOff>
      <xdr:row>59</xdr:row>
      <xdr:rowOff>93875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85002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2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8677</xdr:rowOff>
    </xdr:from>
    <xdr:to>
      <xdr:col>15</xdr:col>
      <xdr:colOff>101600</xdr:colOff>
      <xdr:row>59</xdr:row>
      <xdr:rowOff>110277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96486</xdr:rowOff>
    </xdr:from>
    <xdr:to>
      <xdr:col>10</xdr:col>
      <xdr:colOff>165100</xdr:colOff>
      <xdr:row>59</xdr:row>
      <xdr:rowOff>26636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17763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3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23912</xdr:rowOff>
    </xdr:from>
    <xdr:to>
      <xdr:col>6</xdr:col>
      <xdr:colOff>38100</xdr:colOff>
      <xdr:row>59</xdr:row>
      <xdr:rowOff>125512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116639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97065</xdr:rowOff>
    </xdr:from>
    <xdr:to>
      <xdr:col>24</xdr:col>
      <xdr:colOff>63500</xdr:colOff>
      <xdr:row>78</xdr:row>
      <xdr:rowOff>105714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0165"/>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104533</xdr:rowOff>
    </xdr:from>
    <xdr:to>
      <xdr:col>19</xdr:col>
      <xdr:colOff>177800</xdr:colOff>
      <xdr:row>78</xdr:row>
      <xdr:rowOff>105714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763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89388</xdr:rowOff>
    </xdr:from>
    <xdr:to>
      <xdr:col>15</xdr:col>
      <xdr:colOff>50800</xdr:colOff>
      <xdr:row>78</xdr:row>
      <xdr:rowOff>104533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2488"/>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57480</xdr:rowOff>
    </xdr:from>
    <xdr:to>
      <xdr:col>10</xdr:col>
      <xdr:colOff>114300</xdr:colOff>
      <xdr:row>78</xdr:row>
      <xdr:rowOff>89388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0580"/>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46265</xdr:rowOff>
    </xdr:from>
    <xdr:to>
      <xdr:col>24</xdr:col>
      <xdr:colOff>114300</xdr:colOff>
      <xdr:row>78</xdr:row>
      <xdr:rowOff>147865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54914</xdr:rowOff>
    </xdr:from>
    <xdr:to>
      <xdr:col>20</xdr:col>
      <xdr:colOff>38100</xdr:colOff>
      <xdr:row>78</xdr:row>
      <xdr:rowOff>156514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147641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53733</xdr:rowOff>
    </xdr:from>
    <xdr:to>
      <xdr:col>15</xdr:col>
      <xdr:colOff>101600</xdr:colOff>
      <xdr:row>78</xdr:row>
      <xdr:rowOff>155333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146460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38588</xdr:rowOff>
    </xdr:from>
    <xdr:to>
      <xdr:col>10</xdr:col>
      <xdr:colOff>165100</xdr:colOff>
      <xdr:row>78</xdr:row>
      <xdr:rowOff>140188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xdr:rowOff>
    </xdr:from>
    <xdr:to>
      <xdr:col>6</xdr:col>
      <xdr:colOff>38100</xdr:colOff>
      <xdr:row>78</xdr:row>
      <xdr:rowOff>108280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74664</xdr:rowOff>
    </xdr:from>
    <xdr:to>
      <xdr:col>24</xdr:col>
      <xdr:colOff>63500</xdr:colOff>
      <xdr:row>93</xdr:row>
      <xdr:rowOff>119278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19514"/>
          <a:ext cx="8382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146938</xdr:rowOff>
    </xdr:from>
    <xdr:to>
      <xdr:col>19</xdr:col>
      <xdr:colOff>177800</xdr:colOff>
      <xdr:row>93</xdr:row>
      <xdr:rowOff>119278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20338"/>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146938</xdr:rowOff>
    </xdr:from>
    <xdr:to>
      <xdr:col>15</xdr:col>
      <xdr:colOff>50800</xdr:colOff>
      <xdr:row>94</xdr:row>
      <xdr:rowOff>49288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033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46050</xdr:rowOff>
    </xdr:from>
    <xdr:to>
      <xdr:col>10</xdr:col>
      <xdr:colOff>114300</xdr:colOff>
      <xdr:row>94</xdr:row>
      <xdr:rowOff>49288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162350"/>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23864</xdr:rowOff>
    </xdr:from>
    <xdr:to>
      <xdr:col>24</xdr:col>
      <xdr:colOff>114300</xdr:colOff>
      <xdr:row>93</xdr:row>
      <xdr:rowOff>125464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46741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2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68478</xdr:rowOff>
    </xdr:from>
    <xdr:to>
      <xdr:col>20</xdr:col>
      <xdr:colOff>38100</xdr:colOff>
      <xdr:row>93</xdr:row>
      <xdr:rowOff>170078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96138</xdr:rowOff>
    </xdr:from>
    <xdr:to>
      <xdr:col>15</xdr:col>
      <xdr:colOff>101600</xdr:colOff>
      <xdr:row>93</xdr:row>
      <xdr:rowOff>26288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42815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4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169938</xdr:rowOff>
    </xdr:from>
    <xdr:to>
      <xdr:col>10</xdr:col>
      <xdr:colOff>165100</xdr:colOff>
      <xdr:row>94</xdr:row>
      <xdr:rowOff>100088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116615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166700</xdr:rowOff>
    </xdr:from>
    <xdr:to>
      <xdr:col>6</xdr:col>
      <xdr:colOff>38100</xdr:colOff>
      <xdr:row>94</xdr:row>
      <xdr:rowOff>96850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113377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8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135709</xdr:rowOff>
    </xdr:from>
    <xdr:to>
      <xdr:col>55</xdr:col>
      <xdr:colOff>0</xdr:colOff>
      <xdr:row>36</xdr:row>
      <xdr:rowOff>146684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7909"/>
          <a:ext cx="8382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121405</xdr:rowOff>
    </xdr:from>
    <xdr:to>
      <xdr:col>50</xdr:col>
      <xdr:colOff>114300</xdr:colOff>
      <xdr:row>36</xdr:row>
      <xdr:rowOff>135709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9360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109655</xdr:rowOff>
    </xdr:from>
    <xdr:to>
      <xdr:col>45</xdr:col>
      <xdr:colOff>177800</xdr:colOff>
      <xdr:row>36</xdr:row>
      <xdr:rowOff>121405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10405"/>
          <a:ext cx="889000" cy="1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109655</xdr:rowOff>
    </xdr:from>
    <xdr:to>
      <xdr:col>41</xdr:col>
      <xdr:colOff>50800</xdr:colOff>
      <xdr:row>37</xdr:row>
      <xdr:rowOff>47368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10405"/>
          <a:ext cx="889000" cy="2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95884</xdr:rowOff>
    </xdr:from>
    <xdr:to>
      <xdr:col>55</xdr:col>
      <xdr:colOff>50800</xdr:colOff>
      <xdr:row>37</xdr:row>
      <xdr:rowOff>26034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74311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84909</xdr:rowOff>
    </xdr:from>
    <xdr:to>
      <xdr:col>50</xdr:col>
      <xdr:colOff>165100</xdr:colOff>
      <xdr:row>37</xdr:row>
      <xdr:rowOff>15059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6186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70605</xdr:rowOff>
    </xdr:from>
    <xdr:to>
      <xdr:col>46</xdr:col>
      <xdr:colOff>38100</xdr:colOff>
      <xdr:row>37</xdr:row>
      <xdr:rowOff>755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58855</xdr:rowOff>
    </xdr:from>
    <xdr:to>
      <xdr:col>41</xdr:col>
      <xdr:colOff>101600</xdr:colOff>
      <xdr:row>35</xdr:row>
      <xdr:rowOff>160455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151582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5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168018</xdr:rowOff>
    </xdr:from>
    <xdr:to>
      <xdr:col>36</xdr:col>
      <xdr:colOff>165100</xdr:colOff>
      <xdr:row>37</xdr:row>
      <xdr:rowOff>98168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89295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91322</xdr:rowOff>
    </xdr:from>
    <xdr:to>
      <xdr:col>55</xdr:col>
      <xdr:colOff>0</xdr:colOff>
      <xdr:row>57</xdr:row>
      <xdr:rowOff>120578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63972"/>
          <a:ext cx="8382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11190</xdr:rowOff>
    </xdr:from>
    <xdr:to>
      <xdr:col>50</xdr:col>
      <xdr:colOff>114300</xdr:colOff>
      <xdr:row>57</xdr:row>
      <xdr:rowOff>120578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83840"/>
          <a:ext cx="889000" cy="1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11190</xdr:rowOff>
    </xdr:from>
    <xdr:to>
      <xdr:col>45</xdr:col>
      <xdr:colOff>177800</xdr:colOff>
      <xdr:row>58</xdr:row>
      <xdr:rowOff>45379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83840"/>
          <a:ext cx="889000" cy="2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21808</xdr:rowOff>
    </xdr:from>
    <xdr:to>
      <xdr:col>41</xdr:col>
      <xdr:colOff>50800</xdr:colOff>
      <xdr:row>58</xdr:row>
      <xdr:rowOff>45379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65908"/>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40522</xdr:rowOff>
    </xdr:from>
    <xdr:to>
      <xdr:col>55</xdr:col>
      <xdr:colOff>50800</xdr:colOff>
      <xdr:row>57</xdr:row>
      <xdr:rowOff>142122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18949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69778</xdr:rowOff>
    </xdr:from>
    <xdr:to>
      <xdr:col>50</xdr:col>
      <xdr:colOff>165100</xdr:colOff>
      <xdr:row>57</xdr:row>
      <xdr:rowOff>171378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162505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3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131840</xdr:rowOff>
    </xdr:from>
    <xdr:to>
      <xdr:col>46</xdr:col>
      <xdr:colOff>38100</xdr:colOff>
      <xdr:row>57</xdr:row>
      <xdr:rowOff>61990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53117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166029</xdr:rowOff>
    </xdr:from>
    <xdr:to>
      <xdr:col>41</xdr:col>
      <xdr:colOff>101600</xdr:colOff>
      <xdr:row>58</xdr:row>
      <xdr:rowOff>96179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87306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142458</xdr:rowOff>
    </xdr:from>
    <xdr:to>
      <xdr:col>36</xdr:col>
      <xdr:colOff>165100</xdr:colOff>
      <xdr:row>58</xdr:row>
      <xdr:rowOff>72608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63735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100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90912</xdr:rowOff>
    </xdr:from>
    <xdr:to>
      <xdr:col>55</xdr:col>
      <xdr:colOff>0</xdr:colOff>
      <xdr:row>78</xdr:row>
      <xdr:rowOff>104797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4012"/>
          <a:ext cx="8382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65701</xdr:rowOff>
    </xdr:from>
    <xdr:to>
      <xdr:col>50</xdr:col>
      <xdr:colOff>114300</xdr:colOff>
      <xdr:row>78</xdr:row>
      <xdr:rowOff>104797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38801"/>
          <a:ext cx="88900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65701</xdr:rowOff>
    </xdr:from>
    <xdr:to>
      <xdr:col>45</xdr:col>
      <xdr:colOff>177800</xdr:colOff>
      <xdr:row>78</xdr:row>
      <xdr:rowOff>104290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3880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84187</xdr:rowOff>
    </xdr:from>
    <xdr:to>
      <xdr:col>41</xdr:col>
      <xdr:colOff>50800</xdr:colOff>
      <xdr:row>78</xdr:row>
      <xdr:rowOff>104290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728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40112</xdr:rowOff>
    </xdr:from>
    <xdr:to>
      <xdr:col>55</xdr:col>
      <xdr:colOff>50800</xdr:colOff>
      <xdr:row>78</xdr:row>
      <xdr:rowOff>141712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126489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53997</xdr:rowOff>
    </xdr:from>
    <xdr:to>
      <xdr:col>50</xdr:col>
      <xdr:colOff>165100</xdr:colOff>
      <xdr:row>78</xdr:row>
      <xdr:rowOff>155597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146724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1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14901</xdr:rowOff>
    </xdr:from>
    <xdr:to>
      <xdr:col>46</xdr:col>
      <xdr:colOff>38100</xdr:colOff>
      <xdr:row>78</xdr:row>
      <xdr:rowOff>116501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107628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53490</xdr:rowOff>
    </xdr:from>
    <xdr:to>
      <xdr:col>41</xdr:col>
      <xdr:colOff>101600</xdr:colOff>
      <xdr:row>78</xdr:row>
      <xdr:rowOff>155090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146217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33387</xdr:rowOff>
    </xdr:from>
    <xdr:to>
      <xdr:col>36</xdr:col>
      <xdr:colOff>165100</xdr:colOff>
      <xdr:row>78</xdr:row>
      <xdr:rowOff>134987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126114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91306</xdr:rowOff>
    </xdr:from>
    <xdr:to>
      <xdr:col>55</xdr:col>
      <xdr:colOff>0</xdr:colOff>
      <xdr:row>96</xdr:row>
      <xdr:rowOff>153439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50506"/>
          <a:ext cx="8382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53026</xdr:rowOff>
    </xdr:from>
    <xdr:to>
      <xdr:col>50</xdr:col>
      <xdr:colOff>114300</xdr:colOff>
      <xdr:row>96</xdr:row>
      <xdr:rowOff>153439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12226"/>
          <a:ext cx="889000" cy="1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53026</xdr:rowOff>
    </xdr:from>
    <xdr:to>
      <xdr:col>45</xdr:col>
      <xdr:colOff>177800</xdr:colOff>
      <xdr:row>97</xdr:row>
      <xdr:rowOff>100000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12226"/>
          <a:ext cx="889000" cy="2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100000</xdr:rowOff>
    </xdr:from>
    <xdr:to>
      <xdr:col>41</xdr:col>
      <xdr:colOff>50800</xdr:colOff>
      <xdr:row>97</xdr:row>
      <xdr:rowOff>109724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0650"/>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40506</xdr:rowOff>
    </xdr:from>
    <xdr:to>
      <xdr:col>55</xdr:col>
      <xdr:colOff>50800</xdr:colOff>
      <xdr:row>96</xdr:row>
      <xdr:rowOff>142106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63383</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102639</xdr:rowOff>
    </xdr:from>
    <xdr:to>
      <xdr:col>50</xdr:col>
      <xdr:colOff>165100</xdr:colOff>
      <xdr:row>97</xdr:row>
      <xdr:rowOff>32789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23916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5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2226</xdr:rowOff>
    </xdr:from>
    <xdr:to>
      <xdr:col>46</xdr:col>
      <xdr:colOff>38100</xdr:colOff>
      <xdr:row>96</xdr:row>
      <xdr:rowOff>103826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120353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3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49200</xdr:rowOff>
    </xdr:from>
    <xdr:to>
      <xdr:col>41</xdr:col>
      <xdr:colOff>101600</xdr:colOff>
      <xdr:row>97</xdr:row>
      <xdr:rowOff>150800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141927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58924</xdr:rowOff>
    </xdr:from>
    <xdr:to>
      <xdr:col>36</xdr:col>
      <xdr:colOff>165100</xdr:colOff>
      <xdr:row>97</xdr:row>
      <xdr:rowOff>160524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151651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166942</xdr:rowOff>
    </xdr:from>
    <xdr:to>
      <xdr:col>85</xdr:col>
      <xdr:colOff>127000</xdr:colOff>
      <xdr:row>38</xdr:row>
      <xdr:rowOff>23091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10592"/>
          <a:ext cx="8382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89073</xdr:rowOff>
    </xdr:from>
    <xdr:to>
      <xdr:col>81</xdr:col>
      <xdr:colOff>50800</xdr:colOff>
      <xdr:row>38</xdr:row>
      <xdr:rowOff>23091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432723"/>
          <a:ext cx="889000" cy="10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89073</xdr:rowOff>
    </xdr:from>
    <xdr:to>
      <xdr:col>76</xdr:col>
      <xdr:colOff>114300</xdr:colOff>
      <xdr:row>38</xdr:row>
      <xdr:rowOff>41730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32723"/>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41730</xdr:rowOff>
    </xdr:from>
    <xdr:to>
      <xdr:col>71</xdr:col>
      <xdr:colOff>177800</xdr:colOff>
      <xdr:row>38</xdr:row>
      <xdr:rowOff>97180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56830"/>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116141</xdr:rowOff>
    </xdr:from>
    <xdr:to>
      <xdr:col>85</xdr:col>
      <xdr:colOff>177800</xdr:colOff>
      <xdr:row>38</xdr:row>
      <xdr:rowOff>46292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139018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143741</xdr:rowOff>
    </xdr:from>
    <xdr:to>
      <xdr:col>81</xdr:col>
      <xdr:colOff>101600</xdr:colOff>
      <xdr:row>38</xdr:row>
      <xdr:rowOff>73892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7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90418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38273</xdr:rowOff>
    </xdr:from>
    <xdr:to>
      <xdr:col>76</xdr:col>
      <xdr:colOff>165100</xdr:colOff>
      <xdr:row>37</xdr:row>
      <xdr:rowOff>139873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156400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1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162380</xdr:rowOff>
    </xdr:from>
    <xdr:to>
      <xdr:col>72</xdr:col>
      <xdr:colOff>38100</xdr:colOff>
      <xdr:row>38</xdr:row>
      <xdr:rowOff>92530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109057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2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46380</xdr:rowOff>
    </xdr:from>
    <xdr:to>
      <xdr:col>67</xdr:col>
      <xdr:colOff>101600</xdr:colOff>
      <xdr:row>38</xdr:row>
      <xdr:rowOff>147980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106511</xdr:rowOff>
    </xdr:from>
    <xdr:to>
      <xdr:col>85</xdr:col>
      <xdr:colOff>127000</xdr:colOff>
      <xdr:row>77</xdr:row>
      <xdr:rowOff>108584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08161"/>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108584</xdr:rowOff>
    </xdr:from>
    <xdr:to>
      <xdr:col>81</xdr:col>
      <xdr:colOff>50800</xdr:colOff>
      <xdr:row>77</xdr:row>
      <xdr:rowOff>134755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10234"/>
          <a:ext cx="889000" cy="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134755</xdr:rowOff>
    </xdr:from>
    <xdr:to>
      <xdr:col>76</xdr:col>
      <xdr:colOff>114300</xdr:colOff>
      <xdr:row>77</xdr:row>
      <xdr:rowOff>146303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36405"/>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146303</xdr:rowOff>
    </xdr:from>
    <xdr:to>
      <xdr:col>71</xdr:col>
      <xdr:colOff>177800</xdr:colOff>
      <xdr:row>77</xdr:row>
      <xdr:rowOff>158437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7953"/>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55711</xdr:rowOff>
    </xdr:from>
    <xdr:to>
      <xdr:col>85</xdr:col>
      <xdr:colOff>177800</xdr:colOff>
      <xdr:row>77</xdr:row>
      <xdr:rowOff>157311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34138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57784</xdr:rowOff>
    </xdr:from>
    <xdr:to>
      <xdr:col>81</xdr:col>
      <xdr:colOff>101600</xdr:colOff>
      <xdr:row>77</xdr:row>
      <xdr:rowOff>159384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150511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83955</xdr:rowOff>
    </xdr:from>
    <xdr:to>
      <xdr:col>76</xdr:col>
      <xdr:colOff>165100</xdr:colOff>
      <xdr:row>78</xdr:row>
      <xdr:rowOff>14105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95503</xdr:rowOff>
    </xdr:from>
    <xdr:to>
      <xdr:col>72</xdr:col>
      <xdr:colOff>38100</xdr:colOff>
      <xdr:row>78</xdr:row>
      <xdr:rowOff>25653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107637</xdr:rowOff>
    </xdr:from>
    <xdr:to>
      <xdr:col>67</xdr:col>
      <xdr:colOff>101600</xdr:colOff>
      <xdr:row>78</xdr:row>
      <xdr:rowOff>37787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28914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95726</xdr:rowOff>
    </xdr:from>
    <xdr:to>
      <xdr:col>85</xdr:col>
      <xdr:colOff>127000</xdr:colOff>
      <xdr:row>98</xdr:row>
      <xdr:rowOff>24050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26376"/>
          <a:ext cx="838200" cy="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95726</xdr:rowOff>
    </xdr:from>
    <xdr:to>
      <xdr:col>81</xdr:col>
      <xdr:colOff>50800</xdr:colOff>
      <xdr:row>98</xdr:row>
      <xdr:rowOff>50501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26376"/>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50501</xdr:rowOff>
    </xdr:from>
    <xdr:to>
      <xdr:col>76</xdr:col>
      <xdr:colOff>114300</xdr:colOff>
      <xdr:row>98</xdr:row>
      <xdr:rowOff>66185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2601"/>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66185</xdr:rowOff>
    </xdr:from>
    <xdr:to>
      <xdr:col>71</xdr:col>
      <xdr:colOff>177800</xdr:colOff>
      <xdr:row>98</xdr:row>
      <xdr:rowOff>113043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8285"/>
          <a:ext cx="8890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144700</xdr:rowOff>
    </xdr:from>
    <xdr:to>
      <xdr:col>85</xdr:col>
      <xdr:colOff>177800</xdr:colOff>
      <xdr:row>98</xdr:row>
      <xdr:rowOff>74850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44926</xdr:rowOff>
    </xdr:from>
    <xdr:to>
      <xdr:col>81</xdr:col>
      <xdr:colOff>101600</xdr:colOff>
      <xdr:row>97</xdr:row>
      <xdr:rowOff>146526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163053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171151</xdr:rowOff>
    </xdr:from>
    <xdr:to>
      <xdr:col>76</xdr:col>
      <xdr:colOff>165100</xdr:colOff>
      <xdr:row>98</xdr:row>
      <xdr:rowOff>101301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92428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15385</xdr:rowOff>
    </xdr:from>
    <xdr:to>
      <xdr:col>72</xdr:col>
      <xdr:colOff>38100</xdr:colOff>
      <xdr:row>98</xdr:row>
      <xdr:rowOff>116985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108112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62243</xdr:rowOff>
    </xdr:from>
    <xdr:to>
      <xdr:col>67</xdr:col>
      <xdr:colOff>101600</xdr:colOff>
      <xdr:row>98</xdr:row>
      <xdr:rowOff>163843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117389</xdr:rowOff>
    </xdr:from>
    <xdr:to>
      <xdr:col>116</xdr:col>
      <xdr:colOff>63500</xdr:colOff>
      <xdr:row>37</xdr:row>
      <xdr:rowOff>140249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6103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140249</xdr:rowOff>
    </xdr:from>
    <xdr:to>
      <xdr:col>111</xdr:col>
      <xdr:colOff>177800</xdr:colOff>
      <xdr:row>37</xdr:row>
      <xdr:rowOff>158651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389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158651</xdr:rowOff>
    </xdr:from>
    <xdr:to>
      <xdr:col>107</xdr:col>
      <xdr:colOff>50800</xdr:colOff>
      <xdr:row>38</xdr:row>
      <xdr:rowOff>3432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0230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3432</xdr:rowOff>
    </xdr:from>
    <xdr:to>
      <xdr:col>102</xdr:col>
      <xdr:colOff>114300</xdr:colOff>
      <xdr:row>38</xdr:row>
      <xdr:rowOff>18473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18532"/>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66589</xdr:rowOff>
    </xdr:from>
    <xdr:to>
      <xdr:col>116</xdr:col>
      <xdr:colOff>114300</xdr:colOff>
      <xdr:row>37</xdr:row>
      <xdr:rowOff>168188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89466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6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89449</xdr:rowOff>
    </xdr:from>
    <xdr:to>
      <xdr:col>112</xdr:col>
      <xdr:colOff>38100</xdr:colOff>
      <xdr:row>38</xdr:row>
      <xdr:rowOff>19599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36126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0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107851</xdr:rowOff>
    </xdr:from>
    <xdr:to>
      <xdr:col>107</xdr:col>
      <xdr:colOff>101600</xdr:colOff>
      <xdr:row>38</xdr:row>
      <xdr:rowOff>38001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54528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2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124082</xdr:rowOff>
    </xdr:from>
    <xdr:to>
      <xdr:col>102</xdr:col>
      <xdr:colOff>165100</xdr:colOff>
      <xdr:row>38</xdr:row>
      <xdr:rowOff>54232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70759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4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139123</xdr:rowOff>
    </xdr:from>
    <xdr:to>
      <xdr:col>98</xdr:col>
      <xdr:colOff>38100</xdr:colOff>
      <xdr:row>38</xdr:row>
      <xdr:rowOff>69273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85800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61282</xdr:rowOff>
    </xdr:from>
    <xdr:to>
      <xdr:col>116</xdr:col>
      <xdr:colOff>63500</xdr:colOff>
      <xdr:row>75</xdr:row>
      <xdr:rowOff>82809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20032"/>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82809</xdr:rowOff>
    </xdr:from>
    <xdr:to>
      <xdr:col>111</xdr:col>
      <xdr:colOff>177800</xdr:colOff>
      <xdr:row>75</xdr:row>
      <xdr:rowOff>85361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41559"/>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85361</xdr:rowOff>
    </xdr:from>
    <xdr:to>
      <xdr:col>107</xdr:col>
      <xdr:colOff>50800</xdr:colOff>
      <xdr:row>75</xdr:row>
      <xdr:rowOff>106431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411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106431</xdr:rowOff>
    </xdr:from>
    <xdr:to>
      <xdr:col>102</xdr:col>
      <xdr:colOff>114300</xdr:colOff>
      <xdr:row>75</xdr:row>
      <xdr:rowOff>124971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65181"/>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10482</xdr:rowOff>
    </xdr:from>
    <xdr:to>
      <xdr:col>116</xdr:col>
      <xdr:colOff>114300</xdr:colOff>
      <xdr:row>75</xdr:row>
      <xdr:rowOff>112082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33359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32009</xdr:rowOff>
    </xdr:from>
    <xdr:to>
      <xdr:col>112</xdr:col>
      <xdr:colOff>38100</xdr:colOff>
      <xdr:row>75</xdr:row>
      <xdr:rowOff>133609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150136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34561</xdr:rowOff>
    </xdr:from>
    <xdr:to>
      <xdr:col>107</xdr:col>
      <xdr:colOff>101600</xdr:colOff>
      <xdr:row>75</xdr:row>
      <xdr:rowOff>136161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152688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55631</xdr:rowOff>
    </xdr:from>
    <xdr:to>
      <xdr:col>102</xdr:col>
      <xdr:colOff>165100</xdr:colOff>
      <xdr:row>75</xdr:row>
      <xdr:rowOff>157231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74171</xdr:rowOff>
    </xdr:from>
    <xdr:to>
      <xdr:col>98</xdr:col>
      <xdr:colOff>38100</xdr:colOff>
      <xdr:row>76</xdr:row>
      <xdr:rowOff>4321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166898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積立金については、住民一人あたり５０，５９１円となっており、町づくり推進事業基金積立の減の影響により、前年度と比較すると４３，６４５円の減となっているものの、</a:t>
          </a:r>
        </a:p>
        <a:p>
          <a:r>
            <a:rPr kumimoji="1" lang="ja-JP" altLang="en-US" sz="1300">
              <a:latin typeface="ＭＳ Ｐゴシック" panose="020B0600070205080204" pitchFamily="50" charset="-128"/>
              <a:ea typeface="ＭＳ Ｐゴシック" panose="020B0600070205080204" pitchFamily="50" charset="-128"/>
            </a:rPr>
            <a:t>物件費については、住民一人当たり１４３，９４０円となっており、中学校の旧校舎の解体や、学校給食費の公会計化等の影響により、前年度と比較すると４３，５７９円の増となっている。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また、普通建設事業費においても、住民一人あたり１３６，９３０円となっており、中学校校舎改築事業等の影響により、前年度と比較すると、１０，２３８円の増となっている。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上記の影響により、歳出決算総額は、住民一人当たり９３８，５２２円となっており、前年度と比較すると１７，６３６円の増になった。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8,554
8,492
165.86
8,627,888
8,028,121
477,860
4,217,805
6,160,424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68072</xdr:rowOff>
    </xdr:from>
    <xdr:to>
      <xdr:col>24</xdr:col>
      <xdr:colOff>63500</xdr:colOff>
      <xdr:row>37</xdr:row>
      <xdr:rowOff>72644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17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106045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1722"/>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106045</xdr:rowOff>
    </xdr:from>
    <xdr:to>
      <xdr:col>15</xdr:col>
      <xdr:colOff>50800</xdr:colOff>
      <xdr:row>37</xdr:row>
      <xdr:rowOff>110617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969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91059</xdr:rowOff>
    </xdr:from>
    <xdr:to>
      <xdr:col>10</xdr:col>
      <xdr:colOff>114300</xdr:colOff>
      <xdr:row>37</xdr:row>
      <xdr:rowOff>110617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3470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21844</xdr:rowOff>
    </xdr:from>
    <xdr:to>
      <xdr:col>24</xdr:col>
      <xdr:colOff>114300</xdr:colOff>
      <xdr:row>37</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55245</xdr:rowOff>
    </xdr:from>
    <xdr:to>
      <xdr:col>15</xdr:col>
      <xdr:colOff>101600</xdr:colOff>
      <xdr:row>37</xdr:row>
      <xdr:rowOff>156845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59817</xdr:rowOff>
    </xdr:from>
    <xdr:to>
      <xdr:col>10</xdr:col>
      <xdr:colOff>165100</xdr:colOff>
      <xdr:row>37</xdr:row>
      <xdr:rowOff>161417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152544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40259</xdr:rowOff>
    </xdr:from>
    <xdr:to>
      <xdr:col>6</xdr:col>
      <xdr:colOff>38100</xdr:colOff>
      <xdr:row>37</xdr:row>
      <xdr:rowOff>141859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132986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114010</xdr:rowOff>
    </xdr:from>
    <xdr:to>
      <xdr:col>24</xdr:col>
      <xdr:colOff>63500</xdr:colOff>
      <xdr:row>58</xdr:row>
      <xdr:rowOff>6730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6660"/>
          <a:ext cx="838200" cy="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114010</xdr:rowOff>
    </xdr:from>
    <xdr:to>
      <xdr:col>19</xdr:col>
      <xdr:colOff>177800</xdr:colOff>
      <xdr:row>58</xdr:row>
      <xdr:rowOff>24805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6660"/>
          <a:ext cx="889000" cy="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73541</xdr:rowOff>
    </xdr:from>
    <xdr:to>
      <xdr:col>15</xdr:col>
      <xdr:colOff>50800</xdr:colOff>
      <xdr:row>58</xdr:row>
      <xdr:rowOff>24805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46191"/>
          <a:ext cx="8890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73541</xdr:rowOff>
    </xdr:from>
    <xdr:to>
      <xdr:col>10</xdr:col>
      <xdr:colOff>114300</xdr:colOff>
      <xdr:row>58</xdr:row>
      <xdr:rowOff>105413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6191"/>
          <a:ext cx="889000" cy="20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127380</xdr:rowOff>
    </xdr:from>
    <xdr:to>
      <xdr:col>24</xdr:col>
      <xdr:colOff>114300</xdr:colOff>
      <xdr:row>58</xdr:row>
      <xdr:rowOff>57530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42307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63210</xdr:rowOff>
    </xdr:from>
    <xdr:to>
      <xdr:col>20</xdr:col>
      <xdr:colOff>38100</xdr:colOff>
      <xdr:row>57</xdr:row>
      <xdr:rowOff>164810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155937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145455</xdr:rowOff>
    </xdr:from>
    <xdr:to>
      <xdr:col>15</xdr:col>
      <xdr:colOff>101600</xdr:colOff>
      <xdr:row>58</xdr:row>
      <xdr:rowOff>75605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66732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22741</xdr:rowOff>
    </xdr:from>
    <xdr:to>
      <xdr:col>10</xdr:col>
      <xdr:colOff>165100</xdr:colOff>
      <xdr:row>57</xdr:row>
      <xdr:rowOff>124341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115468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54613</xdr:rowOff>
    </xdr:from>
    <xdr:to>
      <xdr:col>6</xdr:col>
      <xdr:colOff>38100</xdr:colOff>
      <xdr:row>58</xdr:row>
      <xdr:rowOff>156213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147340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164791</xdr:rowOff>
    </xdr:from>
    <xdr:to>
      <xdr:col>24</xdr:col>
      <xdr:colOff>63500</xdr:colOff>
      <xdr:row>75</xdr:row>
      <xdr:rowOff>19589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2091"/>
          <a:ext cx="8382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119478</xdr:rowOff>
    </xdr:from>
    <xdr:to>
      <xdr:col>19</xdr:col>
      <xdr:colOff>177800</xdr:colOff>
      <xdr:row>75</xdr:row>
      <xdr:rowOff>19589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6778"/>
          <a:ext cx="889000" cy="7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119478</xdr:rowOff>
    </xdr:from>
    <xdr:to>
      <xdr:col>15</xdr:col>
      <xdr:colOff>50800</xdr:colOff>
      <xdr:row>75</xdr:row>
      <xdr:rowOff>87771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6778"/>
          <a:ext cx="889000" cy="1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85737</xdr:rowOff>
    </xdr:from>
    <xdr:to>
      <xdr:col>10</xdr:col>
      <xdr:colOff>114300</xdr:colOff>
      <xdr:row>75</xdr:row>
      <xdr:rowOff>87771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44487"/>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113991</xdr:rowOff>
    </xdr:from>
    <xdr:to>
      <xdr:col>24</xdr:col>
      <xdr:colOff>114300</xdr:colOff>
      <xdr:row>75</xdr:row>
      <xdr:rowOff>44141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136868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140239</xdr:rowOff>
    </xdr:from>
    <xdr:to>
      <xdr:col>20</xdr:col>
      <xdr:colOff>38100</xdr:colOff>
      <xdr:row>75</xdr:row>
      <xdr:rowOff>70389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68678</xdr:rowOff>
    </xdr:from>
    <xdr:to>
      <xdr:col>15</xdr:col>
      <xdr:colOff>101600</xdr:colOff>
      <xdr:row>74</xdr:row>
      <xdr:rowOff>170278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36971</xdr:rowOff>
    </xdr:from>
    <xdr:to>
      <xdr:col>10</xdr:col>
      <xdr:colOff>165100</xdr:colOff>
      <xdr:row>75</xdr:row>
      <xdr:rowOff>138571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155098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34937</xdr:rowOff>
    </xdr:from>
    <xdr:to>
      <xdr:col>6</xdr:col>
      <xdr:colOff>38100</xdr:colOff>
      <xdr:row>75</xdr:row>
      <xdr:rowOff>136537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153064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77113</xdr:rowOff>
    </xdr:from>
    <xdr:to>
      <xdr:col>24</xdr:col>
      <xdr:colOff>63500</xdr:colOff>
      <xdr:row>97</xdr:row>
      <xdr:rowOff>85747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7763"/>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77113</xdr:rowOff>
    </xdr:from>
    <xdr:to>
      <xdr:col>19</xdr:col>
      <xdr:colOff>177800</xdr:colOff>
      <xdr:row>97</xdr:row>
      <xdr:rowOff>91877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7763"/>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91877</xdr:rowOff>
    </xdr:from>
    <xdr:to>
      <xdr:col>15</xdr:col>
      <xdr:colOff>50800</xdr:colOff>
      <xdr:row>97</xdr:row>
      <xdr:rowOff>98244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2527"/>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98244</xdr:rowOff>
    </xdr:from>
    <xdr:to>
      <xdr:col>10</xdr:col>
      <xdr:colOff>114300</xdr:colOff>
      <xdr:row>97</xdr:row>
      <xdr:rowOff>148634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8894"/>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34947</xdr:rowOff>
    </xdr:from>
    <xdr:to>
      <xdr:col>24</xdr:col>
      <xdr:colOff>114300</xdr:colOff>
      <xdr:row>97</xdr:row>
      <xdr:rowOff>136547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13374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26313</xdr:rowOff>
    </xdr:from>
    <xdr:to>
      <xdr:col>20</xdr:col>
      <xdr:colOff>38100</xdr:colOff>
      <xdr:row>97</xdr:row>
      <xdr:rowOff>127913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41077</xdr:rowOff>
    </xdr:from>
    <xdr:to>
      <xdr:col>15</xdr:col>
      <xdr:colOff>101600</xdr:colOff>
      <xdr:row>97</xdr:row>
      <xdr:rowOff>142677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47444</xdr:rowOff>
    </xdr:from>
    <xdr:to>
      <xdr:col>10</xdr:col>
      <xdr:colOff>165100</xdr:colOff>
      <xdr:row>97</xdr:row>
      <xdr:rowOff>149044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97834</xdr:rowOff>
    </xdr:from>
    <xdr:to>
      <xdr:col>6</xdr:col>
      <xdr:colOff>38100</xdr:colOff>
      <xdr:row>98</xdr:row>
      <xdr:rowOff>27984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19111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137058</xdr:rowOff>
    </xdr:from>
    <xdr:to>
      <xdr:col>55</xdr:col>
      <xdr:colOff>0</xdr:colOff>
      <xdr:row>57</xdr:row>
      <xdr:rowOff>23671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38258"/>
          <a:ext cx="8382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137058</xdr:rowOff>
    </xdr:from>
    <xdr:to>
      <xdr:col>50</xdr:col>
      <xdr:colOff>114300</xdr:colOff>
      <xdr:row>56</xdr:row>
      <xdr:rowOff>158363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3825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158363</xdr:rowOff>
    </xdr:from>
    <xdr:to>
      <xdr:col>45</xdr:col>
      <xdr:colOff>177800</xdr:colOff>
      <xdr:row>57</xdr:row>
      <xdr:rowOff>9082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59563"/>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164764</xdr:rowOff>
    </xdr:from>
    <xdr:to>
      <xdr:col>41</xdr:col>
      <xdr:colOff>50800</xdr:colOff>
      <xdr:row>57</xdr:row>
      <xdr:rowOff>9082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65964"/>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144321</xdr:rowOff>
    </xdr:from>
    <xdr:to>
      <xdr:col>55</xdr:col>
      <xdr:colOff>50800</xdr:colOff>
      <xdr:row>57</xdr:row>
      <xdr:rowOff>74471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122748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86258</xdr:rowOff>
    </xdr:from>
    <xdr:to>
      <xdr:col>50</xdr:col>
      <xdr:colOff>165100</xdr:colOff>
      <xdr:row>57</xdr:row>
      <xdr:rowOff>16408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107563</xdr:rowOff>
    </xdr:from>
    <xdr:to>
      <xdr:col>46</xdr:col>
      <xdr:colOff>38100</xdr:colOff>
      <xdr:row>57</xdr:row>
      <xdr:rowOff>37713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28840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129732</xdr:rowOff>
    </xdr:from>
    <xdr:to>
      <xdr:col>41</xdr:col>
      <xdr:colOff>101600</xdr:colOff>
      <xdr:row>57</xdr:row>
      <xdr:rowOff>59882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51009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113964</xdr:rowOff>
    </xdr:from>
    <xdr:to>
      <xdr:col>36</xdr:col>
      <xdr:colOff>165100</xdr:colOff>
      <xdr:row>57</xdr:row>
      <xdr:rowOff>44114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35241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80807</xdr:rowOff>
    </xdr:from>
    <xdr:to>
      <xdr:col>55</xdr:col>
      <xdr:colOff>0</xdr:colOff>
      <xdr:row>78</xdr:row>
      <xdr:rowOff>87382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3907"/>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23027</xdr:rowOff>
    </xdr:from>
    <xdr:to>
      <xdr:col>50</xdr:col>
      <xdr:colOff>114300</xdr:colOff>
      <xdr:row>78</xdr:row>
      <xdr:rowOff>80807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6127"/>
          <a:ext cx="889000" cy="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23027</xdr:rowOff>
    </xdr:from>
    <xdr:to>
      <xdr:col>45</xdr:col>
      <xdr:colOff>177800</xdr:colOff>
      <xdr:row>78</xdr:row>
      <xdr:rowOff>58803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612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58803</xdr:rowOff>
    </xdr:from>
    <xdr:to>
      <xdr:col>41</xdr:col>
      <xdr:colOff>50800</xdr:colOff>
      <xdr:row>78</xdr:row>
      <xdr:rowOff>87199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1903"/>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36582</xdr:rowOff>
    </xdr:from>
    <xdr:to>
      <xdr:col>55</xdr:col>
      <xdr:colOff>50800</xdr:colOff>
      <xdr:row>78</xdr:row>
      <xdr:rowOff>138182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122959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30007</xdr:rowOff>
    </xdr:from>
    <xdr:to>
      <xdr:col>50</xdr:col>
      <xdr:colOff>165100</xdr:colOff>
      <xdr:row>78</xdr:row>
      <xdr:rowOff>131607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122734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143677</xdr:rowOff>
    </xdr:from>
    <xdr:to>
      <xdr:col>46</xdr:col>
      <xdr:colOff>38100</xdr:colOff>
      <xdr:row>78</xdr:row>
      <xdr:rowOff>73827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64954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8003</xdr:rowOff>
    </xdr:from>
    <xdr:to>
      <xdr:col>41</xdr:col>
      <xdr:colOff>101600</xdr:colOff>
      <xdr:row>78</xdr:row>
      <xdr:rowOff>109603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36399</xdr:rowOff>
    </xdr:from>
    <xdr:to>
      <xdr:col>36</xdr:col>
      <xdr:colOff>165100</xdr:colOff>
      <xdr:row>78</xdr:row>
      <xdr:rowOff>137999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63860</xdr:rowOff>
    </xdr:from>
    <xdr:to>
      <xdr:col>55</xdr:col>
      <xdr:colOff>0</xdr:colOff>
      <xdr:row>97</xdr:row>
      <xdr:rowOff>112899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94510"/>
          <a:ext cx="8382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151907</xdr:rowOff>
    </xdr:from>
    <xdr:to>
      <xdr:col>50</xdr:col>
      <xdr:colOff>114300</xdr:colOff>
      <xdr:row>97</xdr:row>
      <xdr:rowOff>63860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11107"/>
          <a:ext cx="889000" cy="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151907</xdr:rowOff>
    </xdr:from>
    <xdr:to>
      <xdr:col>45</xdr:col>
      <xdr:colOff>177800</xdr:colOff>
      <xdr:row>97</xdr:row>
      <xdr:rowOff>73772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1107"/>
          <a:ext cx="889000" cy="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167370</xdr:rowOff>
    </xdr:from>
    <xdr:to>
      <xdr:col>41</xdr:col>
      <xdr:colOff>50800</xdr:colOff>
      <xdr:row>97</xdr:row>
      <xdr:rowOff>73772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26570"/>
          <a:ext cx="889000" cy="7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62099</xdr:rowOff>
    </xdr:from>
    <xdr:to>
      <xdr:col>55</xdr:col>
      <xdr:colOff>50800</xdr:colOff>
      <xdr:row>97</xdr:row>
      <xdr:rowOff>163699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148476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13060</xdr:rowOff>
    </xdr:from>
    <xdr:to>
      <xdr:col>50</xdr:col>
      <xdr:colOff>165100</xdr:colOff>
      <xdr:row>97</xdr:row>
      <xdr:rowOff>114660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105787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101107</xdr:rowOff>
    </xdr:from>
    <xdr:to>
      <xdr:col>46</xdr:col>
      <xdr:colOff>38100</xdr:colOff>
      <xdr:row>97</xdr:row>
      <xdr:rowOff>31257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22384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22972</xdr:rowOff>
    </xdr:from>
    <xdr:to>
      <xdr:col>41</xdr:col>
      <xdr:colOff>101600</xdr:colOff>
      <xdr:row>97</xdr:row>
      <xdr:rowOff>124572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116570</xdr:rowOff>
    </xdr:from>
    <xdr:to>
      <xdr:col>36</xdr:col>
      <xdr:colOff>165100</xdr:colOff>
      <xdr:row>97</xdr:row>
      <xdr:rowOff>46720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142803</xdr:rowOff>
    </xdr:from>
    <xdr:to>
      <xdr:col>85</xdr:col>
      <xdr:colOff>127000</xdr:colOff>
      <xdr:row>38</xdr:row>
      <xdr:rowOff>91074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86453"/>
          <a:ext cx="838200" cy="1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91074</xdr:rowOff>
    </xdr:from>
    <xdr:to>
      <xdr:col>81</xdr:col>
      <xdr:colOff>50800</xdr:colOff>
      <xdr:row>38</xdr:row>
      <xdr:rowOff>111811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06174"/>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100740</xdr:rowOff>
    </xdr:from>
    <xdr:to>
      <xdr:col>76</xdr:col>
      <xdr:colOff>114300</xdr:colOff>
      <xdr:row>38</xdr:row>
      <xdr:rowOff>111811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01490"/>
          <a:ext cx="889000" cy="5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100740</xdr:rowOff>
    </xdr:from>
    <xdr:to>
      <xdr:col>71</xdr:col>
      <xdr:colOff>177800</xdr:colOff>
      <xdr:row>36</xdr:row>
      <xdr:rowOff>80868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01490"/>
          <a:ext cx="889000" cy="1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92003</xdr:rowOff>
    </xdr:from>
    <xdr:to>
      <xdr:col>85</xdr:col>
      <xdr:colOff>177800</xdr:colOff>
      <xdr:row>38</xdr:row>
      <xdr:rowOff>22152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5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70430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40274</xdr:rowOff>
    </xdr:from>
    <xdr:to>
      <xdr:col>81</xdr:col>
      <xdr:colOff>101600</xdr:colOff>
      <xdr:row>38</xdr:row>
      <xdr:rowOff>141874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133001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61011</xdr:rowOff>
    </xdr:from>
    <xdr:to>
      <xdr:col>76</xdr:col>
      <xdr:colOff>165100</xdr:colOff>
      <xdr:row>38</xdr:row>
      <xdr:rowOff>162611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153738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49940</xdr:rowOff>
    </xdr:from>
    <xdr:to>
      <xdr:col>72</xdr:col>
      <xdr:colOff>38100</xdr:colOff>
      <xdr:row>35</xdr:row>
      <xdr:rowOff>151540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168067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30068</xdr:rowOff>
    </xdr:from>
    <xdr:to>
      <xdr:col>67</xdr:col>
      <xdr:colOff>101600</xdr:colOff>
      <xdr:row>36</xdr:row>
      <xdr:rowOff>131668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148195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20413</xdr:rowOff>
    </xdr:from>
    <xdr:to>
      <xdr:col>85</xdr:col>
      <xdr:colOff>127000</xdr:colOff>
      <xdr:row>56</xdr:row>
      <xdr:rowOff>103715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50163"/>
          <a:ext cx="838200" cy="2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70031</xdr:rowOff>
    </xdr:from>
    <xdr:to>
      <xdr:col>81</xdr:col>
      <xdr:colOff>50800</xdr:colOff>
      <xdr:row>56</xdr:row>
      <xdr:rowOff>103715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71231"/>
          <a:ext cx="8890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70031</xdr:rowOff>
    </xdr:from>
    <xdr:to>
      <xdr:col>76</xdr:col>
      <xdr:colOff>114300</xdr:colOff>
      <xdr:row>57</xdr:row>
      <xdr:rowOff>97466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71231"/>
          <a:ext cx="889000" cy="1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97466</xdr:rowOff>
    </xdr:from>
    <xdr:to>
      <xdr:col>71</xdr:col>
      <xdr:colOff>177800</xdr:colOff>
      <xdr:row>58</xdr:row>
      <xdr:rowOff>35230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0116"/>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141063</xdr:rowOff>
    </xdr:from>
    <xdr:to>
      <xdr:col>85</xdr:col>
      <xdr:colOff>177800</xdr:colOff>
      <xdr:row>55</xdr:row>
      <xdr:rowOff>71213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163940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5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52915</xdr:rowOff>
    </xdr:from>
    <xdr:to>
      <xdr:col>81</xdr:col>
      <xdr:colOff>101600</xdr:colOff>
      <xdr:row>56</xdr:row>
      <xdr:rowOff>154515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171042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19231</xdr:rowOff>
    </xdr:from>
    <xdr:to>
      <xdr:col>76</xdr:col>
      <xdr:colOff>165100</xdr:colOff>
      <xdr:row>56</xdr:row>
      <xdr:rowOff>120831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137358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9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46666</xdr:rowOff>
    </xdr:from>
    <xdr:to>
      <xdr:col>72</xdr:col>
      <xdr:colOff>38100</xdr:colOff>
      <xdr:row>57</xdr:row>
      <xdr:rowOff>148266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139393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155880</xdr:rowOff>
    </xdr:from>
    <xdr:to>
      <xdr:col>67</xdr:col>
      <xdr:colOff>101600</xdr:colOff>
      <xdr:row>58</xdr:row>
      <xdr:rowOff>86030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77157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166942</xdr:rowOff>
    </xdr:from>
    <xdr:to>
      <xdr:col>85</xdr:col>
      <xdr:colOff>127000</xdr:colOff>
      <xdr:row>78</xdr:row>
      <xdr:rowOff>23092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68592"/>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89072</xdr:rowOff>
    </xdr:from>
    <xdr:to>
      <xdr:col>81</xdr:col>
      <xdr:colOff>50800</xdr:colOff>
      <xdr:row>78</xdr:row>
      <xdr:rowOff>23092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90722"/>
          <a:ext cx="889000" cy="10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89072</xdr:rowOff>
    </xdr:from>
    <xdr:to>
      <xdr:col>76</xdr:col>
      <xdr:colOff>114300</xdr:colOff>
      <xdr:row>78</xdr:row>
      <xdr:rowOff>41729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90722"/>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41729</xdr:rowOff>
    </xdr:from>
    <xdr:to>
      <xdr:col>71</xdr:col>
      <xdr:colOff>177800</xdr:colOff>
      <xdr:row>78</xdr:row>
      <xdr:rowOff>97180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14829"/>
          <a:ext cx="8890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116142</xdr:rowOff>
    </xdr:from>
    <xdr:to>
      <xdr:col>85</xdr:col>
      <xdr:colOff>177800</xdr:colOff>
      <xdr:row>78</xdr:row>
      <xdr:rowOff>46292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139019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143742</xdr:rowOff>
    </xdr:from>
    <xdr:to>
      <xdr:col>81</xdr:col>
      <xdr:colOff>101600</xdr:colOff>
      <xdr:row>78</xdr:row>
      <xdr:rowOff>73892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90419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38272</xdr:rowOff>
    </xdr:from>
    <xdr:to>
      <xdr:col>76</xdr:col>
      <xdr:colOff>165100</xdr:colOff>
      <xdr:row>77</xdr:row>
      <xdr:rowOff>139872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156399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162379</xdr:rowOff>
    </xdr:from>
    <xdr:to>
      <xdr:col>72</xdr:col>
      <xdr:colOff>38100</xdr:colOff>
      <xdr:row>78</xdr:row>
      <xdr:rowOff>92529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109056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46380</xdr:rowOff>
    </xdr:from>
    <xdr:to>
      <xdr:col>67</xdr:col>
      <xdr:colOff>101600</xdr:colOff>
      <xdr:row>78</xdr:row>
      <xdr:rowOff>147980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139107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106511</xdr:rowOff>
    </xdr:from>
    <xdr:to>
      <xdr:col>85</xdr:col>
      <xdr:colOff>127000</xdr:colOff>
      <xdr:row>97</xdr:row>
      <xdr:rowOff>108584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7161"/>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108584</xdr:rowOff>
    </xdr:from>
    <xdr:to>
      <xdr:col>81</xdr:col>
      <xdr:colOff>50800</xdr:colOff>
      <xdr:row>97</xdr:row>
      <xdr:rowOff>134755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39234"/>
          <a:ext cx="889000" cy="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134755</xdr:rowOff>
    </xdr:from>
    <xdr:to>
      <xdr:col>76</xdr:col>
      <xdr:colOff>114300</xdr:colOff>
      <xdr:row>97</xdr:row>
      <xdr:rowOff>146303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5405"/>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146303</xdr:rowOff>
    </xdr:from>
    <xdr:to>
      <xdr:col>71</xdr:col>
      <xdr:colOff>177800</xdr:colOff>
      <xdr:row>97</xdr:row>
      <xdr:rowOff>158437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76953"/>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55711</xdr:rowOff>
    </xdr:from>
    <xdr:to>
      <xdr:col>85</xdr:col>
      <xdr:colOff>177800</xdr:colOff>
      <xdr:row>97</xdr:row>
      <xdr:rowOff>157311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34138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57784</xdr:rowOff>
    </xdr:from>
    <xdr:to>
      <xdr:col>81</xdr:col>
      <xdr:colOff>101600</xdr:colOff>
      <xdr:row>97</xdr:row>
      <xdr:rowOff>159384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150511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83955</xdr:rowOff>
    </xdr:from>
    <xdr:to>
      <xdr:col>76</xdr:col>
      <xdr:colOff>165100</xdr:colOff>
      <xdr:row>98</xdr:row>
      <xdr:rowOff>14105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95503</xdr:rowOff>
    </xdr:from>
    <xdr:to>
      <xdr:col>72</xdr:col>
      <xdr:colOff>38100</xdr:colOff>
      <xdr:row>98</xdr:row>
      <xdr:rowOff>25653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107637</xdr:rowOff>
    </xdr:from>
    <xdr:to>
      <xdr:col>67</xdr:col>
      <xdr:colOff>101600</xdr:colOff>
      <xdr:row>98</xdr:row>
      <xdr:rowOff>37787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28914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総務費については、住民一人あたり１６１，４３４円となっており、町づくり推進事業基金積立の減等の影響により、前年度と比較すると、３９，２９９円の減となっている。</a:t>
          </a:r>
        </a:p>
        <a:p>
          <a:r>
            <a:rPr kumimoji="1" lang="ja-JP" altLang="en-US" sz="1300">
              <a:latin typeface="ＭＳ Ｐゴシック" panose="020B0600070205080204" pitchFamily="50" charset="-128"/>
              <a:ea typeface="ＭＳ Ｐゴシック" panose="020B0600070205080204" pitchFamily="50" charset="-128"/>
            </a:rPr>
            <a:t>また、農林水産業費においても、住民一人あたり６２，８７８円となっており、水利施設等保全高度化事業第二多良木地区等の影響により、前年度と比較すると、１２，７００円の減となっているものの、</a:t>
          </a:r>
        </a:p>
        <a:p>
          <a:r>
            <a:rPr kumimoji="1" lang="ja-JP" altLang="en-US" sz="1300">
              <a:latin typeface="ＭＳ Ｐゴシック" panose="020B0600070205080204" pitchFamily="50" charset="-128"/>
              <a:ea typeface="ＭＳ Ｐゴシック" panose="020B0600070205080204" pitchFamily="50" charset="-128"/>
            </a:rPr>
            <a:t>教育費については、住民一人あたり１８６，３０９円となっており、中学校校舎改築事業や学校給食費の公会計化等の影響により、前年度と比較すると、６６，８６４円の増となっている。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上記の影響により、歳出決算総額は、住民一人当たり９３８，５２２円となっており、前年度と比較すると１７，６３６円の増になった。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　実質収支については、中学校の校舎改築という大型事業があったにもかかわらず、ほぼ横ばいを推移している。</a:t>
          </a:r>
        </a:p>
        <a:p>
          <a:r>
            <a:rPr kumimoji="1" lang="ja-JP" altLang="en-US" sz="1400">
              <a:latin typeface="ＭＳ ゴシック" pitchFamily="49" charset="-128"/>
              <a:ea typeface="ＭＳ ゴシック" pitchFamily="49" charset="-128"/>
            </a:rPr>
            <a:t>　今後も、事務事業の見直しなど歳出の合理化等を図り、健全な行財政運営に努めていく。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p>
        <a:p>
          <a:r>
            <a:rPr kumimoji="1" lang="ja-JP" altLang="en-US" sz="1400">
              <a:latin typeface="ＭＳ ゴシック" pitchFamily="49" charset="-128"/>
              <a:ea typeface="ＭＳ ゴシック" pitchFamily="49" charset="-128"/>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２に実施した防災行政無線デジタル化整備事業等の大型事業により、近年は増加傾向にある。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今後も中学校改築事業等の大型事業の償還開始が見込まれているため、今後も増加を見込んでいる。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組合等が起こした地方債の元利償還金に対する負担金等については、公立多良木病院や上球磨消防組合等への負担金により増となっている。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退職手当負担見込額については、積立不足額の増により、増加した。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しかし、地方債現在高については、年々増加していたが、本年度については、借入金額よりも償還金額のほうが大きく一次的に減額になった。</a:t>
          </a:r>
        </a:p>
        <a:p>
          <a:r>
            <a:rPr kumimoji="1" lang="ja-JP" altLang="en-US" sz="1400">
              <a:latin typeface="ＭＳ ゴシック" pitchFamily="49" charset="-128"/>
              <a:ea typeface="ＭＳ ゴシック" pitchFamily="49" charset="-128"/>
            </a:rPr>
            <a:t>　また、公営企業債等繰入見込額についても、下水道事業債残高の減により減少した。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さらに、充当可能基金についても、町づくり推進事業基金、減債基金及び、公共施設整備基金等が増加したため、将来負担比率が減少した。</a:t>
          </a:r>
        </a:p>
        <a:p>
          <a:r>
            <a:rPr kumimoji="1" lang="ja-JP" altLang="en-US" sz="1400">
              <a:latin typeface="ＭＳ ゴシック" pitchFamily="49" charset="-128"/>
              <a:ea typeface="ＭＳ ゴシック" pitchFamily="49" charset="-128"/>
            </a:rPr>
            <a:t>　今後も、庁舎非常用電源設備整備事業等の大型事業により、地方債現在高が増加することが見込まれるため、計画的な起債の発行、必要に応じた適切な基金の積み増し等により、低い水準で比率が推移していく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財政調整基金については、運用収入（利子）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町づくり推進事業基金については、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基金全体としては、町づくり寄附基金、減債基金及び公共施設整備基金等の積み立てにより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町営住宅建設事業等の大型事業や公共施設の老朽化に伴う維持補修により、多額の費用が見込まれるため、健全な行財政運営に努める。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・町づくり推進事業基金：町づくり推進事業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・多良木町ふるさとづくり納税寄附基金：高齢者や障がい者の生活支援等の地域ボランティア活動及び住民自治活動の維持に関する事業、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子どもたちの健全な育成に関する事業、町民の文化・スポーツ活動の推進に関する事業、歴史・伝統文化の伝承及び保全に関する事業、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森林保全に関する事業、水源かんよう林の取得・保全に関する事業、その他まちづくりに質する事業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・多良木町公共施設整備基金：公用若しくは公共用に供する施設の整備に要する経費及び既設の公共施設の整備に要する経費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・多良木町森林環境譲与税基金：多良木町における、間伐や人材育成、担い手の確保、木材利用の促進や普及啓発等の森林整備及びその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町づくり推進事業基金については、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町営住宅建設事業等の大型事業や公共施設の老朽化に伴う、維持補修費等に多額の費用が見込まれるため、健全な行財政運営に努める。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財政調整基金の増加の理由は、運用収入（利子）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百万円の積み立てによるものであり、取り崩しはなかった。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減債基金の増加の理由は、剰余金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百万円及び運用収入（利子）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百万円の積み立てによるものであり、取り崩しはなかった。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地方債現在高の推移を踏まえ、計画的に基金残高の管理を行う。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c r="B2" s="176" t="s">
        <v>77</v>
      </c>
      <c r="C2" s="176"/>
      <c r="D2" s="177"/>
    </row>
    <row r="3" spans="1:119"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8627888</v>
      </c>
      <c r="BO4" s="358"/>
      <c r="BP4" s="358"/>
      <c r="BQ4" s="358"/>
      <c r="BR4" s="358"/>
      <c r="BS4" s="358"/>
      <c r="BT4" s="358"/>
      <c r="BU4" s="359"/>
      <c r="BV4" s="357">
        <v>9129539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11.3</v>
      </c>
      <c r="CU4" s="364"/>
      <c r="CV4" s="364"/>
      <c r="CW4" s="364"/>
      <c r="CX4" s="364"/>
      <c r="CY4" s="364"/>
      <c r="CZ4" s="364"/>
      <c r="DA4" s="365"/>
      <c r="DB4" s="363">
        <v>10.9</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8028121</v>
      </c>
      <c r="BO5" s="395"/>
      <c r="BP5" s="395"/>
      <c r="BQ5" s="395"/>
      <c r="BR5" s="395"/>
      <c r="BS5" s="395"/>
      <c r="BT5" s="395"/>
      <c r="BU5" s="396"/>
      <c r="BV5" s="394">
        <v>8129585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82.5</v>
      </c>
      <c r="CU5" s="392"/>
      <c r="CV5" s="392"/>
      <c r="CW5" s="392"/>
      <c r="CX5" s="392"/>
      <c r="CY5" s="392"/>
      <c r="CZ5" s="392"/>
      <c r="DA5" s="393"/>
      <c r="DB5" s="391">
        <v>83.1</v>
      </c>
      <c r="DC5" s="392"/>
      <c r="DD5" s="392"/>
      <c r="DE5" s="392"/>
      <c r="DF5" s="392"/>
      <c r="DG5" s="392"/>
      <c r="DH5" s="392"/>
      <c r="DI5" s="393"/>
    </row>
    <row r="6" spans="1:119"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599767</v>
      </c>
      <c r="BO6" s="395"/>
      <c r="BP6" s="395"/>
      <c r="BQ6" s="395"/>
      <c r="BR6" s="395"/>
      <c r="BS6" s="395"/>
      <c r="BT6" s="395"/>
      <c r="BU6" s="396"/>
      <c r="BV6" s="394">
        <v>999954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82.9</v>
      </c>
      <c r="CU6" s="432"/>
      <c r="CV6" s="432"/>
      <c r="CW6" s="432"/>
      <c r="CX6" s="432"/>
      <c r="CY6" s="432"/>
      <c r="CZ6" s="432"/>
      <c r="DA6" s="433"/>
      <c r="DB6" s="431">
        <v>83.9</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121907</v>
      </c>
      <c r="BO7" s="395"/>
      <c r="BP7" s="395"/>
      <c r="BQ7" s="395"/>
      <c r="BR7" s="395"/>
      <c r="BS7" s="395"/>
      <c r="BT7" s="395"/>
      <c r="BU7" s="396"/>
      <c r="BV7" s="394">
        <v>541426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4217805</v>
      </c>
      <c r="CU7" s="395"/>
      <c r="CV7" s="395"/>
      <c r="CW7" s="395"/>
      <c r="CX7" s="395"/>
      <c r="CY7" s="395"/>
      <c r="CZ7" s="395"/>
      <c r="DA7" s="396"/>
      <c r="DB7" s="394">
        <v>4194466</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477860</v>
      </c>
      <c r="BO8" s="395"/>
      <c r="BP8" s="395"/>
      <c r="BQ8" s="395"/>
      <c r="BR8" s="395"/>
      <c r="BS8" s="395"/>
      <c r="BT8" s="395"/>
      <c r="BU8" s="396"/>
      <c r="BV8" s="394">
        <v>458528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0.23</v>
      </c>
      <c r="CU8" s="435"/>
      <c r="CV8" s="435"/>
      <c r="CW8" s="435"/>
      <c r="CX8" s="435"/>
      <c r="CY8" s="435"/>
      <c r="CZ8" s="435"/>
      <c r="DA8" s="436"/>
      <c r="DB8" s="434">
        <v>0.24</v>
      </c>
      <c r="DC8" s="435"/>
      <c r="DD8" s="435"/>
      <c r="DE8" s="435"/>
      <c r="DF8" s="435"/>
      <c r="DG8" s="435"/>
      <c r="DH8" s="435"/>
      <c r="DI8" s="436"/>
    </row>
    <row r="9" spans="1:119" ht="18.75" customHeight="1" thickBot="1">
      <c r="A9" s="175"/>
      <c r="B9" s="388" t="s">
        <v>106</v>
      </c>
      <c r="C9" s="389"/>
      <c r="D9" s="389"/>
      <c r="E9" s="389"/>
      <c r="F9" s="389"/>
      <c r="G9" s="389"/>
      <c r="H9" s="389"/>
      <c r="I9" s="389"/>
      <c r="J9" s="389"/>
      <c r="K9" s="437"/>
      <c r="L9" s="438" t="s">
        <v>107</v>
      </c>
      <c r="M9" s="439"/>
      <c r="N9" s="439"/>
      <c r="O9" s="439"/>
      <c r="P9" s="439"/>
      <c r="Q9" s="440"/>
      <c r="R9" s="441">
        <v>9076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19332</v>
      </c>
      <c r="BO9" s="395"/>
      <c r="BP9" s="395"/>
      <c r="BQ9" s="395"/>
      <c r="BR9" s="395"/>
      <c r="BS9" s="395"/>
      <c r="BT9" s="395"/>
      <c r="BU9" s="396"/>
      <c r="BV9" s="394">
        <v>-9197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11.4</v>
      </c>
      <c r="CU9" s="392"/>
      <c r="CV9" s="392"/>
      <c r="CW9" s="392"/>
      <c r="CX9" s="392"/>
      <c r="CY9" s="392"/>
      <c r="CZ9" s="392"/>
      <c r="DA9" s="393"/>
      <c r="DB9" s="391">
        <v>10</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112</v>
      </c>
      <c r="M10" s="424"/>
      <c r="N10" s="424"/>
      <c r="O10" s="424"/>
      <c r="P10" s="424"/>
      <c r="Q10" s="425"/>
      <c r="R10" s="445">
        <v>9791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4478</v>
      </c>
      <c r="BO10" s="395"/>
      <c r="BP10" s="395"/>
      <c r="BQ10" s="395"/>
      <c r="BR10" s="395"/>
      <c r="BS10" s="395"/>
      <c r="BT10" s="395"/>
      <c r="BU10" s="396"/>
      <c r="BV10" s="394">
        <v>5188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15425</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c r="A12" s="175"/>
      <c r="B12" s="454" t="s">
        <v>123</v>
      </c>
      <c r="C12" s="455"/>
      <c r="D12" s="455"/>
      <c r="E12" s="455"/>
      <c r="F12" s="455"/>
      <c r="G12" s="455"/>
      <c r="H12" s="455"/>
      <c r="I12" s="455"/>
      <c r="J12" s="455"/>
      <c r="K12" s="456"/>
      <c r="L12" s="463" t="s">
        <v>124</v>
      </c>
      <c r="M12" s="464"/>
      <c r="N12" s="464"/>
      <c r="O12" s="464"/>
      <c r="P12" s="464"/>
      <c r="Q12" s="465"/>
      <c r="R12" s="466">
        <v>8554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130</v>
      </c>
      <c r="N13" s="486"/>
      <c r="O13" s="486"/>
      <c r="P13" s="486"/>
      <c r="Q13" s="487"/>
      <c r="R13" s="478">
        <v>8492</v>
      </c>
      <c r="S13" s="479"/>
      <c r="T13" s="479"/>
      <c r="U13" s="479"/>
      <c r="V13" s="480"/>
      <c r="W13" s="410" t="s">
        <v>131</v>
      </c>
      <c r="X13" s="411"/>
      <c r="Y13" s="411"/>
      <c r="Z13" s="411"/>
      <c r="AA13" s="411"/>
      <c r="AB13" s="401"/>
      <c r="AC13" s="445">
        <v>986</v>
      </c>
      <c r="AD13" s="446"/>
      <c r="AE13" s="446"/>
      <c r="AF13" s="446"/>
      <c r="AG13" s="488"/>
      <c r="AH13" s="445">
        <v>1160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23810</v>
      </c>
      <c r="BO13" s="395"/>
      <c r="BP13" s="395"/>
      <c r="BQ13" s="395"/>
      <c r="BR13" s="395"/>
      <c r="BS13" s="395"/>
      <c r="BT13" s="395"/>
      <c r="BU13" s="396"/>
      <c r="BV13" s="394">
        <v>11416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8.5</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135</v>
      </c>
      <c r="M14" s="476"/>
      <c r="N14" s="476"/>
      <c r="O14" s="476"/>
      <c r="P14" s="476"/>
      <c r="Q14" s="477"/>
      <c r="R14" s="478">
        <v>8828</v>
      </c>
      <c r="S14" s="479"/>
      <c r="T14" s="479"/>
      <c r="U14" s="479"/>
      <c r="V14" s="480"/>
      <c r="W14" s="384"/>
      <c r="X14" s="385"/>
      <c r="Y14" s="385"/>
      <c r="Z14" s="385"/>
      <c r="AA14" s="385"/>
      <c r="AB14" s="374"/>
      <c r="AC14" s="481">
        <v>21.6</v>
      </c>
      <c r="AD14" s="482"/>
      <c r="AE14" s="482"/>
      <c r="AF14" s="482"/>
      <c r="AG14" s="483"/>
      <c r="AH14" s="481">
        <v>23.6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130</v>
      </c>
      <c r="N15" s="486"/>
      <c r="O15" s="486"/>
      <c r="P15" s="486"/>
      <c r="Q15" s="487"/>
      <c r="R15" s="478">
        <v>8757</v>
      </c>
      <c r="S15" s="479"/>
      <c r="T15" s="479"/>
      <c r="U15" s="479"/>
      <c r="V15" s="480"/>
      <c r="W15" s="410" t="s">
        <v>137</v>
      </c>
      <c r="X15" s="411"/>
      <c r="Y15" s="411"/>
      <c r="Z15" s="411"/>
      <c r="AA15" s="411"/>
      <c r="AB15" s="401"/>
      <c r="AC15" s="445">
        <v>1089</v>
      </c>
      <c r="AD15" s="446"/>
      <c r="AE15" s="446"/>
      <c r="AF15" s="446"/>
      <c r="AG15" s="488"/>
      <c r="AH15" s="445">
        <v>1218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970915</v>
      </c>
      <c r="BO15" s="358"/>
      <c r="BP15" s="358"/>
      <c r="BQ15" s="358"/>
      <c r="BR15" s="358"/>
      <c r="BS15" s="358"/>
      <c r="BT15" s="358"/>
      <c r="BU15" s="359"/>
      <c r="BV15" s="357">
        <v>918685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23.9</v>
      </c>
      <c r="AD16" s="482"/>
      <c r="AE16" s="482"/>
      <c r="AF16" s="482"/>
      <c r="AG16" s="483"/>
      <c r="AH16" s="481">
        <v>24.8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3966902</v>
      </c>
      <c r="BO16" s="395"/>
      <c r="BP16" s="395"/>
      <c r="BQ16" s="395"/>
      <c r="BR16" s="395"/>
      <c r="BS16" s="395"/>
      <c r="BT16" s="395"/>
      <c r="BU16" s="396"/>
      <c r="BV16" s="394">
        <v>3938230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2491</v>
      </c>
      <c r="AD17" s="446"/>
      <c r="AE17" s="446"/>
      <c r="AF17" s="446"/>
      <c r="AG17" s="488"/>
      <c r="AH17" s="445">
        <v>2527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1204146</v>
      </c>
      <c r="BO17" s="395"/>
      <c r="BP17" s="395"/>
      <c r="BQ17" s="395"/>
      <c r="BR17" s="395"/>
      <c r="BS17" s="395"/>
      <c r="BT17" s="395"/>
      <c r="BU17" s="396"/>
      <c r="BV17" s="394">
        <v>1136209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9" t="s">
        <v>147</v>
      </c>
      <c r="C18" s="437"/>
      <c r="D18" s="437"/>
      <c r="E18" s="520"/>
      <c r="F18" s="520"/>
      <c r="G18" s="520"/>
      <c r="H18" s="520"/>
      <c r="I18" s="520"/>
      <c r="J18" s="520"/>
      <c r="K18" s="520"/>
      <c r="L18" s="521">
        <v>165.86</v>
      </c>
      <c r="M18" s="521"/>
      <c r="N18" s="521"/>
      <c r="O18" s="521"/>
      <c r="P18" s="521"/>
      <c r="Q18" s="521"/>
      <c r="R18" s="522"/>
      <c r="S18" s="522"/>
      <c r="T18" s="522"/>
      <c r="U18" s="522"/>
      <c r="V18" s="523"/>
      <c r="W18" s="412"/>
      <c r="X18" s="413"/>
      <c r="Y18" s="413"/>
      <c r="Z18" s="413"/>
      <c r="AA18" s="413"/>
      <c r="AB18" s="404"/>
      <c r="AC18" s="524">
        <v>54.6</v>
      </c>
      <c r="AD18" s="525"/>
      <c r="AE18" s="525"/>
      <c r="AF18" s="525"/>
      <c r="AG18" s="526"/>
      <c r="AH18" s="524">
        <v>51.5</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3531686</v>
      </c>
      <c r="BO18" s="395"/>
      <c r="BP18" s="395"/>
      <c r="BQ18" s="395"/>
      <c r="BR18" s="395"/>
      <c r="BS18" s="395"/>
      <c r="BT18" s="395"/>
      <c r="BU18" s="396"/>
      <c r="BV18" s="394">
        <v>3554257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9" t="s">
        <v>149</v>
      </c>
      <c r="C19" s="437"/>
      <c r="D19" s="437"/>
      <c r="E19" s="520"/>
      <c r="F19" s="520"/>
      <c r="G19" s="520"/>
      <c r="H19" s="520"/>
      <c r="I19" s="520"/>
      <c r="J19" s="520"/>
      <c r="K19" s="520"/>
      <c r="L19" s="528">
        <v>55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5441481</v>
      </c>
      <c r="BO19" s="395"/>
      <c r="BP19" s="395"/>
      <c r="BQ19" s="395"/>
      <c r="BR19" s="395"/>
      <c r="BS19" s="395"/>
      <c r="BT19" s="395"/>
      <c r="BU19" s="396"/>
      <c r="BV19" s="394">
        <v>6212924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9" t="s">
        <v>151</v>
      </c>
      <c r="C20" s="437"/>
      <c r="D20" s="437"/>
      <c r="E20" s="520"/>
      <c r="F20" s="520"/>
      <c r="G20" s="520"/>
      <c r="H20" s="520"/>
      <c r="I20" s="520"/>
      <c r="J20" s="520"/>
      <c r="K20" s="520"/>
      <c r="L20" s="528">
        <v>3463</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6160424</v>
      </c>
      <c r="BO22" s="358"/>
      <c r="BP22" s="358"/>
      <c r="BQ22" s="358"/>
      <c r="BR22" s="358"/>
      <c r="BS22" s="358"/>
      <c r="BT22" s="358"/>
      <c r="BU22" s="359"/>
      <c r="BV22" s="357">
        <v>6315625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6045828</v>
      </c>
      <c r="BO23" s="395"/>
      <c r="BP23" s="395"/>
      <c r="BQ23" s="395"/>
      <c r="BR23" s="395"/>
      <c r="BS23" s="395"/>
      <c r="BT23" s="395"/>
      <c r="BU23" s="396"/>
      <c r="BV23" s="394">
        <v>6184853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6741</v>
      </c>
      <c r="R24" s="446"/>
      <c r="S24" s="446"/>
      <c r="T24" s="446"/>
      <c r="U24" s="446"/>
      <c r="V24" s="488"/>
      <c r="W24" s="540"/>
      <c r="X24" s="541"/>
      <c r="Y24" s="542"/>
      <c r="Z24" s="444" t="s">
        <v>162</v>
      </c>
      <c r="AA24" s="424"/>
      <c r="AB24" s="424"/>
      <c r="AC24" s="424"/>
      <c r="AD24" s="424"/>
      <c r="AE24" s="424"/>
      <c r="AF24" s="424"/>
      <c r="AG24" s="425"/>
      <c r="AH24" s="445">
        <v>103</v>
      </c>
      <c r="AI24" s="446"/>
      <c r="AJ24" s="446"/>
      <c r="AK24" s="446"/>
      <c r="AL24" s="488"/>
      <c r="AM24" s="445">
        <v>299009</v>
      </c>
      <c r="AN24" s="446"/>
      <c r="AO24" s="446"/>
      <c r="AP24" s="446"/>
      <c r="AQ24" s="446"/>
      <c r="AR24" s="488"/>
      <c r="AS24" s="445">
        <v>2903</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4610539</v>
      </c>
      <c r="BO24" s="395"/>
      <c r="BP24" s="395"/>
      <c r="BQ24" s="395"/>
      <c r="BR24" s="395"/>
      <c r="BS24" s="395"/>
      <c r="BT24" s="395"/>
      <c r="BU24" s="396"/>
      <c r="BV24" s="394">
        <v>4614640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5970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1172836</v>
      </c>
      <c r="BO25" s="358"/>
      <c r="BP25" s="358"/>
      <c r="BQ25" s="358"/>
      <c r="BR25" s="358"/>
      <c r="BS25" s="358"/>
      <c r="BT25" s="358"/>
      <c r="BU25" s="359"/>
      <c r="BV25" s="357">
        <v>1176872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5270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3100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168000</v>
      </c>
      <c r="BO27" s="517"/>
      <c r="BP27" s="517"/>
      <c r="BQ27" s="517"/>
      <c r="BR27" s="517"/>
      <c r="BS27" s="517"/>
      <c r="BT27" s="517"/>
      <c r="BU27" s="518"/>
      <c r="BV27" s="516">
        <v>168000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2550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1091020</v>
      </c>
      <c r="BO28" s="358"/>
      <c r="BP28" s="358"/>
      <c r="BQ28" s="358"/>
      <c r="BR28" s="358"/>
      <c r="BS28" s="358"/>
      <c r="BT28" s="358"/>
      <c r="BU28" s="359"/>
      <c r="BV28" s="357">
        <v>1086542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8</v>
      </c>
      <c r="M29" s="446"/>
      <c r="N29" s="446"/>
      <c r="O29" s="446"/>
      <c r="P29" s="488"/>
      <c r="Q29" s="445">
        <v>2320</v>
      </c>
      <c r="R29" s="446"/>
      <c r="S29" s="446"/>
      <c r="T29" s="446"/>
      <c r="U29" s="446"/>
      <c r="V29" s="488"/>
      <c r="W29" s="543"/>
      <c r="X29" s="544"/>
      <c r="Y29" s="545"/>
      <c r="Z29" s="444" t="s">
        <v>177</v>
      </c>
      <c r="AA29" s="424"/>
      <c r="AB29" s="424"/>
      <c r="AC29" s="424"/>
      <c r="AD29" s="424"/>
      <c r="AE29" s="424"/>
      <c r="AF29" s="424"/>
      <c r="AG29" s="425"/>
      <c r="AH29" s="445">
        <v>103</v>
      </c>
      <c r="AI29" s="446"/>
      <c r="AJ29" s="446"/>
      <c r="AK29" s="446"/>
      <c r="AL29" s="488"/>
      <c r="AM29" s="445">
        <v>299009</v>
      </c>
      <c r="AN29" s="446"/>
      <c r="AO29" s="446"/>
      <c r="AP29" s="446"/>
      <c r="AQ29" s="446"/>
      <c r="AR29" s="488"/>
      <c r="AS29" s="445">
        <v>2903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724797</v>
      </c>
      <c r="BO29" s="395"/>
      <c r="BP29" s="395"/>
      <c r="BQ29" s="395"/>
      <c r="BR29" s="395"/>
      <c r="BS29" s="395"/>
      <c r="BT29" s="395"/>
      <c r="BU29" s="396"/>
      <c r="BV29" s="394">
        <v>623188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96.5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2062818</v>
      </c>
      <c r="BO30" s="517"/>
      <c r="BP30" s="517"/>
      <c r="BQ30" s="517"/>
      <c r="BR30" s="517"/>
      <c r="BS30" s="517"/>
      <c r="BT30" s="517"/>
      <c r="BU30" s="518"/>
      <c r="BV30" s="516">
        <v>1790947</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多良木町国民健康保険特別会計（事業勘定）</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多良木町上水道事業会計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多良木町下水道事業特別会計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人吉球磨広域行政組合（一般会計）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くま川鉄道株式会社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多良木町国民健康保険特別会計（直診勘定）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熊本県市町村総合事務組合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たらぎまちづくり推進機構</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多良木町介護保険特別会計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球磨郡公立多良木病院企業団</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多良木町後期高齢者医療特別会計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上球磨消防組合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熊本県後期高齢者医療広域連合（一般会計）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熊本県後期高齢者医療広域連合（後期高齢者医療特別会計）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IvA0cFhQZpFsIY/cZzN31X78DilAdYZeus5Gc2QxMKIktJH3OYeSMYcHgoEWZ/PxWVlZ2FBq5whw/WjRTecnew==" saltValue="LoBkqrKreQyWN+jNQFL/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215</v>
      </c>
      <c r="C5" s="597"/>
      <c r="D5" s="597"/>
      <c r="E5" s="597"/>
      <c r="F5" s="597"/>
      <c r="G5" s="597"/>
      <c r="H5" s="597"/>
      <c r="I5" s="597"/>
      <c r="J5" s="597"/>
      <c r="K5" s="597"/>
      <c r="L5" s="597"/>
      <c r="M5" s="597"/>
      <c r="N5" s="597"/>
      <c r="O5" s="597"/>
      <c r="P5" s="597"/>
      <c r="Q5" s="598"/>
      <c r="R5" s="599">
        <v>858225</v>
      </c>
      <c r="S5" s="600"/>
      <c r="T5" s="600"/>
      <c r="U5" s="600"/>
      <c r="V5" s="600"/>
      <c r="W5" s="600"/>
      <c r="X5" s="600"/>
      <c r="Y5" s="601"/>
      <c r="Z5" s="602">
        <v>9.9</v>
      </c>
      <c r="AA5" s="602"/>
      <c r="AB5" s="602"/>
      <c r="AC5" s="602"/>
      <c r="AD5" s="603">
        <v>858225</v>
      </c>
      <c r="AE5" s="603"/>
      <c r="AF5" s="603"/>
      <c r="AG5" s="603"/>
      <c r="AH5" s="603"/>
      <c r="AI5" s="603"/>
      <c r="AJ5" s="603"/>
      <c r="AK5" s="603"/>
      <c r="AL5" s="604">
        <v>20.100000000000001</v>
      </c>
      <c r="AM5" s="605"/>
      <c r="AN5" s="605"/>
      <c r="AO5" s="606"/>
      <c r="AP5" s="596" t="s">
        <v>216</v>
      </c>
      <c r="AQ5" s="597"/>
      <c r="AR5" s="597"/>
      <c r="AS5" s="597"/>
      <c r="AT5" s="597"/>
      <c r="AU5" s="597"/>
      <c r="AV5" s="597"/>
      <c r="AW5" s="597"/>
      <c r="AX5" s="597"/>
      <c r="AY5" s="597"/>
      <c r="AZ5" s="597"/>
      <c r="BA5" s="597"/>
      <c r="BB5" s="597"/>
      <c r="BC5" s="597"/>
      <c r="BD5" s="597"/>
      <c r="BE5" s="597"/>
      <c r="BF5" s="598"/>
      <c r="BG5" s="610">
        <v>858225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c r="B6" s="607" t="s">
        <v>220</v>
      </c>
      <c r="C6" s="608"/>
      <c r="D6" s="608"/>
      <c r="E6" s="608"/>
      <c r="F6" s="608"/>
      <c r="G6" s="608"/>
      <c r="H6" s="608"/>
      <c r="I6" s="608"/>
      <c r="J6" s="608"/>
      <c r="K6" s="608"/>
      <c r="L6" s="608"/>
      <c r="M6" s="608"/>
      <c r="N6" s="608"/>
      <c r="O6" s="608"/>
      <c r="P6" s="608"/>
      <c r="Q6" s="609"/>
      <c r="R6" s="610">
        <v>100810</v>
      </c>
      <c r="S6" s="611"/>
      <c r="T6" s="611"/>
      <c r="U6" s="611"/>
      <c r="V6" s="611"/>
      <c r="W6" s="611"/>
      <c r="X6" s="611"/>
      <c r="Y6" s="612"/>
      <c r="Z6" s="613">
        <v>1.2</v>
      </c>
      <c r="AA6" s="613"/>
      <c r="AB6" s="613"/>
      <c r="AC6" s="613"/>
      <c r="AD6" s="614">
        <v>100810</v>
      </c>
      <c r="AE6" s="614"/>
      <c r="AF6" s="614"/>
      <c r="AG6" s="614"/>
      <c r="AH6" s="614"/>
      <c r="AI6" s="614"/>
      <c r="AJ6" s="614"/>
      <c r="AK6" s="614"/>
      <c r="AL6" s="615">
        <v>2.4</v>
      </c>
      <c r="AM6" s="616"/>
      <c r="AN6" s="616"/>
      <c r="AO6" s="617"/>
      <c r="AP6" s="607" t="s">
        <v>221</v>
      </c>
      <c r="AQ6" s="608"/>
      <c r="AR6" s="608"/>
      <c r="AS6" s="608"/>
      <c r="AT6" s="608"/>
      <c r="AU6" s="608"/>
      <c r="AV6" s="608"/>
      <c r="AW6" s="608"/>
      <c r="AX6" s="608"/>
      <c r="AY6" s="608"/>
      <c r="AZ6" s="608"/>
      <c r="BA6" s="608"/>
      <c r="BB6" s="608"/>
      <c r="BC6" s="608"/>
      <c r="BD6" s="608"/>
      <c r="BE6" s="608"/>
      <c r="BF6" s="609"/>
      <c r="BG6" s="610">
        <v>858225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72521</v>
      </c>
      <c r="CS6" s="611"/>
      <c r="CT6" s="611"/>
      <c r="CU6" s="611"/>
      <c r="CV6" s="611"/>
      <c r="CW6" s="611"/>
      <c r="CX6" s="611"/>
      <c r="CY6" s="612"/>
      <c r="CZ6" s="604">
        <v>0.9</v>
      </c>
      <c r="DA6" s="605"/>
      <c r="DB6" s="605"/>
      <c r="DC6" s="621"/>
      <c r="DD6" s="619">
        <v>3550</v>
      </c>
      <c r="DE6" s="611"/>
      <c r="DF6" s="611"/>
      <c r="DG6" s="611"/>
      <c r="DH6" s="611"/>
      <c r="DI6" s="611"/>
      <c r="DJ6" s="611"/>
      <c r="DK6" s="611"/>
      <c r="DL6" s="611"/>
      <c r="DM6" s="611"/>
      <c r="DN6" s="611"/>
      <c r="DO6" s="611"/>
      <c r="DP6" s="612"/>
      <c r="DQ6" s="619">
        <v>72521</v>
      </c>
      <c r="DR6" s="611"/>
      <c r="DS6" s="611"/>
      <c r="DT6" s="611"/>
      <c r="DU6" s="611"/>
      <c r="DV6" s="611"/>
      <c r="DW6" s="611"/>
      <c r="DX6" s="611"/>
      <c r="DY6" s="611"/>
      <c r="DZ6" s="611"/>
      <c r="EA6" s="611"/>
      <c r="EB6" s="611"/>
      <c r="EC6" s="620"/>
    </row>
    <row r="7" spans="2:143" ht="11.25" customHeight="1">
      <c r="B7" s="607" t="s">
        <v>223</v>
      </c>
      <c r="C7" s="608"/>
      <c r="D7" s="608"/>
      <c r="E7" s="608"/>
      <c r="F7" s="608"/>
      <c r="G7" s="608"/>
      <c r="H7" s="608"/>
      <c r="I7" s="608"/>
      <c r="J7" s="608"/>
      <c r="K7" s="608"/>
      <c r="L7" s="608"/>
      <c r="M7" s="608"/>
      <c r="N7" s="608"/>
      <c r="O7" s="608"/>
      <c r="P7" s="608"/>
      <c r="Q7" s="609"/>
      <c r="R7" s="610">
        <v>182</v>
      </c>
      <c r="S7" s="611"/>
      <c r="T7" s="611"/>
      <c r="U7" s="611"/>
      <c r="V7" s="611"/>
      <c r="W7" s="611"/>
      <c r="X7" s="611"/>
      <c r="Y7" s="612"/>
      <c r="Z7" s="613">
        <v>0</v>
      </c>
      <c r="AA7" s="613"/>
      <c r="AB7" s="613"/>
      <c r="AC7" s="613"/>
      <c r="AD7" s="614">
        <v>182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398722</v>
      </c>
      <c r="BH7" s="611"/>
      <c r="BI7" s="611"/>
      <c r="BJ7" s="611"/>
      <c r="BK7" s="611"/>
      <c r="BL7" s="611"/>
      <c r="BM7" s="611"/>
      <c r="BN7" s="612"/>
      <c r="BO7" s="613">
        <v>46.5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1380907</v>
      </c>
      <c r="CS7" s="611"/>
      <c r="CT7" s="611"/>
      <c r="CU7" s="611"/>
      <c r="CV7" s="611"/>
      <c r="CW7" s="611"/>
      <c r="CX7" s="611"/>
      <c r="CY7" s="612"/>
      <c r="CZ7" s="613">
        <v>17.2</v>
      </c>
      <c r="DA7" s="613"/>
      <c r="DB7" s="613"/>
      <c r="DC7" s="613"/>
      <c r="DD7" s="619" t="s">
        <v>122</v>
      </c>
      <c r="DE7" s="611"/>
      <c r="DF7" s="611"/>
      <c r="DG7" s="611"/>
      <c r="DH7" s="611"/>
      <c r="DI7" s="611"/>
      <c r="DJ7" s="611"/>
      <c r="DK7" s="611"/>
      <c r="DL7" s="611"/>
      <c r="DM7" s="611"/>
      <c r="DN7" s="611"/>
      <c r="DO7" s="611"/>
      <c r="DP7" s="612"/>
      <c r="DQ7" s="619">
        <v>1046342</v>
      </c>
      <c r="DR7" s="611"/>
      <c r="DS7" s="611"/>
      <c r="DT7" s="611"/>
      <c r="DU7" s="611"/>
      <c r="DV7" s="611"/>
      <c r="DW7" s="611"/>
      <c r="DX7" s="611"/>
      <c r="DY7" s="611"/>
      <c r="DZ7" s="611"/>
      <c r="EA7" s="611"/>
      <c r="EB7" s="611"/>
      <c r="EC7" s="620"/>
    </row>
    <row r="8" spans="2:143" ht="11.25" customHeight="1">
      <c r="B8" s="607" t="s">
        <v>226</v>
      </c>
      <c r="C8" s="608"/>
      <c r="D8" s="608"/>
      <c r="E8" s="608"/>
      <c r="F8" s="608"/>
      <c r="G8" s="608"/>
      <c r="H8" s="608"/>
      <c r="I8" s="608"/>
      <c r="J8" s="608"/>
      <c r="K8" s="608"/>
      <c r="L8" s="608"/>
      <c r="M8" s="608"/>
      <c r="N8" s="608"/>
      <c r="O8" s="608"/>
      <c r="P8" s="608"/>
      <c r="Q8" s="609"/>
      <c r="R8" s="610">
        <v>2785</v>
      </c>
      <c r="S8" s="611"/>
      <c r="T8" s="611"/>
      <c r="U8" s="611"/>
      <c r="V8" s="611"/>
      <c r="W8" s="611"/>
      <c r="X8" s="611"/>
      <c r="Y8" s="612"/>
      <c r="Z8" s="613">
        <v>0</v>
      </c>
      <c r="AA8" s="613"/>
      <c r="AB8" s="613"/>
      <c r="AC8" s="613"/>
      <c r="AD8" s="614">
        <v>2785</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14462</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2091557</v>
      </c>
      <c r="CS8" s="611"/>
      <c r="CT8" s="611"/>
      <c r="CU8" s="611"/>
      <c r="CV8" s="611"/>
      <c r="CW8" s="611"/>
      <c r="CX8" s="611"/>
      <c r="CY8" s="612"/>
      <c r="CZ8" s="613">
        <v>26.1</v>
      </c>
      <c r="DA8" s="613"/>
      <c r="DB8" s="613"/>
      <c r="DC8" s="613"/>
      <c r="DD8" s="619">
        <v>964</v>
      </c>
      <c r="DE8" s="611"/>
      <c r="DF8" s="611"/>
      <c r="DG8" s="611"/>
      <c r="DH8" s="611"/>
      <c r="DI8" s="611"/>
      <c r="DJ8" s="611"/>
      <c r="DK8" s="611"/>
      <c r="DL8" s="611"/>
      <c r="DM8" s="611"/>
      <c r="DN8" s="611"/>
      <c r="DO8" s="611"/>
      <c r="DP8" s="612"/>
      <c r="DQ8" s="619">
        <v>1118066</v>
      </c>
      <c r="DR8" s="611"/>
      <c r="DS8" s="611"/>
      <c r="DT8" s="611"/>
      <c r="DU8" s="611"/>
      <c r="DV8" s="611"/>
      <c r="DW8" s="611"/>
      <c r="DX8" s="611"/>
      <c r="DY8" s="611"/>
      <c r="DZ8" s="611"/>
      <c r="EA8" s="611"/>
      <c r="EB8" s="611"/>
      <c r="EC8" s="620"/>
    </row>
    <row r="9" spans="2:143" ht="11.25" customHeight="1">
      <c r="B9" s="607" t="s">
        <v>229</v>
      </c>
      <c r="C9" s="608"/>
      <c r="D9" s="608"/>
      <c r="E9" s="608"/>
      <c r="F9" s="608"/>
      <c r="G9" s="608"/>
      <c r="H9" s="608"/>
      <c r="I9" s="608"/>
      <c r="J9" s="608"/>
      <c r="K9" s="608"/>
      <c r="L9" s="608"/>
      <c r="M9" s="608"/>
      <c r="N9" s="608"/>
      <c r="O9" s="608"/>
      <c r="P9" s="608"/>
      <c r="Q9" s="609"/>
      <c r="R9" s="610">
        <v>2860</v>
      </c>
      <c r="S9" s="611"/>
      <c r="T9" s="611"/>
      <c r="U9" s="611"/>
      <c r="V9" s="611"/>
      <c r="W9" s="611"/>
      <c r="X9" s="611"/>
      <c r="Y9" s="612"/>
      <c r="Z9" s="613">
        <v>0</v>
      </c>
      <c r="AA9" s="613"/>
      <c r="AB9" s="613"/>
      <c r="AC9" s="613"/>
      <c r="AD9" s="614">
        <v>2860</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329028</v>
      </c>
      <c r="BH9" s="611"/>
      <c r="BI9" s="611"/>
      <c r="BJ9" s="611"/>
      <c r="BK9" s="611"/>
      <c r="BL9" s="611"/>
      <c r="BM9" s="611"/>
      <c r="BN9" s="612"/>
      <c r="BO9" s="613">
        <v>38.299999999999997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677139</v>
      </c>
      <c r="CS9" s="611"/>
      <c r="CT9" s="611"/>
      <c r="CU9" s="611"/>
      <c r="CV9" s="611"/>
      <c r="CW9" s="611"/>
      <c r="CX9" s="611"/>
      <c r="CY9" s="612"/>
      <c r="CZ9" s="613">
        <v>8.4</v>
      </c>
      <c r="DA9" s="613"/>
      <c r="DB9" s="613"/>
      <c r="DC9" s="613"/>
      <c r="DD9" s="619">
        <v>5600</v>
      </c>
      <c r="DE9" s="611"/>
      <c r="DF9" s="611"/>
      <c r="DG9" s="611"/>
      <c r="DH9" s="611"/>
      <c r="DI9" s="611"/>
      <c r="DJ9" s="611"/>
      <c r="DK9" s="611"/>
      <c r="DL9" s="611"/>
      <c r="DM9" s="611"/>
      <c r="DN9" s="611"/>
      <c r="DO9" s="611"/>
      <c r="DP9" s="612"/>
      <c r="DQ9" s="619">
        <v>600797</v>
      </c>
      <c r="DR9" s="611"/>
      <c r="DS9" s="611"/>
      <c r="DT9" s="611"/>
      <c r="DU9" s="611"/>
      <c r="DV9" s="611"/>
      <c r="DW9" s="611"/>
      <c r="DX9" s="611"/>
      <c r="DY9" s="611"/>
      <c r="DZ9" s="611"/>
      <c r="EA9" s="611"/>
      <c r="EB9" s="611"/>
      <c r="EC9" s="620"/>
    </row>
    <row r="10" spans="2:143" ht="11.25" customHeight="1">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20060</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c r="B11" s="607" t="s">
        <v>235</v>
      </c>
      <c r="C11" s="608"/>
      <c r="D11" s="608"/>
      <c r="E11" s="608"/>
      <c r="F11" s="608"/>
      <c r="G11" s="608"/>
      <c r="H11" s="608"/>
      <c r="I11" s="608"/>
      <c r="J11" s="608"/>
      <c r="K11" s="608"/>
      <c r="L11" s="608"/>
      <c r="M11" s="608"/>
      <c r="N11" s="608"/>
      <c r="O11" s="608"/>
      <c r="P11" s="608"/>
      <c r="Q11" s="609"/>
      <c r="R11" s="610">
        <v>223333</v>
      </c>
      <c r="S11" s="611"/>
      <c r="T11" s="611"/>
      <c r="U11" s="611"/>
      <c r="V11" s="611"/>
      <c r="W11" s="611"/>
      <c r="X11" s="611"/>
      <c r="Y11" s="612"/>
      <c r="Z11" s="615">
        <v>2.6</v>
      </c>
      <c r="AA11" s="616"/>
      <c r="AB11" s="616"/>
      <c r="AC11" s="622"/>
      <c r="AD11" s="619">
        <v>223333</v>
      </c>
      <c r="AE11" s="611"/>
      <c r="AF11" s="611"/>
      <c r="AG11" s="611"/>
      <c r="AH11" s="611"/>
      <c r="AI11" s="611"/>
      <c r="AJ11" s="611"/>
      <c r="AK11" s="612"/>
      <c r="AL11" s="615">
        <v>5.2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35172</v>
      </c>
      <c r="BH11" s="611"/>
      <c r="BI11" s="611"/>
      <c r="BJ11" s="611"/>
      <c r="BK11" s="611"/>
      <c r="BL11" s="611"/>
      <c r="BM11" s="611"/>
      <c r="BN11" s="612"/>
      <c r="BO11" s="613">
        <v>4.0999999999999996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537858</v>
      </c>
      <c r="CS11" s="611"/>
      <c r="CT11" s="611"/>
      <c r="CU11" s="611"/>
      <c r="CV11" s="611"/>
      <c r="CW11" s="611"/>
      <c r="CX11" s="611"/>
      <c r="CY11" s="612"/>
      <c r="CZ11" s="613">
        <v>6.7</v>
      </c>
      <c r="DA11" s="613"/>
      <c r="DB11" s="613"/>
      <c r="DC11" s="613"/>
      <c r="DD11" s="619">
        <v>69037</v>
      </c>
      <c r="DE11" s="611"/>
      <c r="DF11" s="611"/>
      <c r="DG11" s="611"/>
      <c r="DH11" s="611"/>
      <c r="DI11" s="611"/>
      <c r="DJ11" s="611"/>
      <c r="DK11" s="611"/>
      <c r="DL11" s="611"/>
      <c r="DM11" s="611"/>
      <c r="DN11" s="611"/>
      <c r="DO11" s="611"/>
      <c r="DP11" s="612"/>
      <c r="DQ11" s="619">
        <v>283989</v>
      </c>
      <c r="DR11" s="611"/>
      <c r="DS11" s="611"/>
      <c r="DT11" s="611"/>
      <c r="DU11" s="611"/>
      <c r="DV11" s="611"/>
      <c r="DW11" s="611"/>
      <c r="DX11" s="611"/>
      <c r="DY11" s="611"/>
      <c r="DZ11" s="611"/>
      <c r="EA11" s="611"/>
      <c r="EB11" s="611"/>
      <c r="EC11" s="620"/>
    </row>
    <row r="12" spans="2:143" ht="11.25" customHeight="1">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331444</v>
      </c>
      <c r="BH12" s="611"/>
      <c r="BI12" s="611"/>
      <c r="BJ12" s="611"/>
      <c r="BK12" s="611"/>
      <c r="BL12" s="611"/>
      <c r="BM12" s="611"/>
      <c r="BN12" s="612"/>
      <c r="BO12" s="613">
        <v>38.6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97884</v>
      </c>
      <c r="CS12" s="611"/>
      <c r="CT12" s="611"/>
      <c r="CU12" s="611"/>
      <c r="CV12" s="611"/>
      <c r="CW12" s="611"/>
      <c r="CX12" s="611"/>
      <c r="CY12" s="612"/>
      <c r="CZ12" s="613">
        <v>1.2</v>
      </c>
      <c r="DA12" s="613"/>
      <c r="DB12" s="613"/>
      <c r="DC12" s="613"/>
      <c r="DD12" s="619" t="s">
        <v>122</v>
      </c>
      <c r="DE12" s="611"/>
      <c r="DF12" s="611"/>
      <c r="DG12" s="611"/>
      <c r="DH12" s="611"/>
      <c r="DI12" s="611"/>
      <c r="DJ12" s="611"/>
      <c r="DK12" s="611"/>
      <c r="DL12" s="611"/>
      <c r="DM12" s="611"/>
      <c r="DN12" s="611"/>
      <c r="DO12" s="611"/>
      <c r="DP12" s="612"/>
      <c r="DQ12" s="619">
        <v>67540</v>
      </c>
      <c r="DR12" s="611"/>
      <c r="DS12" s="611"/>
      <c r="DT12" s="611"/>
      <c r="DU12" s="611"/>
      <c r="DV12" s="611"/>
      <c r="DW12" s="611"/>
      <c r="DX12" s="611"/>
      <c r="DY12" s="611"/>
      <c r="DZ12" s="611"/>
      <c r="EA12" s="611"/>
      <c r="EB12" s="611"/>
      <c r="EC12" s="620"/>
    </row>
    <row r="13" spans="2:143" ht="11.25" customHeight="1">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329206</v>
      </c>
      <c r="BH13" s="611"/>
      <c r="BI13" s="611"/>
      <c r="BJ13" s="611"/>
      <c r="BK13" s="611"/>
      <c r="BL13" s="611"/>
      <c r="BM13" s="611"/>
      <c r="BN13" s="612"/>
      <c r="BO13" s="613">
        <v>38.4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370919</v>
      </c>
      <c r="CS13" s="611"/>
      <c r="CT13" s="611"/>
      <c r="CU13" s="611"/>
      <c r="CV13" s="611"/>
      <c r="CW13" s="611"/>
      <c r="CX13" s="611"/>
      <c r="CY13" s="612"/>
      <c r="CZ13" s="613">
        <v>4.5999999999999996</v>
      </c>
      <c r="DA13" s="613"/>
      <c r="DB13" s="613"/>
      <c r="DC13" s="613"/>
      <c r="DD13" s="619">
        <v>134087</v>
      </c>
      <c r="DE13" s="611"/>
      <c r="DF13" s="611"/>
      <c r="DG13" s="611"/>
      <c r="DH13" s="611"/>
      <c r="DI13" s="611"/>
      <c r="DJ13" s="611"/>
      <c r="DK13" s="611"/>
      <c r="DL13" s="611"/>
      <c r="DM13" s="611"/>
      <c r="DN13" s="611"/>
      <c r="DO13" s="611"/>
      <c r="DP13" s="612"/>
      <c r="DQ13" s="619">
        <v>243337</v>
      </c>
      <c r="DR13" s="611"/>
      <c r="DS13" s="611"/>
      <c r="DT13" s="611"/>
      <c r="DU13" s="611"/>
      <c r="DV13" s="611"/>
      <c r="DW13" s="611"/>
      <c r="DX13" s="611"/>
      <c r="DY13" s="611"/>
      <c r="DZ13" s="611"/>
      <c r="EA13" s="611"/>
      <c r="EB13" s="611"/>
      <c r="EC13" s="620"/>
    </row>
    <row r="14" spans="2:143" ht="11.25" customHeight="1">
      <c r="B14" s="607" t="s">
        <v>244</v>
      </c>
      <c r="C14" s="608"/>
      <c r="D14" s="608"/>
      <c r="E14" s="608"/>
      <c r="F14" s="608"/>
      <c r="G14" s="608"/>
      <c r="H14" s="608"/>
      <c r="I14" s="608"/>
      <c r="J14" s="608"/>
      <c r="K14" s="608"/>
      <c r="L14" s="608"/>
      <c r="M14" s="608"/>
      <c r="N14" s="608"/>
      <c r="O14" s="608"/>
      <c r="P14" s="608"/>
      <c r="Q14" s="609"/>
      <c r="R14" s="610">
        <v>438</v>
      </c>
      <c r="S14" s="611"/>
      <c r="T14" s="611"/>
      <c r="U14" s="611"/>
      <c r="V14" s="611"/>
      <c r="W14" s="611"/>
      <c r="X14" s="611"/>
      <c r="Y14" s="612"/>
      <c r="Z14" s="613">
        <v>0</v>
      </c>
      <c r="AA14" s="613"/>
      <c r="AB14" s="613"/>
      <c r="AC14" s="613"/>
      <c r="AD14" s="614">
        <v>438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46598</v>
      </c>
      <c r="BH14" s="611"/>
      <c r="BI14" s="611"/>
      <c r="BJ14" s="611"/>
      <c r="BK14" s="611"/>
      <c r="BL14" s="611"/>
      <c r="BM14" s="611"/>
      <c r="BN14" s="612"/>
      <c r="BO14" s="613">
        <v>5.4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327701</v>
      </c>
      <c r="CS14" s="611"/>
      <c r="CT14" s="611"/>
      <c r="CU14" s="611"/>
      <c r="CV14" s="611"/>
      <c r="CW14" s="611"/>
      <c r="CX14" s="611"/>
      <c r="CY14" s="612"/>
      <c r="CZ14" s="613">
        <v>4.0999999999999996</v>
      </c>
      <c r="DA14" s="613"/>
      <c r="DB14" s="613"/>
      <c r="DC14" s="613"/>
      <c r="DD14" s="619">
        <v>76817</v>
      </c>
      <c r="DE14" s="611"/>
      <c r="DF14" s="611"/>
      <c r="DG14" s="611"/>
      <c r="DH14" s="611"/>
      <c r="DI14" s="611"/>
      <c r="DJ14" s="611"/>
      <c r="DK14" s="611"/>
      <c r="DL14" s="611"/>
      <c r="DM14" s="611"/>
      <c r="DN14" s="611"/>
      <c r="DO14" s="611"/>
      <c r="DP14" s="612"/>
      <c r="DQ14" s="619">
        <v>259362</v>
      </c>
      <c r="DR14" s="611"/>
      <c r="DS14" s="611"/>
      <c r="DT14" s="611"/>
      <c r="DU14" s="611"/>
      <c r="DV14" s="611"/>
      <c r="DW14" s="611"/>
      <c r="DX14" s="611"/>
      <c r="DY14" s="611"/>
      <c r="DZ14" s="611"/>
      <c r="EA14" s="611"/>
      <c r="EB14" s="611"/>
      <c r="EC14" s="620"/>
    </row>
    <row r="15" spans="2:143" ht="11.25" customHeight="1">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81461</v>
      </c>
      <c r="BH15" s="611"/>
      <c r="BI15" s="611"/>
      <c r="BJ15" s="611"/>
      <c r="BK15" s="611"/>
      <c r="BL15" s="611"/>
      <c r="BM15" s="611"/>
      <c r="BN15" s="612"/>
      <c r="BO15" s="613">
        <v>9.5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1593688</v>
      </c>
      <c r="CS15" s="611"/>
      <c r="CT15" s="611"/>
      <c r="CU15" s="611"/>
      <c r="CV15" s="611"/>
      <c r="CW15" s="611"/>
      <c r="CX15" s="611"/>
      <c r="CY15" s="612"/>
      <c r="CZ15" s="613">
        <v>19.899999999999999</v>
      </c>
      <c r="DA15" s="613"/>
      <c r="DB15" s="613"/>
      <c r="DC15" s="613"/>
      <c r="DD15" s="619">
        <v>881241</v>
      </c>
      <c r="DE15" s="611"/>
      <c r="DF15" s="611"/>
      <c r="DG15" s="611"/>
      <c r="DH15" s="611"/>
      <c r="DI15" s="611"/>
      <c r="DJ15" s="611"/>
      <c r="DK15" s="611"/>
      <c r="DL15" s="611"/>
      <c r="DM15" s="611"/>
      <c r="DN15" s="611"/>
      <c r="DO15" s="611"/>
      <c r="DP15" s="612"/>
      <c r="DQ15" s="619">
        <v>505302</v>
      </c>
      <c r="DR15" s="611"/>
      <c r="DS15" s="611"/>
      <c r="DT15" s="611"/>
      <c r="DU15" s="611"/>
      <c r="DV15" s="611"/>
      <c r="DW15" s="611"/>
      <c r="DX15" s="611"/>
      <c r="DY15" s="611"/>
      <c r="DZ15" s="611"/>
      <c r="EA15" s="611"/>
      <c r="EB15" s="611"/>
      <c r="EC15" s="620"/>
    </row>
    <row r="16" spans="2:143" ht="11.25" customHeight="1">
      <c r="B16" s="607" t="s">
        <v>250</v>
      </c>
      <c r="C16" s="608"/>
      <c r="D16" s="608"/>
      <c r="E16" s="608"/>
      <c r="F16" s="608"/>
      <c r="G16" s="608"/>
      <c r="H16" s="608"/>
      <c r="I16" s="608"/>
      <c r="J16" s="608"/>
      <c r="K16" s="608"/>
      <c r="L16" s="608"/>
      <c r="M16" s="608"/>
      <c r="N16" s="608"/>
      <c r="O16" s="608"/>
      <c r="P16" s="608"/>
      <c r="Q16" s="609"/>
      <c r="R16" s="610">
        <v>7301</v>
      </c>
      <c r="S16" s="611"/>
      <c r="T16" s="611"/>
      <c r="U16" s="611"/>
      <c r="V16" s="611"/>
      <c r="W16" s="611"/>
      <c r="X16" s="611"/>
      <c r="Y16" s="612"/>
      <c r="Z16" s="613">
        <v>0.1</v>
      </c>
      <c r="AA16" s="613"/>
      <c r="AB16" s="613"/>
      <c r="AC16" s="613"/>
      <c r="AD16" s="614">
        <v>7301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247424</v>
      </c>
      <c r="CS16" s="611"/>
      <c r="CT16" s="611"/>
      <c r="CU16" s="611"/>
      <c r="CV16" s="611"/>
      <c r="CW16" s="611"/>
      <c r="CX16" s="611"/>
      <c r="CY16" s="612"/>
      <c r="CZ16" s="613">
        <v>3.1</v>
      </c>
      <c r="DA16" s="613"/>
      <c r="DB16" s="613"/>
      <c r="DC16" s="613"/>
      <c r="DD16" s="619" t="s">
        <v>122</v>
      </c>
      <c r="DE16" s="611"/>
      <c r="DF16" s="611"/>
      <c r="DG16" s="611"/>
      <c r="DH16" s="611"/>
      <c r="DI16" s="611"/>
      <c r="DJ16" s="611"/>
      <c r="DK16" s="611"/>
      <c r="DL16" s="611"/>
      <c r="DM16" s="611"/>
      <c r="DN16" s="611"/>
      <c r="DO16" s="611"/>
      <c r="DP16" s="612"/>
      <c r="DQ16" s="619">
        <v>24789</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16456</v>
      </c>
      <c r="S17" s="611"/>
      <c r="T17" s="611"/>
      <c r="U17" s="611"/>
      <c r="V17" s="611"/>
      <c r="W17" s="611"/>
      <c r="X17" s="611"/>
      <c r="Y17" s="612"/>
      <c r="Z17" s="613">
        <v>0.2</v>
      </c>
      <c r="AA17" s="613"/>
      <c r="AB17" s="613"/>
      <c r="AC17" s="613"/>
      <c r="AD17" s="614">
        <v>16456</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630523</v>
      </c>
      <c r="CS17" s="611"/>
      <c r="CT17" s="611"/>
      <c r="CU17" s="611"/>
      <c r="CV17" s="611"/>
      <c r="CW17" s="611"/>
      <c r="CX17" s="611"/>
      <c r="CY17" s="612"/>
      <c r="CZ17" s="613">
        <v>7.9</v>
      </c>
      <c r="DA17" s="613"/>
      <c r="DB17" s="613"/>
      <c r="DC17" s="613"/>
      <c r="DD17" s="619" t="s">
        <v>122</v>
      </c>
      <c r="DE17" s="611"/>
      <c r="DF17" s="611"/>
      <c r="DG17" s="611"/>
      <c r="DH17" s="611"/>
      <c r="DI17" s="611"/>
      <c r="DJ17" s="611"/>
      <c r="DK17" s="611"/>
      <c r="DL17" s="611"/>
      <c r="DM17" s="611"/>
      <c r="DN17" s="611"/>
      <c r="DO17" s="611"/>
      <c r="DP17" s="612"/>
      <c r="DQ17" s="619">
        <v>619669</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5135</v>
      </c>
      <c r="S18" s="611"/>
      <c r="T18" s="611"/>
      <c r="U18" s="611"/>
      <c r="V18" s="611"/>
      <c r="W18" s="611"/>
      <c r="X18" s="611"/>
      <c r="Y18" s="612"/>
      <c r="Z18" s="613">
        <v>0.1</v>
      </c>
      <c r="AA18" s="613"/>
      <c r="AB18" s="613"/>
      <c r="AC18" s="613"/>
      <c r="AD18" s="614">
        <v>5135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3170</v>
      </c>
      <c r="S19" s="611"/>
      <c r="T19" s="611"/>
      <c r="U19" s="611"/>
      <c r="V19" s="611"/>
      <c r="W19" s="611"/>
      <c r="X19" s="611"/>
      <c r="Y19" s="612"/>
      <c r="Z19" s="613">
        <v>0</v>
      </c>
      <c r="AA19" s="613"/>
      <c r="AB19" s="613"/>
      <c r="AC19" s="613"/>
      <c r="AD19" s="614">
        <v>3170</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v>1965</v>
      </c>
      <c r="S20" s="611"/>
      <c r="T20" s="611"/>
      <c r="U20" s="611"/>
      <c r="V20" s="611"/>
      <c r="W20" s="611"/>
      <c r="X20" s="611"/>
      <c r="Y20" s="612"/>
      <c r="Z20" s="613">
        <v>0</v>
      </c>
      <c r="AA20" s="613"/>
      <c r="AB20" s="613"/>
      <c r="AC20" s="613"/>
      <c r="AD20" s="614">
        <v>1965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8028121</v>
      </c>
      <c r="CS20" s="611"/>
      <c r="CT20" s="611"/>
      <c r="CU20" s="611"/>
      <c r="CV20" s="611"/>
      <c r="CW20" s="611"/>
      <c r="CX20" s="611"/>
      <c r="CY20" s="612"/>
      <c r="CZ20" s="613">
        <v>100</v>
      </c>
      <c r="DA20" s="613"/>
      <c r="DB20" s="613"/>
      <c r="DC20" s="613"/>
      <c r="DD20" s="619">
        <v>1171296</v>
      </c>
      <c r="DE20" s="611"/>
      <c r="DF20" s="611"/>
      <c r="DG20" s="611"/>
      <c r="DH20" s="611"/>
      <c r="DI20" s="611"/>
      <c r="DJ20" s="611"/>
      <c r="DK20" s="611"/>
      <c r="DL20" s="611"/>
      <c r="DM20" s="611"/>
      <c r="DN20" s="611"/>
      <c r="DO20" s="611"/>
      <c r="DP20" s="612"/>
      <c r="DQ20" s="619">
        <v>4841714</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3316368</v>
      </c>
      <c r="S21" s="611"/>
      <c r="T21" s="611"/>
      <c r="U21" s="611"/>
      <c r="V21" s="611"/>
      <c r="W21" s="611"/>
      <c r="X21" s="611"/>
      <c r="Y21" s="612"/>
      <c r="Z21" s="613">
        <v>38.4</v>
      </c>
      <c r="AA21" s="613"/>
      <c r="AB21" s="613"/>
      <c r="AC21" s="613"/>
      <c r="AD21" s="614">
        <v>2995987</v>
      </c>
      <c r="AE21" s="614"/>
      <c r="AF21" s="614"/>
      <c r="AG21" s="614"/>
      <c r="AH21" s="614"/>
      <c r="AI21" s="614"/>
      <c r="AJ21" s="614"/>
      <c r="AK21" s="614"/>
      <c r="AL21" s="615">
        <v>70.3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2995987</v>
      </c>
      <c r="S22" s="611"/>
      <c r="T22" s="611"/>
      <c r="U22" s="611"/>
      <c r="V22" s="611"/>
      <c r="W22" s="611"/>
      <c r="X22" s="611"/>
      <c r="Y22" s="612"/>
      <c r="Z22" s="613">
        <v>34.700000000000003</v>
      </c>
      <c r="AA22" s="613"/>
      <c r="AB22" s="613"/>
      <c r="AC22" s="613"/>
      <c r="AD22" s="614">
        <v>2995987</v>
      </c>
      <c r="AE22" s="614"/>
      <c r="AF22" s="614"/>
      <c r="AG22" s="614"/>
      <c r="AH22" s="614"/>
      <c r="AI22" s="614"/>
      <c r="AJ22" s="614"/>
      <c r="AK22" s="614"/>
      <c r="AL22" s="615">
        <v>70.3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320381</v>
      </c>
      <c r="S23" s="611"/>
      <c r="T23" s="611"/>
      <c r="U23" s="611"/>
      <c r="V23" s="611"/>
      <c r="W23" s="611"/>
      <c r="X23" s="611"/>
      <c r="Y23" s="612"/>
      <c r="Z23" s="613">
        <v>3.7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2811597</v>
      </c>
      <c r="CS24" s="600"/>
      <c r="CT24" s="600"/>
      <c r="CU24" s="600"/>
      <c r="CV24" s="600"/>
      <c r="CW24" s="600"/>
      <c r="CX24" s="600"/>
      <c r="CY24" s="601"/>
      <c r="CZ24" s="604">
        <v>35</v>
      </c>
      <c r="DA24" s="605"/>
      <c r="DB24" s="605"/>
      <c r="DC24" s="621"/>
      <c r="DD24" s="644">
        <v>1896543</v>
      </c>
      <c r="DE24" s="600"/>
      <c r="DF24" s="600"/>
      <c r="DG24" s="600"/>
      <c r="DH24" s="600"/>
      <c r="DI24" s="600"/>
      <c r="DJ24" s="600"/>
      <c r="DK24" s="601"/>
      <c r="DL24" s="644">
        <v>1680621</v>
      </c>
      <c r="DM24" s="600"/>
      <c r="DN24" s="600"/>
      <c r="DO24" s="600"/>
      <c r="DP24" s="600"/>
      <c r="DQ24" s="600"/>
      <c r="DR24" s="600"/>
      <c r="DS24" s="600"/>
      <c r="DT24" s="600"/>
      <c r="DU24" s="600"/>
      <c r="DV24" s="601"/>
      <c r="DW24" s="604">
        <v>39.299999999999997</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4533893</v>
      </c>
      <c r="S25" s="611"/>
      <c r="T25" s="611"/>
      <c r="U25" s="611"/>
      <c r="V25" s="611"/>
      <c r="W25" s="611"/>
      <c r="X25" s="611"/>
      <c r="Y25" s="612"/>
      <c r="Z25" s="613">
        <v>52.5</v>
      </c>
      <c r="AA25" s="613"/>
      <c r="AB25" s="613"/>
      <c r="AC25" s="613"/>
      <c r="AD25" s="614">
        <v>4213512</v>
      </c>
      <c r="AE25" s="614"/>
      <c r="AF25" s="614"/>
      <c r="AG25" s="614"/>
      <c r="AH25" s="614"/>
      <c r="AI25" s="614"/>
      <c r="AJ25" s="614"/>
      <c r="AK25" s="614"/>
      <c r="AL25" s="615">
        <v>98.9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942213</v>
      </c>
      <c r="CS25" s="640"/>
      <c r="CT25" s="640"/>
      <c r="CU25" s="640"/>
      <c r="CV25" s="640"/>
      <c r="CW25" s="640"/>
      <c r="CX25" s="640"/>
      <c r="CY25" s="641"/>
      <c r="CZ25" s="615">
        <v>11.7</v>
      </c>
      <c r="DA25" s="642"/>
      <c r="DB25" s="642"/>
      <c r="DC25" s="645"/>
      <c r="DD25" s="619">
        <v>856724</v>
      </c>
      <c r="DE25" s="640"/>
      <c r="DF25" s="640"/>
      <c r="DG25" s="640"/>
      <c r="DH25" s="640"/>
      <c r="DI25" s="640"/>
      <c r="DJ25" s="640"/>
      <c r="DK25" s="641"/>
      <c r="DL25" s="619">
        <v>754109</v>
      </c>
      <c r="DM25" s="640"/>
      <c r="DN25" s="640"/>
      <c r="DO25" s="640"/>
      <c r="DP25" s="640"/>
      <c r="DQ25" s="640"/>
      <c r="DR25" s="640"/>
      <c r="DS25" s="640"/>
      <c r="DT25" s="640"/>
      <c r="DU25" s="640"/>
      <c r="DV25" s="641"/>
      <c r="DW25" s="615">
        <v>17.600000000000001</v>
      </c>
      <c r="DX25" s="642"/>
      <c r="DY25" s="642"/>
      <c r="DZ25" s="642"/>
      <c r="EA25" s="642"/>
      <c r="EB25" s="642"/>
      <c r="EC25" s="643"/>
    </row>
    <row r="26" spans="2:133" ht="11.25" customHeight="1">
      <c r="B26" s="607" t="s">
        <v>283</v>
      </c>
      <c r="C26" s="608"/>
      <c r="D26" s="608"/>
      <c r="E26" s="608"/>
      <c r="F26" s="608"/>
      <c r="G26" s="608"/>
      <c r="H26" s="608"/>
      <c r="I26" s="608"/>
      <c r="J26" s="608"/>
      <c r="K26" s="608"/>
      <c r="L26" s="608"/>
      <c r="M26" s="608"/>
      <c r="N26" s="608"/>
      <c r="O26" s="608"/>
      <c r="P26" s="608"/>
      <c r="Q26" s="609"/>
      <c r="R26" s="610">
        <v>579</v>
      </c>
      <c r="S26" s="611"/>
      <c r="T26" s="611"/>
      <c r="U26" s="611"/>
      <c r="V26" s="611"/>
      <c r="W26" s="611"/>
      <c r="X26" s="611"/>
      <c r="Y26" s="612"/>
      <c r="Z26" s="613">
        <v>0</v>
      </c>
      <c r="AA26" s="613"/>
      <c r="AB26" s="613"/>
      <c r="AC26" s="613"/>
      <c r="AD26" s="614">
        <v>579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542647</v>
      </c>
      <c r="CS26" s="611"/>
      <c r="CT26" s="611"/>
      <c r="CU26" s="611"/>
      <c r="CV26" s="611"/>
      <c r="CW26" s="611"/>
      <c r="CX26" s="611"/>
      <c r="CY26" s="612"/>
      <c r="CZ26" s="615">
        <v>6.8</v>
      </c>
      <c r="DA26" s="642"/>
      <c r="DB26" s="642"/>
      <c r="DC26" s="645"/>
      <c r="DD26" s="619">
        <v>504411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c r="B27" s="607" t="s">
        <v>286</v>
      </c>
      <c r="C27" s="608"/>
      <c r="D27" s="608"/>
      <c r="E27" s="608"/>
      <c r="F27" s="608"/>
      <c r="G27" s="608"/>
      <c r="H27" s="608"/>
      <c r="I27" s="608"/>
      <c r="J27" s="608"/>
      <c r="K27" s="608"/>
      <c r="L27" s="608"/>
      <c r="M27" s="608"/>
      <c r="N27" s="608"/>
      <c r="O27" s="608"/>
      <c r="P27" s="608"/>
      <c r="Q27" s="609"/>
      <c r="R27" s="610">
        <v>30652</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858225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1238861</v>
      </c>
      <c r="CS27" s="640"/>
      <c r="CT27" s="640"/>
      <c r="CU27" s="640"/>
      <c r="CV27" s="640"/>
      <c r="CW27" s="640"/>
      <c r="CX27" s="640"/>
      <c r="CY27" s="641"/>
      <c r="CZ27" s="615">
        <v>15.4</v>
      </c>
      <c r="DA27" s="642"/>
      <c r="DB27" s="642"/>
      <c r="DC27" s="645"/>
      <c r="DD27" s="619">
        <v>420150</v>
      </c>
      <c r="DE27" s="640"/>
      <c r="DF27" s="640"/>
      <c r="DG27" s="640"/>
      <c r="DH27" s="640"/>
      <c r="DI27" s="640"/>
      <c r="DJ27" s="640"/>
      <c r="DK27" s="641"/>
      <c r="DL27" s="619">
        <v>306843</v>
      </c>
      <c r="DM27" s="640"/>
      <c r="DN27" s="640"/>
      <c r="DO27" s="640"/>
      <c r="DP27" s="640"/>
      <c r="DQ27" s="640"/>
      <c r="DR27" s="640"/>
      <c r="DS27" s="640"/>
      <c r="DT27" s="640"/>
      <c r="DU27" s="640"/>
      <c r="DV27" s="641"/>
      <c r="DW27" s="615">
        <v>7.2</v>
      </c>
      <c r="DX27" s="642"/>
      <c r="DY27" s="642"/>
      <c r="DZ27" s="642"/>
      <c r="EA27" s="642"/>
      <c r="EB27" s="642"/>
      <c r="EC27" s="643"/>
    </row>
    <row r="28" spans="2:133" ht="11.25" customHeight="1">
      <c r="B28" s="607" t="s">
        <v>289</v>
      </c>
      <c r="C28" s="608"/>
      <c r="D28" s="608"/>
      <c r="E28" s="608"/>
      <c r="F28" s="608"/>
      <c r="G28" s="608"/>
      <c r="H28" s="608"/>
      <c r="I28" s="608"/>
      <c r="J28" s="608"/>
      <c r="K28" s="608"/>
      <c r="L28" s="608"/>
      <c r="M28" s="608"/>
      <c r="N28" s="608"/>
      <c r="O28" s="608"/>
      <c r="P28" s="608"/>
      <c r="Q28" s="609"/>
      <c r="R28" s="610">
        <v>96194</v>
      </c>
      <c r="S28" s="611"/>
      <c r="T28" s="611"/>
      <c r="U28" s="611"/>
      <c r="V28" s="611"/>
      <c r="W28" s="611"/>
      <c r="X28" s="611"/>
      <c r="Y28" s="612"/>
      <c r="Z28" s="613">
        <v>1.1000000000000001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630523</v>
      </c>
      <c r="CS28" s="611"/>
      <c r="CT28" s="611"/>
      <c r="CU28" s="611"/>
      <c r="CV28" s="611"/>
      <c r="CW28" s="611"/>
      <c r="CX28" s="611"/>
      <c r="CY28" s="612"/>
      <c r="CZ28" s="615">
        <v>7.9</v>
      </c>
      <c r="DA28" s="642"/>
      <c r="DB28" s="642"/>
      <c r="DC28" s="645"/>
      <c r="DD28" s="619">
        <v>619669</v>
      </c>
      <c r="DE28" s="611"/>
      <c r="DF28" s="611"/>
      <c r="DG28" s="611"/>
      <c r="DH28" s="611"/>
      <c r="DI28" s="611"/>
      <c r="DJ28" s="611"/>
      <c r="DK28" s="612"/>
      <c r="DL28" s="619">
        <v>619669</v>
      </c>
      <c r="DM28" s="611"/>
      <c r="DN28" s="611"/>
      <c r="DO28" s="611"/>
      <c r="DP28" s="611"/>
      <c r="DQ28" s="611"/>
      <c r="DR28" s="611"/>
      <c r="DS28" s="611"/>
      <c r="DT28" s="611"/>
      <c r="DU28" s="611"/>
      <c r="DV28" s="612"/>
      <c r="DW28" s="615">
        <v>14.5</v>
      </c>
      <c r="DX28" s="642"/>
      <c r="DY28" s="642"/>
      <c r="DZ28" s="642"/>
      <c r="EA28" s="642"/>
      <c r="EB28" s="642"/>
      <c r="EC28" s="643"/>
    </row>
    <row r="29" spans="2:133" ht="11.25" customHeight="1">
      <c r="B29" s="607" t="s">
        <v>291</v>
      </c>
      <c r="C29" s="608"/>
      <c r="D29" s="608"/>
      <c r="E29" s="608"/>
      <c r="F29" s="608"/>
      <c r="G29" s="608"/>
      <c r="H29" s="608"/>
      <c r="I29" s="608"/>
      <c r="J29" s="608"/>
      <c r="K29" s="608"/>
      <c r="L29" s="608"/>
      <c r="M29" s="608"/>
      <c r="N29" s="608"/>
      <c r="O29" s="608"/>
      <c r="P29" s="608"/>
      <c r="Q29" s="609"/>
      <c r="R29" s="610">
        <v>5821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630523</v>
      </c>
      <c r="CS29" s="640"/>
      <c r="CT29" s="640"/>
      <c r="CU29" s="640"/>
      <c r="CV29" s="640"/>
      <c r="CW29" s="640"/>
      <c r="CX29" s="640"/>
      <c r="CY29" s="641"/>
      <c r="CZ29" s="615">
        <v>7.9</v>
      </c>
      <c r="DA29" s="642"/>
      <c r="DB29" s="642"/>
      <c r="DC29" s="645"/>
      <c r="DD29" s="619">
        <v>619669</v>
      </c>
      <c r="DE29" s="640"/>
      <c r="DF29" s="640"/>
      <c r="DG29" s="640"/>
      <c r="DH29" s="640"/>
      <c r="DI29" s="640"/>
      <c r="DJ29" s="640"/>
      <c r="DK29" s="641"/>
      <c r="DL29" s="619">
        <v>619669</v>
      </c>
      <c r="DM29" s="640"/>
      <c r="DN29" s="640"/>
      <c r="DO29" s="640"/>
      <c r="DP29" s="640"/>
      <c r="DQ29" s="640"/>
      <c r="DR29" s="640"/>
      <c r="DS29" s="640"/>
      <c r="DT29" s="640"/>
      <c r="DU29" s="640"/>
      <c r="DV29" s="641"/>
      <c r="DW29" s="615">
        <v>14.5</v>
      </c>
      <c r="DX29" s="642"/>
      <c r="DY29" s="642"/>
      <c r="DZ29" s="642"/>
      <c r="EA29" s="642"/>
      <c r="EB29" s="642"/>
      <c r="EC29" s="643"/>
    </row>
    <row r="30" spans="2:133" ht="11.25" customHeight="1">
      <c r="B30" s="607" t="s">
        <v>293</v>
      </c>
      <c r="C30" s="608"/>
      <c r="D30" s="608"/>
      <c r="E30" s="608"/>
      <c r="F30" s="608"/>
      <c r="G30" s="608"/>
      <c r="H30" s="608"/>
      <c r="I30" s="608"/>
      <c r="J30" s="608"/>
      <c r="K30" s="608"/>
      <c r="L30" s="608"/>
      <c r="M30" s="608"/>
      <c r="N30" s="608"/>
      <c r="O30" s="608"/>
      <c r="P30" s="608"/>
      <c r="Q30" s="609"/>
      <c r="R30" s="610">
        <v>1291082</v>
      </c>
      <c r="S30" s="611"/>
      <c r="T30" s="611"/>
      <c r="U30" s="611"/>
      <c r="V30" s="611"/>
      <c r="W30" s="611"/>
      <c r="X30" s="611"/>
      <c r="Y30" s="612"/>
      <c r="Z30" s="613">
        <v>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612573</v>
      </c>
      <c r="CS30" s="611"/>
      <c r="CT30" s="611"/>
      <c r="CU30" s="611"/>
      <c r="CV30" s="611"/>
      <c r="CW30" s="611"/>
      <c r="CX30" s="611"/>
      <c r="CY30" s="612"/>
      <c r="CZ30" s="615">
        <v>7.6</v>
      </c>
      <c r="DA30" s="642"/>
      <c r="DB30" s="642"/>
      <c r="DC30" s="645"/>
      <c r="DD30" s="619">
        <v>602414</v>
      </c>
      <c r="DE30" s="611"/>
      <c r="DF30" s="611"/>
      <c r="DG30" s="611"/>
      <c r="DH30" s="611"/>
      <c r="DI30" s="611"/>
      <c r="DJ30" s="611"/>
      <c r="DK30" s="612"/>
      <c r="DL30" s="619">
        <v>602414</v>
      </c>
      <c r="DM30" s="611"/>
      <c r="DN30" s="611"/>
      <c r="DO30" s="611"/>
      <c r="DP30" s="611"/>
      <c r="DQ30" s="611"/>
      <c r="DR30" s="611"/>
      <c r="DS30" s="611"/>
      <c r="DT30" s="611"/>
      <c r="DU30" s="611"/>
      <c r="DV30" s="612"/>
      <c r="DW30" s="615">
        <v>14.1</v>
      </c>
      <c r="DX30" s="642"/>
      <c r="DY30" s="642"/>
      <c r="DZ30" s="642"/>
      <c r="EA30" s="642"/>
      <c r="EB30" s="642"/>
      <c r="EC30" s="643"/>
    </row>
    <row r="31" spans="2:133" ht="11.25" customHeight="1">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96.4</v>
      </c>
      <c r="BN31" s="654"/>
      <c r="BO31" s="654"/>
      <c r="BP31" s="654"/>
      <c r="BQ31" s="655"/>
      <c r="BR31" s="657">
        <v>99.2</v>
      </c>
      <c r="BS31" s="654"/>
      <c r="BT31" s="654"/>
      <c r="BU31" s="654"/>
      <c r="BV31" s="654"/>
      <c r="BW31" s="654"/>
      <c r="BX31" s="605">
        <v>95.6</v>
      </c>
      <c r="BY31" s="654"/>
      <c r="BZ31" s="654"/>
      <c r="CA31" s="654"/>
      <c r="CB31" s="655"/>
      <c r="CD31" s="650"/>
      <c r="CE31" s="651"/>
      <c r="CF31" s="607" t="s">
        <v>300</v>
      </c>
      <c r="CG31" s="608"/>
      <c r="CH31" s="608"/>
      <c r="CI31" s="608"/>
      <c r="CJ31" s="608"/>
      <c r="CK31" s="608"/>
      <c r="CL31" s="608"/>
      <c r="CM31" s="608"/>
      <c r="CN31" s="608"/>
      <c r="CO31" s="608"/>
      <c r="CP31" s="608"/>
      <c r="CQ31" s="609"/>
      <c r="CR31" s="610">
        <v>17950</v>
      </c>
      <c r="CS31" s="640"/>
      <c r="CT31" s="640"/>
      <c r="CU31" s="640"/>
      <c r="CV31" s="640"/>
      <c r="CW31" s="640"/>
      <c r="CX31" s="640"/>
      <c r="CY31" s="641"/>
      <c r="CZ31" s="615">
        <v>0.2</v>
      </c>
      <c r="DA31" s="642"/>
      <c r="DB31" s="642"/>
      <c r="DC31" s="645"/>
      <c r="DD31" s="619">
        <v>17255</v>
      </c>
      <c r="DE31" s="640"/>
      <c r="DF31" s="640"/>
      <c r="DG31" s="640"/>
      <c r="DH31" s="640"/>
      <c r="DI31" s="640"/>
      <c r="DJ31" s="640"/>
      <c r="DK31" s="641"/>
      <c r="DL31" s="619">
        <v>17255</v>
      </c>
      <c r="DM31" s="640"/>
      <c r="DN31" s="640"/>
      <c r="DO31" s="640"/>
      <c r="DP31" s="640"/>
      <c r="DQ31" s="640"/>
      <c r="DR31" s="640"/>
      <c r="DS31" s="640"/>
      <c r="DT31" s="640"/>
      <c r="DU31" s="640"/>
      <c r="DV31" s="641"/>
      <c r="DW31" s="615">
        <v>0.4</v>
      </c>
      <c r="DX31" s="642"/>
      <c r="DY31" s="642"/>
      <c r="DZ31" s="642"/>
      <c r="EA31" s="642"/>
      <c r="EB31" s="642"/>
      <c r="EC31" s="643"/>
    </row>
    <row r="32" spans="2:133" ht="11.25" customHeight="1">
      <c r="B32" s="607" t="s">
        <v>301</v>
      </c>
      <c r="C32" s="608"/>
      <c r="D32" s="608"/>
      <c r="E32" s="608"/>
      <c r="F32" s="608"/>
      <c r="G32" s="608"/>
      <c r="H32" s="608"/>
      <c r="I32" s="608"/>
      <c r="J32" s="608"/>
      <c r="K32" s="608"/>
      <c r="L32" s="608"/>
      <c r="M32" s="608"/>
      <c r="N32" s="608"/>
      <c r="O32" s="608"/>
      <c r="P32" s="608"/>
      <c r="Q32" s="609"/>
      <c r="R32" s="610">
        <v>803389</v>
      </c>
      <c r="S32" s="611"/>
      <c r="T32" s="611"/>
      <c r="U32" s="611"/>
      <c r="V32" s="611"/>
      <c r="W32" s="611"/>
      <c r="X32" s="611"/>
      <c r="Y32" s="612"/>
      <c r="Z32" s="613">
        <v>9.3000000000000007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40"/>
      <c r="BI32" s="640"/>
      <c r="BJ32" s="640"/>
      <c r="BK32" s="640"/>
      <c r="BL32" s="640"/>
      <c r="BM32" s="616">
        <v>97.3</v>
      </c>
      <c r="BN32" s="640"/>
      <c r="BO32" s="640"/>
      <c r="BP32" s="640"/>
      <c r="BQ32" s="656"/>
      <c r="BR32" s="667">
        <v>99.3</v>
      </c>
      <c r="BS32" s="640"/>
      <c r="BT32" s="640"/>
      <c r="BU32" s="640"/>
      <c r="BV32" s="640"/>
      <c r="BW32" s="640"/>
      <c r="BX32" s="616">
        <v>96.7</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c r="B33" s="607" t="s">
        <v>305</v>
      </c>
      <c r="C33" s="608"/>
      <c r="D33" s="608"/>
      <c r="E33" s="608"/>
      <c r="F33" s="608"/>
      <c r="G33" s="608"/>
      <c r="H33" s="608"/>
      <c r="I33" s="608"/>
      <c r="J33" s="608"/>
      <c r="K33" s="608"/>
      <c r="L33" s="608"/>
      <c r="M33" s="608"/>
      <c r="N33" s="608"/>
      <c r="O33" s="608"/>
      <c r="P33" s="608"/>
      <c r="Q33" s="609"/>
      <c r="R33" s="610">
        <v>60790</v>
      </c>
      <c r="S33" s="611"/>
      <c r="T33" s="611"/>
      <c r="U33" s="611"/>
      <c r="V33" s="611"/>
      <c r="W33" s="611"/>
      <c r="X33" s="611"/>
      <c r="Y33" s="612"/>
      <c r="Z33" s="613">
        <v>0.7</v>
      </c>
      <c r="AA33" s="613"/>
      <c r="AB33" s="613"/>
      <c r="AC33" s="613"/>
      <c r="AD33" s="614">
        <v>48118</v>
      </c>
      <c r="AE33" s="614"/>
      <c r="AF33" s="614"/>
      <c r="AG33" s="614"/>
      <c r="AH33" s="614"/>
      <c r="AI33" s="614"/>
      <c r="AJ33" s="614"/>
      <c r="AK33" s="614"/>
      <c r="AL33" s="615">
        <v>1.1000000000000001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99.4</v>
      </c>
      <c r="BH33" s="669"/>
      <c r="BI33" s="669"/>
      <c r="BJ33" s="669"/>
      <c r="BK33" s="669"/>
      <c r="BL33" s="669"/>
      <c r="BM33" s="670">
        <v>94.3</v>
      </c>
      <c r="BN33" s="669"/>
      <c r="BO33" s="669"/>
      <c r="BP33" s="669"/>
      <c r="BQ33" s="671"/>
      <c r="BR33" s="668">
        <v>99</v>
      </c>
      <c r="BS33" s="669"/>
      <c r="BT33" s="669"/>
      <c r="BU33" s="669"/>
      <c r="BV33" s="669"/>
      <c r="BW33" s="669"/>
      <c r="BX33" s="670">
        <v>93.3</v>
      </c>
      <c r="BY33" s="669"/>
      <c r="BZ33" s="669"/>
      <c r="CA33" s="669"/>
      <c r="CB33" s="671"/>
      <c r="CD33" s="607" t="s">
        <v>307</v>
      </c>
      <c r="CE33" s="608"/>
      <c r="CF33" s="608"/>
      <c r="CG33" s="608"/>
      <c r="CH33" s="608"/>
      <c r="CI33" s="608"/>
      <c r="CJ33" s="608"/>
      <c r="CK33" s="608"/>
      <c r="CL33" s="608"/>
      <c r="CM33" s="608"/>
      <c r="CN33" s="608"/>
      <c r="CO33" s="608"/>
      <c r="CP33" s="608"/>
      <c r="CQ33" s="609"/>
      <c r="CR33" s="610">
        <v>3797804</v>
      </c>
      <c r="CS33" s="640"/>
      <c r="CT33" s="640"/>
      <c r="CU33" s="640"/>
      <c r="CV33" s="640"/>
      <c r="CW33" s="640"/>
      <c r="CX33" s="640"/>
      <c r="CY33" s="641"/>
      <c r="CZ33" s="615">
        <v>47.3</v>
      </c>
      <c r="DA33" s="642"/>
      <c r="DB33" s="642"/>
      <c r="DC33" s="645"/>
      <c r="DD33" s="619">
        <v>2814275</v>
      </c>
      <c r="DE33" s="640"/>
      <c r="DF33" s="640"/>
      <c r="DG33" s="640"/>
      <c r="DH33" s="640"/>
      <c r="DI33" s="640"/>
      <c r="DJ33" s="640"/>
      <c r="DK33" s="641"/>
      <c r="DL33" s="619">
        <v>1851065</v>
      </c>
      <c r="DM33" s="640"/>
      <c r="DN33" s="640"/>
      <c r="DO33" s="640"/>
      <c r="DP33" s="640"/>
      <c r="DQ33" s="640"/>
      <c r="DR33" s="640"/>
      <c r="DS33" s="640"/>
      <c r="DT33" s="640"/>
      <c r="DU33" s="640"/>
      <c r="DV33" s="641"/>
      <c r="DW33" s="615">
        <v>43.2</v>
      </c>
      <c r="DX33" s="642"/>
      <c r="DY33" s="642"/>
      <c r="DZ33" s="642"/>
      <c r="EA33" s="642"/>
      <c r="EB33" s="642"/>
      <c r="EC33" s="643"/>
    </row>
    <row r="34" spans="2:133" ht="11.25" customHeight="1">
      <c r="B34" s="607" t="s">
        <v>308</v>
      </c>
      <c r="C34" s="608"/>
      <c r="D34" s="608"/>
      <c r="E34" s="608"/>
      <c r="F34" s="608"/>
      <c r="G34" s="608"/>
      <c r="H34" s="608"/>
      <c r="I34" s="608"/>
      <c r="J34" s="608"/>
      <c r="K34" s="608"/>
      <c r="L34" s="608"/>
      <c r="M34" s="608"/>
      <c r="N34" s="608"/>
      <c r="O34" s="608"/>
      <c r="P34" s="608"/>
      <c r="Q34" s="609"/>
      <c r="R34" s="610">
        <v>197075</v>
      </c>
      <c r="S34" s="611"/>
      <c r="T34" s="611"/>
      <c r="U34" s="611"/>
      <c r="V34" s="611"/>
      <c r="W34" s="611"/>
      <c r="X34" s="611"/>
      <c r="Y34" s="612"/>
      <c r="Z34" s="613">
        <v>2.2999999999999998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1231260</v>
      </c>
      <c r="CS34" s="611"/>
      <c r="CT34" s="611"/>
      <c r="CU34" s="611"/>
      <c r="CV34" s="611"/>
      <c r="CW34" s="611"/>
      <c r="CX34" s="611"/>
      <c r="CY34" s="612"/>
      <c r="CZ34" s="615">
        <v>15.3</v>
      </c>
      <c r="DA34" s="642"/>
      <c r="DB34" s="642"/>
      <c r="DC34" s="645"/>
      <c r="DD34" s="619">
        <v>795866</v>
      </c>
      <c r="DE34" s="611"/>
      <c r="DF34" s="611"/>
      <c r="DG34" s="611"/>
      <c r="DH34" s="611"/>
      <c r="DI34" s="611"/>
      <c r="DJ34" s="611"/>
      <c r="DK34" s="612"/>
      <c r="DL34" s="619">
        <v>547989</v>
      </c>
      <c r="DM34" s="611"/>
      <c r="DN34" s="611"/>
      <c r="DO34" s="611"/>
      <c r="DP34" s="611"/>
      <c r="DQ34" s="611"/>
      <c r="DR34" s="611"/>
      <c r="DS34" s="611"/>
      <c r="DT34" s="611"/>
      <c r="DU34" s="611"/>
      <c r="DV34" s="612"/>
      <c r="DW34" s="615">
        <v>12.8</v>
      </c>
      <c r="DX34" s="642"/>
      <c r="DY34" s="642"/>
      <c r="DZ34" s="642"/>
      <c r="EA34" s="642"/>
      <c r="EB34" s="642"/>
      <c r="EC34" s="643"/>
    </row>
    <row r="35" spans="2:133" ht="11.25" customHeight="1">
      <c r="B35" s="607" t="s">
        <v>310</v>
      </c>
      <c r="C35" s="608"/>
      <c r="D35" s="608"/>
      <c r="E35" s="608"/>
      <c r="F35" s="608"/>
      <c r="G35" s="608"/>
      <c r="H35" s="608"/>
      <c r="I35" s="608"/>
      <c r="J35" s="608"/>
      <c r="K35" s="608"/>
      <c r="L35" s="608"/>
      <c r="M35" s="608"/>
      <c r="N35" s="608"/>
      <c r="O35" s="608"/>
      <c r="P35" s="608"/>
      <c r="Q35" s="609"/>
      <c r="R35" s="610">
        <v>73906</v>
      </c>
      <c r="S35" s="611"/>
      <c r="T35" s="611"/>
      <c r="U35" s="611"/>
      <c r="V35" s="611"/>
      <c r="W35" s="611"/>
      <c r="X35" s="611"/>
      <c r="Y35" s="612"/>
      <c r="Z35" s="613">
        <v>0.9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53359</v>
      </c>
      <c r="CS35" s="640"/>
      <c r="CT35" s="640"/>
      <c r="CU35" s="640"/>
      <c r="CV35" s="640"/>
      <c r="CW35" s="640"/>
      <c r="CX35" s="640"/>
      <c r="CY35" s="641"/>
      <c r="CZ35" s="615">
        <v>0.7</v>
      </c>
      <c r="DA35" s="642"/>
      <c r="DB35" s="642"/>
      <c r="DC35" s="645"/>
      <c r="DD35" s="619">
        <v>43535</v>
      </c>
      <c r="DE35" s="640"/>
      <c r="DF35" s="640"/>
      <c r="DG35" s="640"/>
      <c r="DH35" s="640"/>
      <c r="DI35" s="640"/>
      <c r="DJ35" s="640"/>
      <c r="DK35" s="641"/>
      <c r="DL35" s="619">
        <v>37291</v>
      </c>
      <c r="DM35" s="640"/>
      <c r="DN35" s="640"/>
      <c r="DO35" s="640"/>
      <c r="DP35" s="640"/>
      <c r="DQ35" s="640"/>
      <c r="DR35" s="640"/>
      <c r="DS35" s="640"/>
      <c r="DT35" s="640"/>
      <c r="DU35" s="640"/>
      <c r="DV35" s="641"/>
      <c r="DW35" s="615">
        <v>0.9</v>
      </c>
      <c r="DX35" s="642"/>
      <c r="DY35" s="642"/>
      <c r="DZ35" s="642"/>
      <c r="EA35" s="642"/>
      <c r="EB35" s="642"/>
      <c r="EC35" s="643"/>
    </row>
    <row r="36" spans="2:133" ht="11.25" customHeight="1">
      <c r="B36" s="607" t="s">
        <v>314</v>
      </c>
      <c r="C36" s="608"/>
      <c r="D36" s="608"/>
      <c r="E36" s="608"/>
      <c r="F36" s="608"/>
      <c r="G36" s="608"/>
      <c r="H36" s="608"/>
      <c r="I36" s="608"/>
      <c r="J36" s="608"/>
      <c r="K36" s="608"/>
      <c r="L36" s="608"/>
      <c r="M36" s="608"/>
      <c r="N36" s="608"/>
      <c r="O36" s="608"/>
      <c r="P36" s="608"/>
      <c r="Q36" s="609"/>
      <c r="R36" s="610">
        <v>999954</v>
      </c>
      <c r="S36" s="611"/>
      <c r="T36" s="611"/>
      <c r="U36" s="611"/>
      <c r="V36" s="611"/>
      <c r="W36" s="611"/>
      <c r="X36" s="611"/>
      <c r="Y36" s="612"/>
      <c r="Z36" s="613">
        <v>11.6</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1055299</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69073</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1256971</v>
      </c>
      <c r="CS36" s="611"/>
      <c r="CT36" s="611"/>
      <c r="CU36" s="611"/>
      <c r="CV36" s="611"/>
      <c r="CW36" s="611"/>
      <c r="CX36" s="611"/>
      <c r="CY36" s="612"/>
      <c r="CZ36" s="615">
        <v>15.7</v>
      </c>
      <c r="DA36" s="642"/>
      <c r="DB36" s="642"/>
      <c r="DC36" s="645"/>
      <c r="DD36" s="619">
        <v>906715</v>
      </c>
      <c r="DE36" s="611"/>
      <c r="DF36" s="611"/>
      <c r="DG36" s="611"/>
      <c r="DH36" s="611"/>
      <c r="DI36" s="611"/>
      <c r="DJ36" s="611"/>
      <c r="DK36" s="612"/>
      <c r="DL36" s="619">
        <v>776285</v>
      </c>
      <c r="DM36" s="611"/>
      <c r="DN36" s="611"/>
      <c r="DO36" s="611"/>
      <c r="DP36" s="611"/>
      <c r="DQ36" s="611"/>
      <c r="DR36" s="611"/>
      <c r="DS36" s="611"/>
      <c r="DT36" s="611"/>
      <c r="DU36" s="611"/>
      <c r="DV36" s="612"/>
      <c r="DW36" s="615">
        <v>18.100000000000001</v>
      </c>
      <c r="DX36" s="642"/>
      <c r="DY36" s="642"/>
      <c r="DZ36" s="642"/>
      <c r="EA36" s="642"/>
      <c r="EB36" s="642"/>
      <c r="EC36" s="643"/>
    </row>
    <row r="37" spans="2:133" ht="11.25" customHeight="1">
      <c r="B37" s="607" t="s">
        <v>318</v>
      </c>
      <c r="C37" s="608"/>
      <c r="D37" s="608"/>
      <c r="E37" s="608"/>
      <c r="F37" s="608"/>
      <c r="G37" s="608"/>
      <c r="H37" s="608"/>
      <c r="I37" s="608"/>
      <c r="J37" s="608"/>
      <c r="K37" s="608"/>
      <c r="L37" s="608"/>
      <c r="M37" s="608"/>
      <c r="N37" s="608"/>
      <c r="O37" s="608"/>
      <c r="P37" s="608"/>
      <c r="Q37" s="609"/>
      <c r="R37" s="610">
        <v>77181</v>
      </c>
      <c r="S37" s="611"/>
      <c r="T37" s="611"/>
      <c r="U37" s="611"/>
      <c r="V37" s="611"/>
      <c r="W37" s="611"/>
      <c r="X37" s="611"/>
      <c r="Y37" s="612"/>
      <c r="Z37" s="613">
        <v>0.9</v>
      </c>
      <c r="AA37" s="613"/>
      <c r="AB37" s="613"/>
      <c r="AC37" s="613"/>
      <c r="AD37" s="614">
        <v>48</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304339</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93853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333246</v>
      </c>
      <c r="CS37" s="640"/>
      <c r="CT37" s="640"/>
      <c r="CU37" s="640"/>
      <c r="CV37" s="640"/>
      <c r="CW37" s="640"/>
      <c r="CX37" s="640"/>
      <c r="CY37" s="641"/>
      <c r="CZ37" s="615">
        <v>4.2</v>
      </c>
      <c r="DA37" s="642"/>
      <c r="DB37" s="642"/>
      <c r="DC37" s="645"/>
      <c r="DD37" s="619">
        <v>333184</v>
      </c>
      <c r="DE37" s="640"/>
      <c r="DF37" s="640"/>
      <c r="DG37" s="640"/>
      <c r="DH37" s="640"/>
      <c r="DI37" s="640"/>
      <c r="DJ37" s="640"/>
      <c r="DK37" s="641"/>
      <c r="DL37" s="619">
        <v>331350</v>
      </c>
      <c r="DM37" s="640"/>
      <c r="DN37" s="640"/>
      <c r="DO37" s="640"/>
      <c r="DP37" s="640"/>
      <c r="DQ37" s="640"/>
      <c r="DR37" s="640"/>
      <c r="DS37" s="640"/>
      <c r="DT37" s="640"/>
      <c r="DU37" s="640"/>
      <c r="DV37" s="641"/>
      <c r="DW37" s="615">
        <v>7.7</v>
      </c>
      <c r="DX37" s="642"/>
      <c r="DY37" s="642"/>
      <c r="DZ37" s="642"/>
      <c r="EA37" s="642"/>
      <c r="EB37" s="642"/>
      <c r="EC37" s="643"/>
    </row>
    <row r="38" spans="2:133" ht="11.25" customHeight="1">
      <c r="B38" s="607" t="s">
        <v>322</v>
      </c>
      <c r="C38" s="608"/>
      <c r="D38" s="608"/>
      <c r="E38" s="608"/>
      <c r="F38" s="608"/>
      <c r="G38" s="608"/>
      <c r="H38" s="608"/>
      <c r="I38" s="608"/>
      <c r="J38" s="608"/>
      <c r="K38" s="608"/>
      <c r="L38" s="608"/>
      <c r="M38" s="608"/>
      <c r="N38" s="608"/>
      <c r="O38" s="608"/>
      <c r="P38" s="608"/>
      <c r="Q38" s="609"/>
      <c r="R38" s="610">
        <v>457372</v>
      </c>
      <c r="S38" s="611"/>
      <c r="T38" s="611"/>
      <c r="U38" s="611"/>
      <c r="V38" s="611"/>
      <c r="W38" s="611"/>
      <c r="X38" s="611"/>
      <c r="Y38" s="612"/>
      <c r="Z38" s="613">
        <v>5.3</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158378</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1307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750960</v>
      </c>
      <c r="CS38" s="611"/>
      <c r="CT38" s="611"/>
      <c r="CU38" s="611"/>
      <c r="CV38" s="611"/>
      <c r="CW38" s="611"/>
      <c r="CX38" s="611"/>
      <c r="CY38" s="612"/>
      <c r="CZ38" s="615">
        <v>9.4</v>
      </c>
      <c r="DA38" s="642"/>
      <c r="DB38" s="642"/>
      <c r="DC38" s="645"/>
      <c r="DD38" s="619">
        <v>643598</v>
      </c>
      <c r="DE38" s="611"/>
      <c r="DF38" s="611"/>
      <c r="DG38" s="611"/>
      <c r="DH38" s="611"/>
      <c r="DI38" s="611"/>
      <c r="DJ38" s="611"/>
      <c r="DK38" s="612"/>
      <c r="DL38" s="619">
        <v>489500</v>
      </c>
      <c r="DM38" s="611"/>
      <c r="DN38" s="611"/>
      <c r="DO38" s="611"/>
      <c r="DP38" s="611"/>
      <c r="DQ38" s="611"/>
      <c r="DR38" s="611"/>
      <c r="DS38" s="611"/>
      <c r="DT38" s="611"/>
      <c r="DU38" s="611"/>
      <c r="DV38" s="612"/>
      <c r="DW38" s="615">
        <v>11.4</v>
      </c>
      <c r="DX38" s="642"/>
      <c r="DY38" s="642"/>
      <c r="DZ38" s="642"/>
      <c r="EA38" s="642"/>
      <c r="EB38" s="642"/>
      <c r="EC38" s="643"/>
    </row>
    <row r="39" spans="2:133" ht="11.25" customHeight="1">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2037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432754</v>
      </c>
      <c r="CS39" s="640"/>
      <c r="CT39" s="640"/>
      <c r="CU39" s="640"/>
      <c r="CV39" s="640"/>
      <c r="CW39" s="640"/>
      <c r="CX39" s="640"/>
      <c r="CY39" s="641"/>
      <c r="CZ39" s="615">
        <v>5.4</v>
      </c>
      <c r="DA39" s="642"/>
      <c r="DB39" s="642"/>
      <c r="DC39" s="645"/>
      <c r="DD39" s="619">
        <v>352061</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c r="B40" s="607" t="s">
        <v>330</v>
      </c>
      <c r="C40" s="608"/>
      <c r="D40" s="608"/>
      <c r="E40" s="608"/>
      <c r="F40" s="608"/>
      <c r="G40" s="608"/>
      <c r="H40" s="608"/>
      <c r="I40" s="608"/>
      <c r="J40" s="608"/>
      <c r="K40" s="608"/>
      <c r="L40" s="608"/>
      <c r="M40" s="608"/>
      <c r="N40" s="608"/>
      <c r="O40" s="608"/>
      <c r="P40" s="608"/>
      <c r="Q40" s="609"/>
      <c r="R40" s="610">
        <v>17672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72500</v>
      </c>
      <c r="CS40" s="611"/>
      <c r="CT40" s="611"/>
      <c r="CU40" s="611"/>
      <c r="CV40" s="611"/>
      <c r="CW40" s="611"/>
      <c r="CX40" s="611"/>
      <c r="CY40" s="612"/>
      <c r="CZ40" s="615">
        <v>0.9</v>
      </c>
      <c r="DA40" s="642"/>
      <c r="DB40" s="642"/>
      <c r="DC40" s="645"/>
      <c r="DD40" s="619">
        <v>72500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c r="B41" s="631" t="s">
        <v>335</v>
      </c>
      <c r="C41" s="632"/>
      <c r="D41" s="632"/>
      <c r="E41" s="632"/>
      <c r="F41" s="632"/>
      <c r="G41" s="632"/>
      <c r="H41" s="632"/>
      <c r="I41" s="632"/>
      <c r="J41" s="632"/>
      <c r="K41" s="632"/>
      <c r="L41" s="632"/>
      <c r="M41" s="632"/>
      <c r="N41" s="632"/>
      <c r="O41" s="632"/>
      <c r="P41" s="632"/>
      <c r="Q41" s="633"/>
      <c r="R41" s="685">
        <v>8627888</v>
      </c>
      <c r="S41" s="686"/>
      <c r="T41" s="686"/>
      <c r="U41" s="686"/>
      <c r="V41" s="686"/>
      <c r="W41" s="686"/>
      <c r="X41" s="686"/>
      <c r="Y41" s="687"/>
      <c r="Z41" s="688">
        <v>100</v>
      </c>
      <c r="AA41" s="688"/>
      <c r="AB41" s="688"/>
      <c r="AC41" s="688"/>
      <c r="AD41" s="689">
        <v>4262257</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104801</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c r="AQ42" s="692" t="s">
        <v>339</v>
      </c>
      <c r="AR42" s="693"/>
      <c r="AS42" s="693"/>
      <c r="AT42" s="693"/>
      <c r="AU42" s="693"/>
      <c r="AV42" s="693"/>
      <c r="AW42" s="693"/>
      <c r="AX42" s="693"/>
      <c r="AY42" s="694"/>
      <c r="AZ42" s="685">
        <v>487781</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402</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1418720</v>
      </c>
      <c r="CS42" s="640"/>
      <c r="CT42" s="640"/>
      <c r="CU42" s="640"/>
      <c r="CV42" s="640"/>
      <c r="CW42" s="640"/>
      <c r="CX42" s="640"/>
      <c r="CY42" s="641"/>
      <c r="CZ42" s="615">
        <v>17.7</v>
      </c>
      <c r="DA42" s="642"/>
      <c r="DB42" s="642"/>
      <c r="DC42" s="645"/>
      <c r="DD42" s="619">
        <v>130896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c r="B43" s="208" t="s">
        <v>342</v>
      </c>
      <c r="CD43" s="607" t="s">
        <v>343</v>
      </c>
      <c r="CE43" s="608"/>
      <c r="CF43" s="608"/>
      <c r="CG43" s="608"/>
      <c r="CH43" s="608"/>
      <c r="CI43" s="608"/>
      <c r="CJ43" s="608"/>
      <c r="CK43" s="608"/>
      <c r="CL43" s="608"/>
      <c r="CM43" s="608"/>
      <c r="CN43" s="608"/>
      <c r="CO43" s="608"/>
      <c r="CP43" s="608"/>
      <c r="CQ43" s="609"/>
      <c r="CR43" s="610">
        <v>24961</v>
      </c>
      <c r="CS43" s="640"/>
      <c r="CT43" s="640"/>
      <c r="CU43" s="640"/>
      <c r="CV43" s="640"/>
      <c r="CW43" s="640"/>
      <c r="CX43" s="640"/>
      <c r="CY43" s="641"/>
      <c r="CZ43" s="615">
        <v>0.3</v>
      </c>
      <c r="DA43" s="642"/>
      <c r="DB43" s="642"/>
      <c r="DC43" s="645"/>
      <c r="DD43" s="619">
        <v>24961</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1171296</v>
      </c>
      <c r="CS44" s="611"/>
      <c r="CT44" s="611"/>
      <c r="CU44" s="611"/>
      <c r="CV44" s="611"/>
      <c r="CW44" s="611"/>
      <c r="CX44" s="611"/>
      <c r="CY44" s="612"/>
      <c r="CZ44" s="615">
        <v>14.6</v>
      </c>
      <c r="DA44" s="616"/>
      <c r="DB44" s="616"/>
      <c r="DC44" s="622"/>
      <c r="DD44" s="619">
        <v>106107</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836183</v>
      </c>
      <c r="CS45" s="640"/>
      <c r="CT45" s="640"/>
      <c r="CU45" s="640"/>
      <c r="CV45" s="640"/>
      <c r="CW45" s="640"/>
      <c r="CX45" s="640"/>
      <c r="CY45" s="641"/>
      <c r="CZ45" s="615">
        <v>10.4</v>
      </c>
      <c r="DA45" s="642"/>
      <c r="DB45" s="642"/>
      <c r="DC45" s="645"/>
      <c r="DD45" s="619">
        <v>19579</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c r="B46" s="219"/>
      <c r="CD46" s="650"/>
      <c r="CE46" s="651"/>
      <c r="CF46" s="607" t="s">
        <v>348</v>
      </c>
      <c r="CG46" s="608"/>
      <c r="CH46" s="608"/>
      <c r="CI46" s="608"/>
      <c r="CJ46" s="608"/>
      <c r="CK46" s="608"/>
      <c r="CL46" s="608"/>
      <c r="CM46" s="608"/>
      <c r="CN46" s="608"/>
      <c r="CO46" s="608"/>
      <c r="CP46" s="608"/>
      <c r="CQ46" s="609"/>
      <c r="CR46" s="610">
        <v>331370</v>
      </c>
      <c r="CS46" s="611"/>
      <c r="CT46" s="611"/>
      <c r="CU46" s="611"/>
      <c r="CV46" s="611"/>
      <c r="CW46" s="611"/>
      <c r="CX46" s="611"/>
      <c r="CY46" s="612"/>
      <c r="CZ46" s="615">
        <v>4.0999999999999996</v>
      </c>
      <c r="DA46" s="616"/>
      <c r="DB46" s="616"/>
      <c r="DC46" s="622"/>
      <c r="DD46" s="619">
        <v>83993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c r="B47" s="219"/>
      <c r="CD47" s="650"/>
      <c r="CE47" s="651"/>
      <c r="CF47" s="607" t="s">
        <v>349</v>
      </c>
      <c r="CG47" s="608"/>
      <c r="CH47" s="608"/>
      <c r="CI47" s="608"/>
      <c r="CJ47" s="608"/>
      <c r="CK47" s="608"/>
      <c r="CL47" s="608"/>
      <c r="CM47" s="608"/>
      <c r="CN47" s="608"/>
      <c r="CO47" s="608"/>
      <c r="CP47" s="608"/>
      <c r="CQ47" s="609"/>
      <c r="CR47" s="610">
        <v>247424</v>
      </c>
      <c r="CS47" s="640"/>
      <c r="CT47" s="640"/>
      <c r="CU47" s="640"/>
      <c r="CV47" s="640"/>
      <c r="CW47" s="640"/>
      <c r="CX47" s="640"/>
      <c r="CY47" s="641"/>
      <c r="CZ47" s="615">
        <v>3.1</v>
      </c>
      <c r="DA47" s="642"/>
      <c r="DB47" s="642"/>
      <c r="DC47" s="645"/>
      <c r="DD47" s="619">
        <v>24789</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1">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c r="B49" s="219"/>
      <c r="CD49" s="631" t="s">
        <v>351</v>
      </c>
      <c r="CE49" s="632"/>
      <c r="CF49" s="632"/>
      <c r="CG49" s="632"/>
      <c r="CH49" s="632"/>
      <c r="CI49" s="632"/>
      <c r="CJ49" s="632"/>
      <c r="CK49" s="632"/>
      <c r="CL49" s="632"/>
      <c r="CM49" s="632"/>
      <c r="CN49" s="632"/>
      <c r="CO49" s="632"/>
      <c r="CP49" s="632"/>
      <c r="CQ49" s="633"/>
      <c r="CR49" s="685">
        <v>8028121</v>
      </c>
      <c r="CS49" s="669"/>
      <c r="CT49" s="669"/>
      <c r="CU49" s="669"/>
      <c r="CV49" s="669"/>
      <c r="CW49" s="669"/>
      <c r="CX49" s="669"/>
      <c r="CY49" s="698"/>
      <c r="CZ49" s="690">
        <v>100</v>
      </c>
      <c r="DA49" s="699"/>
      <c r="DB49" s="699"/>
      <c r="DC49" s="700"/>
      <c r="DD49" s="701">
        <v>4841714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UfBbFvpnnuPRSAWDXWo+7wsGn2z4SFNEfUhw6y6v28V6TQiL5apaTSWkYvEeIZ1+ByZQyzHRvVesLDbaNJPjQ==" saltValue="+y9RGBGaQ1ykfkoB5xam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8628</v>
      </c>
      <c r="R7" s="740"/>
      <c r="S7" s="740"/>
      <c r="T7" s="740"/>
      <c r="U7" s="740"/>
      <c r="V7" s="740">
        <v>8028</v>
      </c>
      <c r="W7" s="740"/>
      <c r="X7" s="740"/>
      <c r="Y7" s="740"/>
      <c r="Z7" s="740"/>
      <c r="AA7" s="740">
        <v>600</v>
      </c>
      <c r="AB7" s="740"/>
      <c r="AC7" s="740"/>
      <c r="AD7" s="740"/>
      <c r="AE7" s="741"/>
      <c r="AF7" s="742">
        <v>478</v>
      </c>
      <c r="AG7" s="743"/>
      <c r="AH7" s="743"/>
      <c r="AI7" s="743"/>
      <c r="AJ7" s="744"/>
      <c r="AK7" s="745">
        <v>69</v>
      </c>
      <c r="AL7" s="746"/>
      <c r="AM7" s="746"/>
      <c r="AN7" s="746"/>
      <c r="AO7" s="746"/>
      <c r="AP7" s="746">
        <v>6160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548</v>
      </c>
      <c r="BT7" s="734"/>
      <c r="BU7" s="734"/>
      <c r="BV7" s="734"/>
      <c r="BW7" s="734"/>
      <c r="BX7" s="734"/>
      <c r="BY7" s="734"/>
      <c r="BZ7" s="734"/>
      <c r="CA7" s="734"/>
      <c r="CB7" s="734"/>
      <c r="CC7" s="734"/>
      <c r="CD7" s="734"/>
      <c r="CE7" s="734"/>
      <c r="CF7" s="734"/>
      <c r="CG7" s="749"/>
      <c r="CH7" s="730" t="s">
        <v>550</v>
      </c>
      <c r="CI7" s="731"/>
      <c r="CJ7" s="731"/>
      <c r="CK7" s="731"/>
      <c r="CL7" s="732"/>
      <c r="CM7" s="730">
        <v>79</v>
      </c>
      <c r="CN7" s="731"/>
      <c r="CO7" s="731"/>
      <c r="CP7" s="731"/>
      <c r="CQ7" s="732"/>
      <c r="CR7" s="730">
        <v>12</v>
      </c>
      <c r="CS7" s="731"/>
      <c r="CT7" s="731"/>
      <c r="CU7" s="731"/>
      <c r="CV7" s="732"/>
      <c r="CW7" s="730">
        <v>60</v>
      </c>
      <c r="CX7" s="731"/>
      <c r="CY7" s="731"/>
      <c r="CZ7" s="731"/>
      <c r="DA7" s="732"/>
      <c r="DB7" s="730" t="s">
        <v>545</v>
      </c>
      <c r="DC7" s="731"/>
      <c r="DD7" s="731"/>
      <c r="DE7" s="731"/>
      <c r="DF7" s="732"/>
      <c r="DG7" s="730" t="s">
        <v>545</v>
      </c>
      <c r="DH7" s="731"/>
      <c r="DI7" s="731"/>
      <c r="DJ7" s="731"/>
      <c r="DK7" s="732"/>
      <c r="DL7" s="730" t="s">
        <v>545</v>
      </c>
      <c r="DM7" s="731"/>
      <c r="DN7" s="731"/>
      <c r="DO7" s="731"/>
      <c r="DP7" s="732"/>
      <c r="DQ7" s="730" t="s">
        <v>545</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549</v>
      </c>
      <c r="BT8" s="761"/>
      <c r="BU8" s="761"/>
      <c r="BV8" s="761"/>
      <c r="BW8" s="761"/>
      <c r="BX8" s="761"/>
      <c r="BY8" s="761"/>
      <c r="BZ8" s="761"/>
      <c r="CA8" s="761"/>
      <c r="CB8" s="761"/>
      <c r="CC8" s="761"/>
      <c r="CD8" s="761"/>
      <c r="CE8" s="761"/>
      <c r="CF8" s="761"/>
      <c r="CG8" s="762"/>
      <c r="CH8" s="763">
        <v>29</v>
      </c>
      <c r="CI8" s="764"/>
      <c r="CJ8" s="764"/>
      <c r="CK8" s="764"/>
      <c r="CL8" s="765"/>
      <c r="CM8" s="763">
        <v>3</v>
      </c>
      <c r="CN8" s="764"/>
      <c r="CO8" s="764"/>
      <c r="CP8" s="764"/>
      <c r="CQ8" s="765"/>
      <c r="CR8" s="763">
        <v>3</v>
      </c>
      <c r="CS8" s="764"/>
      <c r="CT8" s="764"/>
      <c r="CU8" s="764"/>
      <c r="CV8" s="765"/>
      <c r="CW8" s="763">
        <v>129</v>
      </c>
      <c r="CX8" s="764"/>
      <c r="CY8" s="764"/>
      <c r="CZ8" s="764"/>
      <c r="DA8" s="765"/>
      <c r="DB8" s="763" t="s">
        <v>545</v>
      </c>
      <c r="DC8" s="764"/>
      <c r="DD8" s="764"/>
      <c r="DE8" s="764"/>
      <c r="DF8" s="765"/>
      <c r="DG8" s="763" t="s">
        <v>545</v>
      </c>
      <c r="DH8" s="764"/>
      <c r="DI8" s="764"/>
      <c r="DJ8" s="764"/>
      <c r="DK8" s="765"/>
      <c r="DL8" s="763" t="s">
        <v>545</v>
      </c>
      <c r="DM8" s="764"/>
      <c r="DN8" s="764"/>
      <c r="DO8" s="764"/>
      <c r="DP8" s="765"/>
      <c r="DQ8" s="763" t="s">
        <v>545</v>
      </c>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478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388</v>
      </c>
      <c r="C28" s="737"/>
      <c r="D28" s="737"/>
      <c r="E28" s="737"/>
      <c r="F28" s="737"/>
      <c r="G28" s="737"/>
      <c r="H28" s="737"/>
      <c r="I28" s="737"/>
      <c r="J28" s="737"/>
      <c r="K28" s="737"/>
      <c r="L28" s="737"/>
      <c r="M28" s="737"/>
      <c r="N28" s="737"/>
      <c r="O28" s="737"/>
      <c r="P28" s="738"/>
      <c r="Q28" s="809">
        <v>1296</v>
      </c>
      <c r="R28" s="810"/>
      <c r="S28" s="810"/>
      <c r="T28" s="810"/>
      <c r="U28" s="810"/>
      <c r="V28" s="810">
        <v>1227</v>
      </c>
      <c r="W28" s="810"/>
      <c r="X28" s="810"/>
      <c r="Y28" s="810"/>
      <c r="Z28" s="810"/>
      <c r="AA28" s="810">
        <v>69</v>
      </c>
      <c r="AB28" s="810"/>
      <c r="AC28" s="810"/>
      <c r="AD28" s="810"/>
      <c r="AE28" s="811"/>
      <c r="AF28" s="812">
        <v>69</v>
      </c>
      <c r="AG28" s="810"/>
      <c r="AH28" s="810"/>
      <c r="AI28" s="810"/>
      <c r="AJ28" s="813"/>
      <c r="AK28" s="814">
        <v>102</v>
      </c>
      <c r="AL28" s="815"/>
      <c r="AM28" s="815"/>
      <c r="AN28" s="815"/>
      <c r="AO28" s="815"/>
      <c r="AP28" s="815" t="s">
        <v>546</v>
      </c>
      <c r="AQ28" s="815"/>
      <c r="AR28" s="815"/>
      <c r="AS28" s="815"/>
      <c r="AT28" s="815"/>
      <c r="AU28" s="815" t="s">
        <v>546</v>
      </c>
      <c r="AV28" s="815"/>
      <c r="AW28" s="815"/>
      <c r="AX28" s="815"/>
      <c r="AY28" s="815"/>
      <c r="AZ28" s="816" t="s">
        <v>546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389</v>
      </c>
      <c r="C29" s="768"/>
      <c r="D29" s="768"/>
      <c r="E29" s="768"/>
      <c r="F29" s="768"/>
      <c r="G29" s="768"/>
      <c r="H29" s="768"/>
      <c r="I29" s="768"/>
      <c r="J29" s="768"/>
      <c r="K29" s="768"/>
      <c r="L29" s="768"/>
      <c r="M29" s="768"/>
      <c r="N29" s="768"/>
      <c r="O29" s="768"/>
      <c r="P29" s="769"/>
      <c r="Q29" s="770">
        <v>20</v>
      </c>
      <c r="R29" s="771"/>
      <c r="S29" s="771"/>
      <c r="T29" s="771"/>
      <c r="U29" s="771"/>
      <c r="V29" s="771">
        <v>20</v>
      </c>
      <c r="W29" s="771"/>
      <c r="X29" s="771"/>
      <c r="Y29" s="771"/>
      <c r="Z29" s="771"/>
      <c r="AA29" s="771">
        <v>0</v>
      </c>
      <c r="AB29" s="771"/>
      <c r="AC29" s="771"/>
      <c r="AD29" s="771"/>
      <c r="AE29" s="772"/>
      <c r="AF29" s="773">
        <v>0</v>
      </c>
      <c r="AG29" s="774"/>
      <c r="AH29" s="774"/>
      <c r="AI29" s="774"/>
      <c r="AJ29" s="775"/>
      <c r="AK29" s="821">
        <v>15</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390</v>
      </c>
      <c r="C30" s="768"/>
      <c r="D30" s="768"/>
      <c r="E30" s="768"/>
      <c r="F30" s="768"/>
      <c r="G30" s="768"/>
      <c r="H30" s="768"/>
      <c r="I30" s="768"/>
      <c r="J30" s="768"/>
      <c r="K30" s="768"/>
      <c r="L30" s="768"/>
      <c r="M30" s="768"/>
      <c r="N30" s="768"/>
      <c r="O30" s="768"/>
      <c r="P30" s="769"/>
      <c r="Q30" s="770">
        <v>1753</v>
      </c>
      <c r="R30" s="771"/>
      <c r="S30" s="771"/>
      <c r="T30" s="771"/>
      <c r="U30" s="771"/>
      <c r="V30" s="771">
        <v>1669</v>
      </c>
      <c r="W30" s="771"/>
      <c r="X30" s="771"/>
      <c r="Y30" s="771"/>
      <c r="Z30" s="771"/>
      <c r="AA30" s="771">
        <v>84</v>
      </c>
      <c r="AB30" s="771"/>
      <c r="AC30" s="771"/>
      <c r="AD30" s="771"/>
      <c r="AE30" s="772"/>
      <c r="AF30" s="773">
        <v>84</v>
      </c>
      <c r="AG30" s="774"/>
      <c r="AH30" s="774"/>
      <c r="AI30" s="774"/>
      <c r="AJ30" s="775"/>
      <c r="AK30" s="821">
        <v>279</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391</v>
      </c>
      <c r="C31" s="768"/>
      <c r="D31" s="768"/>
      <c r="E31" s="768"/>
      <c r="F31" s="768"/>
      <c r="G31" s="768"/>
      <c r="H31" s="768"/>
      <c r="I31" s="768"/>
      <c r="J31" s="768"/>
      <c r="K31" s="768"/>
      <c r="L31" s="768"/>
      <c r="M31" s="768"/>
      <c r="N31" s="768"/>
      <c r="O31" s="768"/>
      <c r="P31" s="769"/>
      <c r="Q31" s="770">
        <v>177</v>
      </c>
      <c r="R31" s="771"/>
      <c r="S31" s="771"/>
      <c r="T31" s="771"/>
      <c r="U31" s="771"/>
      <c r="V31" s="771">
        <v>175</v>
      </c>
      <c r="W31" s="771"/>
      <c r="X31" s="771"/>
      <c r="Y31" s="771"/>
      <c r="Z31" s="771"/>
      <c r="AA31" s="771">
        <v>2</v>
      </c>
      <c r="AB31" s="771"/>
      <c r="AC31" s="771"/>
      <c r="AD31" s="771"/>
      <c r="AE31" s="772"/>
      <c r="AF31" s="773">
        <v>2</v>
      </c>
      <c r="AG31" s="774"/>
      <c r="AH31" s="774"/>
      <c r="AI31" s="774"/>
      <c r="AJ31" s="775"/>
      <c r="AK31" s="821">
        <v>56</v>
      </c>
      <c r="AL31" s="817"/>
      <c r="AM31" s="817"/>
      <c r="AN31" s="817"/>
      <c r="AO31" s="817"/>
      <c r="AP31" s="817" t="s">
        <v>545</v>
      </c>
      <c r="AQ31" s="817"/>
      <c r="AR31" s="817"/>
      <c r="AS31" s="817"/>
      <c r="AT31" s="817"/>
      <c r="AU31" s="817" t="s">
        <v>545</v>
      </c>
      <c r="AV31" s="817"/>
      <c r="AW31" s="817"/>
      <c r="AX31" s="817"/>
      <c r="AY31" s="817"/>
      <c r="AZ31" s="818" t="s">
        <v>545</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392</v>
      </c>
      <c r="C32" s="768"/>
      <c r="D32" s="768"/>
      <c r="E32" s="768"/>
      <c r="F32" s="768"/>
      <c r="G32" s="768"/>
      <c r="H32" s="768"/>
      <c r="I32" s="768"/>
      <c r="J32" s="768"/>
      <c r="K32" s="768"/>
      <c r="L32" s="768"/>
      <c r="M32" s="768"/>
      <c r="N32" s="768"/>
      <c r="O32" s="768"/>
      <c r="P32" s="769"/>
      <c r="Q32" s="770">
        <v>161</v>
      </c>
      <c r="R32" s="771"/>
      <c r="S32" s="771"/>
      <c r="T32" s="771"/>
      <c r="U32" s="771"/>
      <c r="V32" s="771">
        <v>116</v>
      </c>
      <c r="W32" s="771"/>
      <c r="X32" s="771"/>
      <c r="Y32" s="771"/>
      <c r="Z32" s="771"/>
      <c r="AA32" s="771">
        <v>45</v>
      </c>
      <c r="AB32" s="771"/>
      <c r="AC32" s="771"/>
      <c r="AD32" s="771"/>
      <c r="AE32" s="772"/>
      <c r="AF32" s="773">
        <v>45</v>
      </c>
      <c r="AG32" s="774"/>
      <c r="AH32" s="774"/>
      <c r="AI32" s="774"/>
      <c r="AJ32" s="775"/>
      <c r="AK32" s="821" t="s">
        <v>545</v>
      </c>
      <c r="AL32" s="817"/>
      <c r="AM32" s="817"/>
      <c r="AN32" s="817"/>
      <c r="AO32" s="817"/>
      <c r="AP32" s="817">
        <v>100</v>
      </c>
      <c r="AQ32" s="817"/>
      <c r="AR32" s="817"/>
      <c r="AS32" s="817"/>
      <c r="AT32" s="817"/>
      <c r="AU32" s="817" t="s">
        <v>545</v>
      </c>
      <c r="AV32" s="817"/>
      <c r="AW32" s="817"/>
      <c r="AX32" s="817"/>
      <c r="AY32" s="817"/>
      <c r="AZ32" s="818" t="s">
        <v>545</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394</v>
      </c>
      <c r="C33" s="768"/>
      <c r="D33" s="768"/>
      <c r="E33" s="768"/>
      <c r="F33" s="768"/>
      <c r="G33" s="768"/>
      <c r="H33" s="768"/>
      <c r="I33" s="768"/>
      <c r="J33" s="768"/>
      <c r="K33" s="768"/>
      <c r="L33" s="768"/>
      <c r="M33" s="768"/>
      <c r="N33" s="768"/>
      <c r="O33" s="768"/>
      <c r="P33" s="769"/>
      <c r="Q33" s="770">
        <v>305</v>
      </c>
      <c r="R33" s="771"/>
      <c r="S33" s="771"/>
      <c r="T33" s="771"/>
      <c r="U33" s="771"/>
      <c r="V33" s="771">
        <v>275</v>
      </c>
      <c r="W33" s="771"/>
      <c r="X33" s="771"/>
      <c r="Y33" s="771"/>
      <c r="Z33" s="771"/>
      <c r="AA33" s="771">
        <v>30</v>
      </c>
      <c r="AB33" s="771"/>
      <c r="AC33" s="771"/>
      <c r="AD33" s="771"/>
      <c r="AE33" s="772"/>
      <c r="AF33" s="773">
        <v>30</v>
      </c>
      <c r="AG33" s="774"/>
      <c r="AH33" s="774"/>
      <c r="AI33" s="774"/>
      <c r="AJ33" s="775"/>
      <c r="AK33" s="821">
        <v>158</v>
      </c>
      <c r="AL33" s="817"/>
      <c r="AM33" s="817"/>
      <c r="AN33" s="817"/>
      <c r="AO33" s="817"/>
      <c r="AP33" s="817">
        <v>1064</v>
      </c>
      <c r="AQ33" s="817"/>
      <c r="AR33" s="817"/>
      <c r="AS33" s="817"/>
      <c r="AT33" s="817"/>
      <c r="AU33" s="817">
        <v>1063</v>
      </c>
      <c r="AV33" s="817"/>
      <c r="AW33" s="817"/>
      <c r="AX33" s="817"/>
      <c r="AY33" s="817"/>
      <c r="AZ33" s="818" t="s">
        <v>545</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551</v>
      </c>
      <c r="C68" s="857"/>
      <c r="D68" s="857"/>
      <c r="E68" s="857"/>
      <c r="F68" s="857"/>
      <c r="G68" s="857"/>
      <c r="H68" s="857"/>
      <c r="I68" s="857"/>
      <c r="J68" s="857"/>
      <c r="K68" s="857"/>
      <c r="L68" s="857"/>
      <c r="M68" s="857"/>
      <c r="N68" s="857"/>
      <c r="O68" s="857"/>
      <c r="P68" s="858"/>
      <c r="Q68" s="859">
        <v>2421</v>
      </c>
      <c r="R68" s="853"/>
      <c r="S68" s="853"/>
      <c r="T68" s="853"/>
      <c r="U68" s="853"/>
      <c r="V68" s="853">
        <v>2180</v>
      </c>
      <c r="W68" s="853"/>
      <c r="X68" s="853"/>
      <c r="Y68" s="853"/>
      <c r="Z68" s="853"/>
      <c r="AA68" s="853">
        <v>241</v>
      </c>
      <c r="AB68" s="853"/>
      <c r="AC68" s="853"/>
      <c r="AD68" s="853"/>
      <c r="AE68" s="853"/>
      <c r="AF68" s="853">
        <v>205</v>
      </c>
      <c r="AG68" s="853"/>
      <c r="AH68" s="853"/>
      <c r="AI68" s="853"/>
      <c r="AJ68" s="853"/>
      <c r="AK68" s="853">
        <v>0</v>
      </c>
      <c r="AL68" s="853"/>
      <c r="AM68" s="853"/>
      <c r="AN68" s="853"/>
      <c r="AO68" s="853"/>
      <c r="AP68" s="853">
        <v>959</v>
      </c>
      <c r="AQ68" s="853"/>
      <c r="AR68" s="853"/>
      <c r="AS68" s="853"/>
      <c r="AT68" s="853"/>
      <c r="AU68" s="853" t="s">
        <v>545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552</v>
      </c>
      <c r="C69" s="861"/>
      <c r="D69" s="861"/>
      <c r="E69" s="861"/>
      <c r="F69" s="861"/>
      <c r="G69" s="861"/>
      <c r="H69" s="861"/>
      <c r="I69" s="861"/>
      <c r="J69" s="861"/>
      <c r="K69" s="861"/>
      <c r="L69" s="861"/>
      <c r="M69" s="861"/>
      <c r="N69" s="861"/>
      <c r="O69" s="861"/>
      <c r="P69" s="862"/>
      <c r="Q69" s="863">
        <v>5250</v>
      </c>
      <c r="R69" s="817"/>
      <c r="S69" s="817"/>
      <c r="T69" s="817"/>
      <c r="U69" s="817"/>
      <c r="V69" s="817">
        <v>5104</v>
      </c>
      <c r="W69" s="817"/>
      <c r="X69" s="817"/>
      <c r="Y69" s="817"/>
      <c r="Z69" s="817"/>
      <c r="AA69" s="817">
        <v>146</v>
      </c>
      <c r="AB69" s="817"/>
      <c r="AC69" s="817"/>
      <c r="AD69" s="817"/>
      <c r="AE69" s="817"/>
      <c r="AF69" s="817">
        <v>146</v>
      </c>
      <c r="AG69" s="817"/>
      <c r="AH69" s="817"/>
      <c r="AI69" s="817"/>
      <c r="AJ69" s="817"/>
      <c r="AK69" s="817">
        <v>2418</v>
      </c>
      <c r="AL69" s="817"/>
      <c r="AM69" s="817"/>
      <c r="AN69" s="817"/>
      <c r="AO69" s="817"/>
      <c r="AP69" s="817">
        <v>0</v>
      </c>
      <c r="AQ69" s="817"/>
      <c r="AR69" s="817"/>
      <c r="AS69" s="817"/>
      <c r="AT69" s="817"/>
      <c r="AU69" s="817" t="s">
        <v>545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553</v>
      </c>
      <c r="C70" s="861"/>
      <c r="D70" s="861"/>
      <c r="E70" s="861"/>
      <c r="F70" s="861"/>
      <c r="G70" s="861"/>
      <c r="H70" s="861"/>
      <c r="I70" s="861"/>
      <c r="J70" s="861"/>
      <c r="K70" s="861"/>
      <c r="L70" s="861"/>
      <c r="M70" s="861"/>
      <c r="N70" s="861"/>
      <c r="O70" s="861"/>
      <c r="P70" s="862"/>
      <c r="Q70" s="863">
        <v>5018</v>
      </c>
      <c r="R70" s="817"/>
      <c r="S70" s="817"/>
      <c r="T70" s="817"/>
      <c r="U70" s="817"/>
      <c r="V70" s="817">
        <v>4517</v>
      </c>
      <c r="W70" s="817"/>
      <c r="X70" s="817"/>
      <c r="Y70" s="817"/>
      <c r="Z70" s="817"/>
      <c r="AA70" s="817">
        <v>501</v>
      </c>
      <c r="AB70" s="817"/>
      <c r="AC70" s="817"/>
      <c r="AD70" s="817"/>
      <c r="AE70" s="817"/>
      <c r="AF70" s="817">
        <v>3745</v>
      </c>
      <c r="AG70" s="817"/>
      <c r="AH70" s="817"/>
      <c r="AI70" s="817"/>
      <c r="AJ70" s="817"/>
      <c r="AK70" s="817">
        <v>0</v>
      </c>
      <c r="AL70" s="817"/>
      <c r="AM70" s="817"/>
      <c r="AN70" s="817"/>
      <c r="AO70" s="817"/>
      <c r="AP70" s="817">
        <v>1264</v>
      </c>
      <c r="AQ70" s="817"/>
      <c r="AR70" s="817"/>
      <c r="AS70" s="817"/>
      <c r="AT70" s="817"/>
      <c r="AU70" s="817" t="s">
        <v>545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554</v>
      </c>
      <c r="C71" s="861"/>
      <c r="D71" s="861"/>
      <c r="E71" s="861"/>
      <c r="F71" s="861"/>
      <c r="G71" s="861"/>
      <c r="H71" s="861"/>
      <c r="I71" s="861"/>
      <c r="J71" s="861"/>
      <c r="K71" s="861"/>
      <c r="L71" s="861"/>
      <c r="M71" s="861"/>
      <c r="N71" s="861"/>
      <c r="O71" s="861"/>
      <c r="P71" s="862"/>
      <c r="Q71" s="863">
        <v>702</v>
      </c>
      <c r="R71" s="817"/>
      <c r="S71" s="817"/>
      <c r="T71" s="817"/>
      <c r="U71" s="817"/>
      <c r="V71" s="817">
        <v>676</v>
      </c>
      <c r="W71" s="817"/>
      <c r="X71" s="817"/>
      <c r="Y71" s="817"/>
      <c r="Z71" s="817"/>
      <c r="AA71" s="817">
        <v>26</v>
      </c>
      <c r="AB71" s="817"/>
      <c r="AC71" s="817"/>
      <c r="AD71" s="817"/>
      <c r="AE71" s="817"/>
      <c r="AF71" s="817">
        <v>20</v>
      </c>
      <c r="AG71" s="817"/>
      <c r="AH71" s="817"/>
      <c r="AI71" s="817"/>
      <c r="AJ71" s="817"/>
      <c r="AK71" s="817" t="s">
        <v>545</v>
      </c>
      <c r="AL71" s="817"/>
      <c r="AM71" s="817"/>
      <c r="AN71" s="817"/>
      <c r="AO71" s="817"/>
      <c r="AP71" s="817">
        <v>1195</v>
      </c>
      <c r="AQ71" s="817"/>
      <c r="AR71" s="817"/>
      <c r="AS71" s="817"/>
      <c r="AT71" s="817"/>
      <c r="AU71" s="817" t="s">
        <v>545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555</v>
      </c>
      <c r="C72" s="861"/>
      <c r="D72" s="861"/>
      <c r="E72" s="861"/>
      <c r="F72" s="861"/>
      <c r="G72" s="861"/>
      <c r="H72" s="861"/>
      <c r="I72" s="861"/>
      <c r="J72" s="861"/>
      <c r="K72" s="861"/>
      <c r="L72" s="861"/>
      <c r="M72" s="861"/>
      <c r="N72" s="861"/>
      <c r="O72" s="861"/>
      <c r="P72" s="862"/>
      <c r="Q72" s="863">
        <v>270</v>
      </c>
      <c r="R72" s="817"/>
      <c r="S72" s="817"/>
      <c r="T72" s="817"/>
      <c r="U72" s="817"/>
      <c r="V72" s="817">
        <v>247</v>
      </c>
      <c r="W72" s="817"/>
      <c r="X72" s="817"/>
      <c r="Y72" s="817"/>
      <c r="Z72" s="817"/>
      <c r="AA72" s="817">
        <v>23</v>
      </c>
      <c r="AB72" s="817"/>
      <c r="AC72" s="817"/>
      <c r="AD72" s="817"/>
      <c r="AE72" s="817"/>
      <c r="AF72" s="817">
        <v>23</v>
      </c>
      <c r="AG72" s="817"/>
      <c r="AH72" s="817"/>
      <c r="AI72" s="817"/>
      <c r="AJ72" s="817"/>
      <c r="AK72" s="817" t="s">
        <v>545</v>
      </c>
      <c r="AL72" s="817"/>
      <c r="AM72" s="817"/>
      <c r="AN72" s="817"/>
      <c r="AO72" s="817"/>
      <c r="AP72" s="817" t="s">
        <v>545</v>
      </c>
      <c r="AQ72" s="817"/>
      <c r="AR72" s="817"/>
      <c r="AS72" s="817"/>
      <c r="AT72" s="817"/>
      <c r="AU72" s="817" t="s">
        <v>545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547</v>
      </c>
      <c r="C73" s="861"/>
      <c r="D73" s="861"/>
      <c r="E73" s="861"/>
      <c r="F73" s="861"/>
      <c r="G73" s="861"/>
      <c r="H73" s="861"/>
      <c r="I73" s="861"/>
      <c r="J73" s="861"/>
      <c r="K73" s="861"/>
      <c r="L73" s="861"/>
      <c r="M73" s="861"/>
      <c r="N73" s="861"/>
      <c r="O73" s="861"/>
      <c r="P73" s="862"/>
      <c r="Q73" s="863">
        <v>315636</v>
      </c>
      <c r="R73" s="817"/>
      <c r="S73" s="817"/>
      <c r="T73" s="817"/>
      <c r="U73" s="817"/>
      <c r="V73" s="817">
        <v>306127</v>
      </c>
      <c r="W73" s="817"/>
      <c r="X73" s="817"/>
      <c r="Y73" s="817"/>
      <c r="Z73" s="817"/>
      <c r="AA73" s="817">
        <v>9509</v>
      </c>
      <c r="AB73" s="817"/>
      <c r="AC73" s="817"/>
      <c r="AD73" s="817"/>
      <c r="AE73" s="817"/>
      <c r="AF73" s="817">
        <v>6033</v>
      </c>
      <c r="AG73" s="817"/>
      <c r="AH73" s="817"/>
      <c r="AI73" s="817"/>
      <c r="AJ73" s="817"/>
      <c r="AK73" s="817" t="s">
        <v>545</v>
      </c>
      <c r="AL73" s="817"/>
      <c r="AM73" s="817"/>
      <c r="AN73" s="817"/>
      <c r="AO73" s="817"/>
      <c r="AP73" s="817" t="s">
        <v>545</v>
      </c>
      <c r="AQ73" s="817"/>
      <c r="AR73" s="817"/>
      <c r="AS73" s="817"/>
      <c r="AT73" s="817"/>
      <c r="AU73" s="817" t="s">
        <v>545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601256</v>
      </c>
      <c r="AB110" s="887"/>
      <c r="AC110" s="887"/>
      <c r="AD110" s="887"/>
      <c r="AE110" s="888"/>
      <c r="AF110" s="889">
        <v>630493</v>
      </c>
      <c r="AG110" s="887"/>
      <c r="AH110" s="887"/>
      <c r="AI110" s="887"/>
      <c r="AJ110" s="888"/>
      <c r="AK110" s="889">
        <v>630523</v>
      </c>
      <c r="AL110" s="887"/>
      <c r="AM110" s="887"/>
      <c r="AN110" s="887"/>
      <c r="AO110" s="888"/>
      <c r="AP110" s="890">
        <v>17.3</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5751432</v>
      </c>
      <c r="BR110" s="918"/>
      <c r="BS110" s="918"/>
      <c r="BT110" s="918"/>
      <c r="BU110" s="918"/>
      <c r="BV110" s="918">
        <v>6315625</v>
      </c>
      <c r="BW110" s="918"/>
      <c r="BX110" s="918"/>
      <c r="BY110" s="918"/>
      <c r="BZ110" s="918"/>
      <c r="CA110" s="918">
        <v>6160424</v>
      </c>
      <c r="CB110" s="918"/>
      <c r="CC110" s="918"/>
      <c r="CD110" s="918"/>
      <c r="CE110" s="918"/>
      <c r="CF110" s="931">
        <v>169.1</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197348</v>
      </c>
      <c r="BR111" s="913"/>
      <c r="BS111" s="913"/>
      <c r="BT111" s="913"/>
      <c r="BU111" s="913"/>
      <c r="BV111" s="913">
        <v>196699</v>
      </c>
      <c r="BW111" s="913"/>
      <c r="BX111" s="913"/>
      <c r="BY111" s="913"/>
      <c r="BZ111" s="913"/>
      <c r="CA111" s="913">
        <v>178217</v>
      </c>
      <c r="CB111" s="913"/>
      <c r="CC111" s="913"/>
      <c r="CD111" s="913"/>
      <c r="CE111" s="913"/>
      <c r="CF111" s="907">
        <v>4.9000000000000004</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1300950</v>
      </c>
      <c r="BR112" s="913"/>
      <c r="BS112" s="913"/>
      <c r="BT112" s="913"/>
      <c r="BU112" s="913"/>
      <c r="BV112" s="913">
        <v>1195401</v>
      </c>
      <c r="BW112" s="913"/>
      <c r="BX112" s="913"/>
      <c r="BY112" s="913"/>
      <c r="BZ112" s="913"/>
      <c r="CA112" s="913">
        <v>1062979</v>
      </c>
      <c r="CB112" s="913"/>
      <c r="CC112" s="913"/>
      <c r="CD112" s="913"/>
      <c r="CE112" s="913"/>
      <c r="CF112" s="907">
        <v>29.2</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163921</v>
      </c>
      <c r="AB113" s="925"/>
      <c r="AC113" s="925"/>
      <c r="AD113" s="925"/>
      <c r="AE113" s="926"/>
      <c r="AF113" s="927">
        <v>159247</v>
      </c>
      <c r="AG113" s="925"/>
      <c r="AH113" s="925"/>
      <c r="AI113" s="925"/>
      <c r="AJ113" s="926"/>
      <c r="AK113" s="927">
        <v>158378</v>
      </c>
      <c r="AL113" s="925"/>
      <c r="AM113" s="925"/>
      <c r="AN113" s="925"/>
      <c r="AO113" s="926"/>
      <c r="AP113" s="928">
        <v>4.3</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900931</v>
      </c>
      <c r="BR113" s="913"/>
      <c r="BS113" s="913"/>
      <c r="BT113" s="913"/>
      <c r="BU113" s="913"/>
      <c r="BV113" s="913">
        <v>900410</v>
      </c>
      <c r="BW113" s="913"/>
      <c r="BX113" s="913"/>
      <c r="BY113" s="913"/>
      <c r="BZ113" s="913"/>
      <c r="CA113" s="913">
        <v>852366</v>
      </c>
      <c r="CB113" s="913"/>
      <c r="CC113" s="913"/>
      <c r="CD113" s="913"/>
      <c r="CE113" s="913"/>
      <c r="CF113" s="907">
        <v>23.4</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117421</v>
      </c>
      <c r="AB114" s="946"/>
      <c r="AC114" s="946"/>
      <c r="AD114" s="946"/>
      <c r="AE114" s="947"/>
      <c r="AF114" s="948">
        <v>107831</v>
      </c>
      <c r="AG114" s="946"/>
      <c r="AH114" s="946"/>
      <c r="AI114" s="946"/>
      <c r="AJ114" s="947"/>
      <c r="AK114" s="948">
        <v>115880</v>
      </c>
      <c r="AL114" s="946"/>
      <c r="AM114" s="946"/>
      <c r="AN114" s="946"/>
      <c r="AO114" s="947"/>
      <c r="AP114" s="949">
        <v>3.2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1227620</v>
      </c>
      <c r="BR114" s="913"/>
      <c r="BS114" s="913"/>
      <c r="BT114" s="913"/>
      <c r="BU114" s="913"/>
      <c r="BV114" s="913">
        <v>1184373</v>
      </c>
      <c r="BW114" s="913"/>
      <c r="BX114" s="913"/>
      <c r="BY114" s="913"/>
      <c r="BZ114" s="913"/>
      <c r="CA114" s="913">
        <v>1223199</v>
      </c>
      <c r="CB114" s="913"/>
      <c r="CC114" s="913"/>
      <c r="CD114" s="913"/>
      <c r="CE114" s="913"/>
      <c r="CF114" s="907">
        <v>33.6</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15676</v>
      </c>
      <c r="AB115" s="925"/>
      <c r="AC115" s="925"/>
      <c r="AD115" s="925"/>
      <c r="AE115" s="926"/>
      <c r="AF115" s="927">
        <v>18020</v>
      </c>
      <c r="AG115" s="925"/>
      <c r="AH115" s="925"/>
      <c r="AI115" s="925"/>
      <c r="AJ115" s="926"/>
      <c r="AK115" s="927">
        <v>19500</v>
      </c>
      <c r="AL115" s="925"/>
      <c r="AM115" s="925"/>
      <c r="AN115" s="925"/>
      <c r="AO115" s="926"/>
      <c r="AP115" s="928">
        <v>0.5</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898274</v>
      </c>
      <c r="AB117" s="966"/>
      <c r="AC117" s="966"/>
      <c r="AD117" s="966"/>
      <c r="AE117" s="967"/>
      <c r="AF117" s="968">
        <v>915591</v>
      </c>
      <c r="AG117" s="966"/>
      <c r="AH117" s="966"/>
      <c r="AI117" s="966"/>
      <c r="AJ117" s="967"/>
      <c r="AK117" s="968">
        <v>924281</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c r="A119" s="1044"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9378281</v>
      </c>
      <c r="BR119" s="987"/>
      <c r="BS119" s="987"/>
      <c r="BT119" s="987"/>
      <c r="BU119" s="987"/>
      <c r="BV119" s="987">
        <v>9792508</v>
      </c>
      <c r="BW119" s="987"/>
      <c r="BX119" s="987"/>
      <c r="BY119" s="987"/>
      <c r="BZ119" s="987"/>
      <c r="CA119" s="987">
        <v>9477185</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197348</v>
      </c>
      <c r="DH119" s="973"/>
      <c r="DI119" s="973"/>
      <c r="DJ119" s="973"/>
      <c r="DK119" s="974"/>
      <c r="DL119" s="972">
        <v>196699</v>
      </c>
      <c r="DM119" s="973"/>
      <c r="DN119" s="973"/>
      <c r="DO119" s="973"/>
      <c r="DP119" s="974"/>
      <c r="DQ119" s="972">
        <v>178217</v>
      </c>
      <c r="DR119" s="973"/>
      <c r="DS119" s="973"/>
      <c r="DT119" s="973"/>
      <c r="DU119" s="974"/>
      <c r="DV119" s="975">
        <v>4.9000000000000004</v>
      </c>
      <c r="DW119" s="976"/>
      <c r="DX119" s="976"/>
      <c r="DY119" s="976"/>
      <c r="DZ119" s="977"/>
    </row>
    <row r="120" spans="1:130" s="224" customFormat="1" ht="26.25" customHeight="1">
      <c r="A120" s="1045"/>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3338491</v>
      </c>
      <c r="BR120" s="918"/>
      <c r="BS120" s="918"/>
      <c r="BT120" s="918"/>
      <c r="BU120" s="918"/>
      <c r="BV120" s="918">
        <v>3896380</v>
      </c>
      <c r="BW120" s="918"/>
      <c r="BX120" s="918"/>
      <c r="BY120" s="918"/>
      <c r="BZ120" s="918"/>
      <c r="CA120" s="918">
        <v>4330505</v>
      </c>
      <c r="CB120" s="918"/>
      <c r="CC120" s="918"/>
      <c r="CD120" s="918"/>
      <c r="CE120" s="918"/>
      <c r="CF120" s="931">
        <v>118.8</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1300950</v>
      </c>
      <c r="DH120" s="918"/>
      <c r="DI120" s="918"/>
      <c r="DJ120" s="918"/>
      <c r="DK120" s="918"/>
      <c r="DL120" s="918">
        <v>1195401</v>
      </c>
      <c r="DM120" s="918"/>
      <c r="DN120" s="918"/>
      <c r="DO120" s="918"/>
      <c r="DP120" s="918"/>
      <c r="DQ120" s="918">
        <v>1062979</v>
      </c>
      <c r="DR120" s="918"/>
      <c r="DS120" s="918"/>
      <c r="DT120" s="918"/>
      <c r="DU120" s="918"/>
      <c r="DV120" s="919">
        <v>29.2</v>
      </c>
      <c r="DW120" s="919"/>
      <c r="DX120" s="919"/>
      <c r="DY120" s="919"/>
      <c r="DZ120" s="920"/>
    </row>
    <row r="121" spans="1:130" s="224" customFormat="1" ht="26.25" customHeight="1">
      <c r="A121" s="1045"/>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77486</v>
      </c>
      <c r="BR121" s="913"/>
      <c r="BS121" s="913"/>
      <c r="BT121" s="913"/>
      <c r="BU121" s="913"/>
      <c r="BV121" s="913">
        <v>66668</v>
      </c>
      <c r="BW121" s="913"/>
      <c r="BX121" s="913"/>
      <c r="BY121" s="913"/>
      <c r="BZ121" s="913"/>
      <c r="CA121" s="913">
        <v>57707</v>
      </c>
      <c r="CB121" s="913"/>
      <c r="CC121" s="913"/>
      <c r="CD121" s="913"/>
      <c r="CE121" s="913"/>
      <c r="CF121" s="907">
        <v>1.6</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c r="A122" s="1045"/>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5838657</v>
      </c>
      <c r="BR122" s="987"/>
      <c r="BS122" s="987"/>
      <c r="BT122" s="987"/>
      <c r="BU122" s="987"/>
      <c r="BV122" s="987">
        <v>6055612</v>
      </c>
      <c r="BW122" s="987"/>
      <c r="BX122" s="987"/>
      <c r="BY122" s="987"/>
      <c r="BZ122" s="987"/>
      <c r="CA122" s="987">
        <v>5999353</v>
      </c>
      <c r="CB122" s="987"/>
      <c r="CC122" s="987"/>
      <c r="CD122" s="987"/>
      <c r="CE122" s="987"/>
      <c r="CF122" s="1004">
        <v>164.7</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c r="A123" s="1045"/>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1">
        <v>9254634</v>
      </c>
      <c r="BR123" s="1018"/>
      <c r="BS123" s="1018"/>
      <c r="BT123" s="1018"/>
      <c r="BU123" s="1018"/>
      <c r="BV123" s="1018">
        <v>10018660</v>
      </c>
      <c r="BW123" s="1018"/>
      <c r="BX123" s="1018"/>
      <c r="BY123" s="1018"/>
      <c r="BZ123" s="1018"/>
      <c r="CA123" s="1018">
        <v>10387565</v>
      </c>
      <c r="CB123" s="1018"/>
      <c r="CC123" s="1018"/>
      <c r="CD123" s="1018"/>
      <c r="CE123" s="1018"/>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c r="A124" s="1045"/>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3.3</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c r="A125" s="1045"/>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c r="A126" s="1045"/>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v>4096</v>
      </c>
      <c r="AG126" s="946"/>
      <c r="AH126" s="946"/>
      <c r="AI126" s="946"/>
      <c r="AJ126" s="947"/>
      <c r="AK126" s="948">
        <v>4405</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c r="A127" s="1046"/>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15676</v>
      </c>
      <c r="AB127" s="946"/>
      <c r="AC127" s="946"/>
      <c r="AD127" s="946"/>
      <c r="AE127" s="947"/>
      <c r="AF127" s="948">
        <v>13924</v>
      </c>
      <c r="AG127" s="946"/>
      <c r="AH127" s="946"/>
      <c r="AI127" s="946"/>
      <c r="AJ127" s="947"/>
      <c r="AK127" s="948">
        <v>15095</v>
      </c>
      <c r="AL127" s="946"/>
      <c r="AM127" s="946"/>
      <c r="AN127" s="946"/>
      <c r="AO127" s="947"/>
      <c r="AP127" s="949">
        <v>0.4</v>
      </c>
      <c r="AQ127" s="950"/>
      <c r="AR127" s="950"/>
      <c r="AS127" s="950"/>
      <c r="AT127" s="951"/>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11635</v>
      </c>
      <c r="AB128" s="1034"/>
      <c r="AC128" s="1034"/>
      <c r="AD128" s="1034"/>
      <c r="AE128" s="1035"/>
      <c r="AF128" s="1036">
        <v>11635</v>
      </c>
      <c r="AG128" s="1034"/>
      <c r="AH128" s="1034"/>
      <c r="AI128" s="1034"/>
      <c r="AJ128" s="1035"/>
      <c r="AK128" s="1036">
        <v>10854</v>
      </c>
      <c r="AL128" s="1034"/>
      <c r="AM128" s="1034"/>
      <c r="AN128" s="1034"/>
      <c r="AO128" s="1035"/>
      <c r="AP128" s="1037"/>
      <c r="AQ128" s="1038"/>
      <c r="AR128" s="1038"/>
      <c r="AS128" s="1038"/>
      <c r="AT128" s="1039"/>
      <c r="AU128" s="226"/>
      <c r="AV128" s="226"/>
      <c r="AW128" s="226"/>
      <c r="AX128" s="883" t="s">
        <v>464</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465</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4265404</v>
      </c>
      <c r="AB129" s="946"/>
      <c r="AC129" s="946"/>
      <c r="AD129" s="946"/>
      <c r="AE129" s="947"/>
      <c r="AF129" s="948">
        <v>4194466</v>
      </c>
      <c r="AG129" s="946"/>
      <c r="AH129" s="946"/>
      <c r="AI129" s="946"/>
      <c r="AJ129" s="947"/>
      <c r="AK129" s="948">
        <v>4217805</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569397</v>
      </c>
      <c r="AB130" s="946"/>
      <c r="AC130" s="946"/>
      <c r="AD130" s="946"/>
      <c r="AE130" s="947"/>
      <c r="AF130" s="948">
        <v>568302</v>
      </c>
      <c r="AG130" s="946"/>
      <c r="AH130" s="946"/>
      <c r="AI130" s="946"/>
      <c r="AJ130" s="947"/>
      <c r="AK130" s="948">
        <v>574107</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3696007</v>
      </c>
      <c r="AB131" s="973"/>
      <c r="AC131" s="973"/>
      <c r="AD131" s="973"/>
      <c r="AE131" s="974"/>
      <c r="AF131" s="972">
        <v>3626164</v>
      </c>
      <c r="AG131" s="973"/>
      <c r="AH131" s="973"/>
      <c r="AI131" s="973"/>
      <c r="AJ131" s="974"/>
      <c r="AK131" s="972">
        <v>3643698</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8.5833711899999994</v>
      </c>
      <c r="AB132" s="1084"/>
      <c r="AC132" s="1084"/>
      <c r="AD132" s="1084"/>
      <c r="AE132" s="1085"/>
      <c r="AF132" s="1086">
        <v>9.2564484119999992</v>
      </c>
      <c r="AG132" s="1084"/>
      <c r="AH132" s="1084"/>
      <c r="AI132" s="1084"/>
      <c r="AJ132" s="1085"/>
      <c r="AK132" s="1086">
        <v>9.3125171190000007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7.8</v>
      </c>
      <c r="AB133" s="1067"/>
      <c r="AC133" s="1067"/>
      <c r="AD133" s="1067"/>
      <c r="AE133" s="1068"/>
      <c r="AF133" s="1066">
        <v>8.5</v>
      </c>
      <c r="AG133" s="1067"/>
      <c r="AH133" s="1067"/>
      <c r="AI133" s="1067"/>
      <c r="AJ133" s="1068"/>
      <c r="AK133" s="1066">
        <v>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bh1cGZADgM37JmZdaBIGktGA8ZBxHo+HZ2WvMBRJI5lrC39OdgTR+UoYR6SyEhZtZtkppNYBYSBh54wRse0PQ==" saltValue="mS4cs2jJA2vOBQa/6dtq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70" zoomScaleNormal="85" zoomScaleSheetLayoutView="7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476</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TdUdJOCNB8IDOiPpUjiEZJK3GJ/7MRDhUAqiigTq0QY81qo9FzCU6BQ646K1EVOwZ/akKRSf+Cme/GkkbxY1WA==" saltValue="BR/FH4plYTa+/QFjQzpP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52" zoomScale="85" zoomScaleNormal="85"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AQ8UHP3FBQKzvyggkpecL+ETa+ZZm3GuMO/pm8cLV7DNHpsB362brPGir2+qsMIOimmIFy+ddIrdSFK2kcJnLA==" saltValue="1IMiLGfQM9667ubPm1Ly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478</v>
      </c>
      <c r="AL6" s="260"/>
      <c r="AM6" s="260"/>
      <c r="AN6" s="260"/>
    </row>
    <row r="7" spans="1:46" ht="13.5" customHeight="1">
      <c r="A7" s="259"/>
      <c r="AK7" s="262"/>
      <c r="AL7" s="263"/>
      <c r="AM7" s="263"/>
      <c r="AN7" s="264"/>
      <c r="AO7" s="1101" t="s">
        <v>479</v>
      </c>
      <c r="AP7" s="265"/>
      <c r="AQ7" s="266" t="s">
        <v>480</v>
      </c>
      <c r="AR7" s="267"/>
    </row>
    <row r="8" spans="1:46" ht="13">
      <c r="A8" s="259"/>
      <c r="AK8" s="268"/>
      <c r="AL8" s="269"/>
      <c r="AM8" s="269"/>
      <c r="AN8" s="270"/>
      <c r="AO8" s="1102"/>
      <c r="AP8" s="271" t="s">
        <v>481</v>
      </c>
      <c r="AQ8" s="272" t="s">
        <v>482</v>
      </c>
      <c r="AR8" s="273" t="s">
        <v>483</v>
      </c>
    </row>
    <row r="9" spans="1:46" ht="13">
      <c r="A9" s="259"/>
      <c r="AK9" s="1103" t="s">
        <v>484</v>
      </c>
      <c r="AL9" s="1104"/>
      <c r="AM9" s="1104"/>
      <c r="AN9" s="1105"/>
      <c r="AO9" s="274">
        <v>942213</v>
      </c>
      <c r="AP9" s="274">
        <v>110149</v>
      </c>
      <c r="AQ9" s="275">
        <v>171003</v>
      </c>
      <c r="AR9" s="276">
        <v>-35.6</v>
      </c>
    </row>
    <row r="10" spans="1:46" ht="13.5" customHeight="1">
      <c r="A10" s="259"/>
      <c r="AK10" s="1103" t="s">
        <v>485</v>
      </c>
      <c r="AL10" s="1104"/>
      <c r="AM10" s="1104"/>
      <c r="AN10" s="1105"/>
      <c r="AO10" s="277">
        <v>145607</v>
      </c>
      <c r="AP10" s="277">
        <v>17022</v>
      </c>
      <c r="AQ10" s="278">
        <v>27322</v>
      </c>
      <c r="AR10" s="279">
        <v>-37.700000000000003</v>
      </c>
    </row>
    <row r="11" spans="1:46" ht="13.5" customHeight="1">
      <c r="A11" s="259"/>
      <c r="AK11" s="1103" t="s">
        <v>486</v>
      </c>
      <c r="AL11" s="1104"/>
      <c r="AM11" s="1104"/>
      <c r="AN11" s="1105"/>
      <c r="AO11" s="277" t="s">
        <v>487</v>
      </c>
      <c r="AP11" s="277" t="s">
        <v>487</v>
      </c>
      <c r="AQ11" s="278">
        <v>5560</v>
      </c>
      <c r="AR11" s="279" t="s">
        <v>487</v>
      </c>
    </row>
    <row r="12" spans="1:46" ht="13.5" customHeight="1">
      <c r="A12" s="259"/>
      <c r="AK12" s="1103" t="s">
        <v>488</v>
      </c>
      <c r="AL12" s="1104"/>
      <c r="AM12" s="1104"/>
      <c r="AN12" s="1105"/>
      <c r="AO12" s="277" t="s">
        <v>487</v>
      </c>
      <c r="AP12" s="277" t="s">
        <v>487</v>
      </c>
      <c r="AQ12" s="278">
        <v>49</v>
      </c>
      <c r="AR12" s="279" t="s">
        <v>487</v>
      </c>
    </row>
    <row r="13" spans="1:46" ht="13.5" customHeight="1">
      <c r="A13" s="259"/>
      <c r="AK13" s="1103" t="s">
        <v>489</v>
      </c>
      <c r="AL13" s="1104"/>
      <c r="AM13" s="1104"/>
      <c r="AN13" s="1105"/>
      <c r="AO13" s="277">
        <v>63794</v>
      </c>
      <c r="AP13" s="277">
        <v>7458</v>
      </c>
      <c r="AQ13" s="278">
        <v>6397</v>
      </c>
      <c r="AR13" s="279">
        <v>16.600000000000001</v>
      </c>
    </row>
    <row r="14" spans="1:46" ht="13.5" customHeight="1">
      <c r="A14" s="259"/>
      <c r="AK14" s="1103" t="s">
        <v>490</v>
      </c>
      <c r="AL14" s="1104"/>
      <c r="AM14" s="1104"/>
      <c r="AN14" s="1105"/>
      <c r="AO14" s="277">
        <v>24961</v>
      </c>
      <c r="AP14" s="277">
        <v>2918</v>
      </c>
      <c r="AQ14" s="278">
        <v>3603</v>
      </c>
      <c r="AR14" s="279">
        <v>-19</v>
      </c>
    </row>
    <row r="15" spans="1:46" ht="13.5" customHeight="1">
      <c r="A15" s="259"/>
      <c r="AK15" s="1106" t="s">
        <v>491</v>
      </c>
      <c r="AL15" s="1107"/>
      <c r="AM15" s="1107"/>
      <c r="AN15" s="1108"/>
      <c r="AO15" s="277">
        <v>-21653</v>
      </c>
      <c r="AP15" s="277">
        <v>-2531</v>
      </c>
      <c r="AQ15" s="278">
        <v>-9266</v>
      </c>
      <c r="AR15" s="279">
        <v>-72.7</v>
      </c>
    </row>
    <row r="16" spans="1:46" ht="13">
      <c r="A16" s="259"/>
      <c r="AK16" s="1106" t="s">
        <v>177</v>
      </c>
      <c r="AL16" s="1107"/>
      <c r="AM16" s="1107"/>
      <c r="AN16" s="1108"/>
      <c r="AO16" s="277">
        <v>1154922</v>
      </c>
      <c r="AP16" s="277">
        <v>135015</v>
      </c>
      <c r="AQ16" s="278">
        <v>204668</v>
      </c>
      <c r="AR16" s="279">
        <v>-34</v>
      </c>
    </row>
    <row r="17" spans="1:46" ht="13">
      <c r="A17" s="259"/>
    </row>
    <row r="18" spans="1:46" ht="13">
      <c r="A18" s="259"/>
      <c r="AQ18" s="280"/>
      <c r="AR18" s="280"/>
    </row>
    <row r="19" spans="1:46" ht="13">
      <c r="A19" s="259"/>
      <c r="AK19" s="255" t="s">
        <v>492</v>
      </c>
    </row>
    <row r="20" spans="1:46" ht="13">
      <c r="A20" s="259"/>
      <c r="AK20" s="281"/>
      <c r="AL20" s="282"/>
      <c r="AM20" s="282"/>
      <c r="AN20" s="283"/>
      <c r="AO20" s="284" t="s">
        <v>493</v>
      </c>
      <c r="AP20" s="285" t="s">
        <v>494</v>
      </c>
      <c r="AQ20" s="286" t="s">
        <v>495</v>
      </c>
      <c r="AR20" s="287"/>
    </row>
    <row r="21" spans="1:46" s="260" customFormat="1" ht="13">
      <c r="A21" s="288"/>
      <c r="AK21" s="1109" t="s">
        <v>496</v>
      </c>
      <c r="AL21" s="1110"/>
      <c r="AM21" s="1110"/>
      <c r="AN21" s="1111"/>
      <c r="AO21" s="289">
        <v>12.04</v>
      </c>
      <c r="AP21" s="290">
        <v>17.07</v>
      </c>
      <c r="AQ21" s="291">
        <v>-5.03</v>
      </c>
      <c r="AS21" s="292"/>
      <c r="AT21" s="288"/>
    </row>
    <row r="22" spans="1:46" s="260" customFormat="1" ht="13">
      <c r="A22" s="288"/>
      <c r="AK22" s="1109" t="s">
        <v>497</v>
      </c>
      <c r="AL22" s="1110"/>
      <c r="AM22" s="1110"/>
      <c r="AN22" s="1111"/>
      <c r="AO22" s="293">
        <v>96.5</v>
      </c>
      <c r="AP22" s="294">
        <v>95.6</v>
      </c>
      <c r="AQ22" s="295">
        <v>0.9</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c r="A27" s="300"/>
      <c r="AS27" s="255"/>
      <c r="AT27" s="255"/>
    </row>
    <row r="28" spans="1:46" ht="16.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500</v>
      </c>
      <c r="AL29" s="260"/>
      <c r="AM29" s="260"/>
      <c r="AN29" s="260"/>
      <c r="AS29" s="302"/>
    </row>
    <row r="30" spans="1:46" ht="13.5" customHeight="1">
      <c r="A30" s="259"/>
      <c r="AK30" s="262"/>
      <c r="AL30" s="263"/>
      <c r="AM30" s="263"/>
      <c r="AN30" s="264"/>
      <c r="AO30" s="1101" t="s">
        <v>479</v>
      </c>
      <c r="AP30" s="265"/>
      <c r="AQ30" s="266" t="s">
        <v>480</v>
      </c>
      <c r="AR30" s="267"/>
    </row>
    <row r="31" spans="1:46" ht="13">
      <c r="A31" s="259"/>
      <c r="AK31" s="268"/>
      <c r="AL31" s="269"/>
      <c r="AM31" s="269"/>
      <c r="AN31" s="270"/>
      <c r="AO31" s="1102"/>
      <c r="AP31" s="271" t="s">
        <v>481</v>
      </c>
      <c r="AQ31" s="272" t="s">
        <v>482</v>
      </c>
      <c r="AR31" s="273" t="s">
        <v>483</v>
      </c>
    </row>
    <row r="32" spans="1:46" ht="27" customHeight="1">
      <c r="A32" s="259"/>
      <c r="AK32" s="1117" t="s">
        <v>501</v>
      </c>
      <c r="AL32" s="1118"/>
      <c r="AM32" s="1118"/>
      <c r="AN32" s="1119"/>
      <c r="AO32" s="303">
        <v>630523</v>
      </c>
      <c r="AP32" s="303">
        <v>73711</v>
      </c>
      <c r="AQ32" s="304">
        <v>121688</v>
      </c>
      <c r="AR32" s="305">
        <v>-39.4</v>
      </c>
    </row>
    <row r="33" spans="1:46" ht="13.5" customHeight="1">
      <c r="A33" s="259"/>
      <c r="AK33" s="1117" t="s">
        <v>502</v>
      </c>
      <c r="AL33" s="1118"/>
      <c r="AM33" s="1118"/>
      <c r="AN33" s="1119"/>
      <c r="AO33" s="303" t="s">
        <v>487</v>
      </c>
      <c r="AP33" s="303" t="s">
        <v>487</v>
      </c>
      <c r="AQ33" s="304">
        <v>42</v>
      </c>
      <c r="AR33" s="305" t="s">
        <v>487</v>
      </c>
    </row>
    <row r="34" spans="1:46" ht="27" customHeight="1">
      <c r="A34" s="259"/>
      <c r="AK34" s="1117" t="s">
        <v>503</v>
      </c>
      <c r="AL34" s="1118"/>
      <c r="AM34" s="1118"/>
      <c r="AN34" s="1119"/>
      <c r="AO34" s="303" t="s">
        <v>487</v>
      </c>
      <c r="AP34" s="303" t="s">
        <v>487</v>
      </c>
      <c r="AQ34" s="304">
        <v>167</v>
      </c>
      <c r="AR34" s="305" t="s">
        <v>487</v>
      </c>
    </row>
    <row r="35" spans="1:46" ht="27" customHeight="1">
      <c r="A35" s="259"/>
      <c r="AK35" s="1117" t="s">
        <v>504</v>
      </c>
      <c r="AL35" s="1118"/>
      <c r="AM35" s="1118"/>
      <c r="AN35" s="1119"/>
      <c r="AO35" s="303">
        <v>158378</v>
      </c>
      <c r="AP35" s="303">
        <v>18515</v>
      </c>
      <c r="AQ35" s="304">
        <v>24481</v>
      </c>
      <c r="AR35" s="305">
        <v>-24.4</v>
      </c>
    </row>
    <row r="36" spans="1:46" ht="27" customHeight="1">
      <c r="A36" s="259"/>
      <c r="AK36" s="1117" t="s">
        <v>505</v>
      </c>
      <c r="AL36" s="1118"/>
      <c r="AM36" s="1118"/>
      <c r="AN36" s="1119"/>
      <c r="AO36" s="303">
        <v>115880</v>
      </c>
      <c r="AP36" s="303">
        <v>13547</v>
      </c>
      <c r="AQ36" s="304">
        <v>4187</v>
      </c>
      <c r="AR36" s="305">
        <v>223.5</v>
      </c>
    </row>
    <row r="37" spans="1:46" ht="13.5" customHeight="1">
      <c r="A37" s="259"/>
      <c r="AK37" s="1117" t="s">
        <v>506</v>
      </c>
      <c r="AL37" s="1118"/>
      <c r="AM37" s="1118"/>
      <c r="AN37" s="1119"/>
      <c r="AO37" s="303">
        <v>19500</v>
      </c>
      <c r="AP37" s="303">
        <v>2280</v>
      </c>
      <c r="AQ37" s="304">
        <v>813</v>
      </c>
      <c r="AR37" s="305">
        <v>180.4</v>
      </c>
    </row>
    <row r="38" spans="1:46" ht="27" customHeight="1">
      <c r="A38" s="259"/>
      <c r="AK38" s="1120" t="s">
        <v>507</v>
      </c>
      <c r="AL38" s="1121"/>
      <c r="AM38" s="1121"/>
      <c r="AN38" s="1122"/>
      <c r="AO38" s="306" t="s">
        <v>487</v>
      </c>
      <c r="AP38" s="306" t="s">
        <v>487</v>
      </c>
      <c r="AQ38" s="307">
        <v>19</v>
      </c>
      <c r="AR38" s="295" t="s">
        <v>487</v>
      </c>
      <c r="AS38" s="302"/>
    </row>
    <row r="39" spans="1:46" ht="13">
      <c r="A39" s="259"/>
      <c r="AK39" s="1120" t="s">
        <v>508</v>
      </c>
      <c r="AL39" s="1121"/>
      <c r="AM39" s="1121"/>
      <c r="AN39" s="1122"/>
      <c r="AO39" s="303">
        <v>-10854</v>
      </c>
      <c r="AP39" s="303">
        <v>-1269</v>
      </c>
      <c r="AQ39" s="304">
        <v>-4925</v>
      </c>
      <c r="AR39" s="305">
        <v>-74.2</v>
      </c>
      <c r="AS39" s="302"/>
    </row>
    <row r="40" spans="1:46" ht="27" customHeight="1">
      <c r="A40" s="259"/>
      <c r="AK40" s="1117" t="s">
        <v>509</v>
      </c>
      <c r="AL40" s="1118"/>
      <c r="AM40" s="1118"/>
      <c r="AN40" s="1119"/>
      <c r="AO40" s="303">
        <v>-574107</v>
      </c>
      <c r="AP40" s="303">
        <v>-67116</v>
      </c>
      <c r="AQ40" s="304">
        <v>-96916</v>
      </c>
      <c r="AR40" s="305">
        <v>-30.7</v>
      </c>
      <c r="AS40" s="302"/>
    </row>
    <row r="41" spans="1:46" ht="13">
      <c r="A41" s="259"/>
      <c r="AK41" s="1123" t="s">
        <v>287</v>
      </c>
      <c r="AL41" s="1124"/>
      <c r="AM41" s="1124"/>
      <c r="AN41" s="1125"/>
      <c r="AO41" s="303">
        <v>339320</v>
      </c>
      <c r="AP41" s="303">
        <v>39668</v>
      </c>
      <c r="AQ41" s="304">
        <v>49555</v>
      </c>
      <c r="AR41" s="305">
        <v>-20</v>
      </c>
      <c r="AS41" s="302"/>
    </row>
    <row r="42" spans="1:46" ht="13">
      <c r="A42" s="259"/>
      <c r="AK42" s="308"/>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510</v>
      </c>
    </row>
    <row r="48" spans="1:46" ht="13">
      <c r="A48" s="259"/>
      <c r="AK48" s="313" t="s">
        <v>511</v>
      </c>
      <c r="AL48" s="313"/>
      <c r="AM48" s="313"/>
      <c r="AN48" s="313"/>
      <c r="AO48" s="313"/>
      <c r="AP48" s="313"/>
      <c r="AQ48" s="314"/>
      <c r="AR48" s="313"/>
    </row>
    <row r="49" spans="1:44" ht="13.5" customHeight="1">
      <c r="A49" s="259"/>
      <c r="AK49" s="315"/>
      <c r="AL49" s="316"/>
      <c r="AM49" s="1112" t="s">
        <v>479</v>
      </c>
      <c r="AN49" s="1114" t="s">
        <v>512</v>
      </c>
      <c r="AO49" s="1115"/>
      <c r="AP49" s="1115"/>
      <c r="AQ49" s="1115"/>
      <c r="AR49" s="1116"/>
    </row>
    <row r="50" spans="1:44" ht="13">
      <c r="A50" s="259"/>
      <c r="AK50" s="317"/>
      <c r="AL50" s="318"/>
      <c r="AM50" s="1113"/>
      <c r="AN50" s="319" t="s">
        <v>513</v>
      </c>
      <c r="AO50" s="320" t="s">
        <v>514</v>
      </c>
      <c r="AP50" s="321" t="s">
        <v>515</v>
      </c>
      <c r="AQ50" s="322" t="s">
        <v>516</v>
      </c>
      <c r="AR50" s="323" t="s">
        <v>517</v>
      </c>
    </row>
    <row r="51" spans="1:44" ht="13">
      <c r="A51" s="259"/>
      <c r="AK51" s="315" t="s">
        <v>518</v>
      </c>
      <c r="AL51" s="316"/>
      <c r="AM51" s="324">
        <v>954751</v>
      </c>
      <c r="AN51" s="325">
        <v>101257</v>
      </c>
      <c r="AO51" s="326">
        <v>65.099999999999994</v>
      </c>
      <c r="AP51" s="327">
        <v>190274</v>
      </c>
      <c r="AQ51" s="328">
        <v>13.6</v>
      </c>
      <c r="AR51" s="329">
        <v>51.5</v>
      </c>
    </row>
    <row r="52" spans="1:44" ht="13">
      <c r="A52" s="259"/>
      <c r="AK52" s="330"/>
      <c r="AL52" s="331" t="s">
        <v>519</v>
      </c>
      <c r="AM52" s="332">
        <v>542604</v>
      </c>
      <c r="AN52" s="333">
        <v>57546</v>
      </c>
      <c r="AO52" s="334">
        <v>64.400000000000006</v>
      </c>
      <c r="AP52" s="335">
        <v>88584</v>
      </c>
      <c r="AQ52" s="336">
        <v>7.3</v>
      </c>
      <c r="AR52" s="337">
        <v>57.1</v>
      </c>
    </row>
    <row r="53" spans="1:44" ht="13">
      <c r="A53" s="259"/>
      <c r="AK53" s="315" t="s">
        <v>520</v>
      </c>
      <c r="AL53" s="316"/>
      <c r="AM53" s="324">
        <v>858183</v>
      </c>
      <c r="AN53" s="325">
        <v>93008</v>
      </c>
      <c r="AO53" s="326">
        <v>-8.1</v>
      </c>
      <c r="AP53" s="327">
        <v>200194</v>
      </c>
      <c r="AQ53" s="328">
        <v>5.2</v>
      </c>
      <c r="AR53" s="329">
        <v>-13.3</v>
      </c>
    </row>
    <row r="54" spans="1:44" ht="13">
      <c r="A54" s="259"/>
      <c r="AK54" s="330"/>
      <c r="AL54" s="331" t="s">
        <v>519</v>
      </c>
      <c r="AM54" s="332">
        <v>548772</v>
      </c>
      <c r="AN54" s="333">
        <v>59475</v>
      </c>
      <c r="AO54" s="334">
        <v>3.4</v>
      </c>
      <c r="AP54" s="335">
        <v>106422</v>
      </c>
      <c r="AQ54" s="336">
        <v>20.100000000000001</v>
      </c>
      <c r="AR54" s="337">
        <v>-16.7</v>
      </c>
    </row>
    <row r="55" spans="1:44" ht="13">
      <c r="A55" s="259"/>
      <c r="AK55" s="315" t="s">
        <v>521</v>
      </c>
      <c r="AL55" s="316"/>
      <c r="AM55" s="324">
        <v>1496136</v>
      </c>
      <c r="AN55" s="325">
        <v>164973</v>
      </c>
      <c r="AO55" s="326">
        <v>77.400000000000006</v>
      </c>
      <c r="AP55" s="327">
        <v>196914</v>
      </c>
      <c r="AQ55" s="328">
        <v>-1.6</v>
      </c>
      <c r="AR55" s="329">
        <v>79</v>
      </c>
    </row>
    <row r="56" spans="1:44" ht="13">
      <c r="A56" s="259"/>
      <c r="AK56" s="330"/>
      <c r="AL56" s="331" t="s">
        <v>519</v>
      </c>
      <c r="AM56" s="332">
        <v>391767</v>
      </c>
      <c r="AN56" s="333">
        <v>43198</v>
      </c>
      <c r="AO56" s="334">
        <v>-27.4</v>
      </c>
      <c r="AP56" s="335">
        <v>98966</v>
      </c>
      <c r="AQ56" s="336">
        <v>-7</v>
      </c>
      <c r="AR56" s="337">
        <v>-20.399999999999999</v>
      </c>
    </row>
    <row r="57" spans="1:44" ht="13">
      <c r="A57" s="259"/>
      <c r="AK57" s="315" t="s">
        <v>522</v>
      </c>
      <c r="AL57" s="316"/>
      <c r="AM57" s="324">
        <v>1118440</v>
      </c>
      <c r="AN57" s="325">
        <v>126692</v>
      </c>
      <c r="AO57" s="326">
        <v>-23.2</v>
      </c>
      <c r="AP57" s="327">
        <v>204757</v>
      </c>
      <c r="AQ57" s="328">
        <v>4</v>
      </c>
      <c r="AR57" s="329">
        <v>-27.2</v>
      </c>
    </row>
    <row r="58" spans="1:44" ht="13">
      <c r="A58" s="259"/>
      <c r="AK58" s="330"/>
      <c r="AL58" s="331" t="s">
        <v>519</v>
      </c>
      <c r="AM58" s="332">
        <v>270546</v>
      </c>
      <c r="AN58" s="333">
        <v>30646</v>
      </c>
      <c r="AO58" s="334">
        <v>-29.1</v>
      </c>
      <c r="AP58" s="335">
        <v>106071</v>
      </c>
      <c r="AQ58" s="336">
        <v>7.2</v>
      </c>
      <c r="AR58" s="337">
        <v>-36.299999999999997</v>
      </c>
    </row>
    <row r="59" spans="1:44" ht="13">
      <c r="A59" s="259"/>
      <c r="AK59" s="315" t="s">
        <v>523</v>
      </c>
      <c r="AL59" s="316"/>
      <c r="AM59" s="324">
        <v>1171296</v>
      </c>
      <c r="AN59" s="325">
        <v>136930</v>
      </c>
      <c r="AO59" s="326">
        <v>8.1</v>
      </c>
      <c r="AP59" s="327">
        <v>194971</v>
      </c>
      <c r="AQ59" s="328">
        <v>-4.8</v>
      </c>
      <c r="AR59" s="329">
        <v>12.9</v>
      </c>
    </row>
    <row r="60" spans="1:44" ht="13">
      <c r="A60" s="259"/>
      <c r="AK60" s="330"/>
      <c r="AL60" s="331" t="s">
        <v>519</v>
      </c>
      <c r="AM60" s="332">
        <v>331370</v>
      </c>
      <c r="AN60" s="333">
        <v>38739</v>
      </c>
      <c r="AO60" s="334">
        <v>26.4</v>
      </c>
      <c r="AP60" s="335">
        <v>105966</v>
      </c>
      <c r="AQ60" s="336">
        <v>-0.1</v>
      </c>
      <c r="AR60" s="337">
        <v>26.5</v>
      </c>
    </row>
    <row r="61" spans="1:44" ht="13">
      <c r="A61" s="259"/>
      <c r="AK61" s="315" t="s">
        <v>524</v>
      </c>
      <c r="AL61" s="338"/>
      <c r="AM61" s="324">
        <v>1119761</v>
      </c>
      <c r="AN61" s="325">
        <v>124572</v>
      </c>
      <c r="AO61" s="326">
        <v>23.9</v>
      </c>
      <c r="AP61" s="327">
        <v>197422</v>
      </c>
      <c r="AQ61" s="339">
        <v>3.3</v>
      </c>
      <c r="AR61" s="329">
        <v>20.6</v>
      </c>
    </row>
    <row r="62" spans="1:44" ht="13">
      <c r="A62" s="259"/>
      <c r="AK62" s="330"/>
      <c r="AL62" s="331" t="s">
        <v>519</v>
      </c>
      <c r="AM62" s="332">
        <v>417012</v>
      </c>
      <c r="AN62" s="333">
        <v>45921</v>
      </c>
      <c r="AO62" s="334">
        <v>7.5</v>
      </c>
      <c r="AP62" s="335">
        <v>101202</v>
      </c>
      <c r="AQ62" s="336">
        <v>5.5</v>
      </c>
      <c r="AR62" s="337">
        <v>2</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HATPmsUM9FJLHs/AhWQCbdKzkyYjjvl8xC8IUaN50MG51snPFdPCVf4/drGAamm3MbxY4VaTGqEb/QkY71WcCw==" saltValue="O7JODZSz90KwOhaCdTCE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476</v>
      </c>
    </row>
    <row r="121" spans="125:125" ht="13.5" hidden="1" customHeight="1">
      <c r="DU121" s="253"/>
    </row>
  </sheetData>
  <sheetProtection algorithmName="SHA-512" hashValue="KRsPookllHaVhjnpWIxW0GY/V/h4fGkSePIBLSEoC1RBG2hD51rcwFaIDK3kK2X7PRH8C/37VtvFlZ2EYeDlKw==" saltValue="lg1u43VxKkUqgDTNOCfi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476</v>
      </c>
    </row>
  </sheetData>
  <sheetProtection algorithmName="SHA-512" hashValue="0eBUk2fTBJA7/TCIHBCutB1NIsY9rP2DwB3bokZ0h9LIZf/dg5ytayBEd3e4mRj1cqRh7+vzOcf/9RpiAsmeSw==" saltValue="K40BtX4IEB0JFNQqRO2n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9"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26" t="s">
        <v>3</v>
      </c>
      <c r="D47" s="1126"/>
      <c r="E47" s="1127"/>
      <c r="F47" s="11">
        <v>27.64</v>
      </c>
      <c r="G47" s="12">
        <v>26.98</v>
      </c>
      <c r="H47" s="12">
        <v>25.35</v>
      </c>
      <c r="I47" s="12">
        <v>25.9</v>
      </c>
      <c r="J47" s="13">
        <v>25.87</v>
      </c>
    </row>
    <row r="48" spans="2:10" ht="57.75" customHeight="1">
      <c r="B48" s="14"/>
      <c r="C48" s="1128" t="s">
        <v>4</v>
      </c>
      <c r="D48" s="1128"/>
      <c r="E48" s="1129"/>
      <c r="F48" s="15">
        <v>8.44</v>
      </c>
      <c r="G48" s="16">
        <v>8.31</v>
      </c>
      <c r="H48" s="16">
        <v>10.97</v>
      </c>
      <c r="I48" s="16">
        <v>10.93</v>
      </c>
      <c r="J48" s="17">
        <v>11.33</v>
      </c>
    </row>
    <row r="49" spans="2:10" ht="57.75" customHeight="1" thickBot="1">
      <c r="B49" s="18"/>
      <c r="C49" s="1130" t="s">
        <v>5</v>
      </c>
      <c r="D49" s="1130"/>
      <c r="E49" s="1131"/>
      <c r="F49" s="19">
        <v>0.12</v>
      </c>
      <c r="G49" s="20">
        <v>0.13</v>
      </c>
      <c r="H49" s="20">
        <v>3.2</v>
      </c>
      <c r="I49" s="20">
        <v>0.27</v>
      </c>
      <c r="J49" s="21">
        <v>0.56000000000000005</v>
      </c>
    </row>
    <row r="50" spans="2:10" ht="13"/>
  </sheetData>
  <sheetProtection algorithmName="SHA-512" hashValue="62lGLUUh0JT2tCRDcFRCGDtWqp+kl00fp6+CDDKB1usah87GKF9iVKUJ5LBOTO0hH1WmL3MRcAe9NG/WNP1acg==" saltValue="TqQHhK6TZfUvi4KYtbC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36" t="s">
        <v>531</v>
      </c>
      <c r="D34" s="1136"/>
      <c r="E34" s="1137"/>
      <c r="F34" s="32">
        <v>8.44</v>
      </c>
      <c r="G34" s="33">
        <v>8.31</v>
      </c>
      <c r="H34" s="33">
        <v>10.96</v>
      </c>
      <c r="I34" s="33">
        <v>10.93</v>
      </c>
      <c r="J34" s="34">
        <v>11.32</v>
      </c>
      <c r="K34" s="22"/>
      <c r="L34" s="22"/>
      <c r="M34" s="22"/>
      <c r="N34" s="22"/>
      <c r="O34" s="22"/>
      <c r="P34" s="22"/>
    </row>
    <row r="35" spans="1:16" ht="39" customHeight="1">
      <c r="A35" s="22"/>
      <c r="B35" s="35"/>
      <c r="C35" s="1132" t="s">
        <v>532</v>
      </c>
      <c r="D35" s="1132"/>
      <c r="E35" s="1133"/>
      <c r="F35" s="36">
        <v>5.83</v>
      </c>
      <c r="G35" s="37">
        <v>5.82</v>
      </c>
      <c r="H35" s="37">
        <v>5.77</v>
      </c>
      <c r="I35" s="37">
        <v>5.97</v>
      </c>
      <c r="J35" s="38">
        <v>6.49</v>
      </c>
      <c r="K35" s="22"/>
      <c r="L35" s="22"/>
      <c r="M35" s="22"/>
      <c r="N35" s="22"/>
      <c r="O35" s="22"/>
      <c r="P35" s="22"/>
    </row>
    <row r="36" spans="1:16" ht="39" customHeight="1">
      <c r="A36" s="22"/>
      <c r="B36" s="35"/>
      <c r="C36" s="1132" t="s">
        <v>533</v>
      </c>
      <c r="D36" s="1132"/>
      <c r="E36" s="1133"/>
      <c r="F36" s="36">
        <v>2.64</v>
      </c>
      <c r="G36" s="37">
        <v>2.64</v>
      </c>
      <c r="H36" s="37">
        <v>3.14</v>
      </c>
      <c r="I36" s="37">
        <v>3.83</v>
      </c>
      <c r="J36" s="38">
        <v>1.99</v>
      </c>
      <c r="K36" s="22"/>
      <c r="L36" s="22"/>
      <c r="M36" s="22"/>
      <c r="N36" s="22"/>
      <c r="O36" s="22"/>
      <c r="P36" s="22"/>
    </row>
    <row r="37" spans="1:16" ht="39" customHeight="1">
      <c r="A37" s="22"/>
      <c r="B37" s="35"/>
      <c r="C37" s="1132" t="s">
        <v>534</v>
      </c>
      <c r="D37" s="1132"/>
      <c r="E37" s="1133"/>
      <c r="F37" s="36">
        <v>2.39</v>
      </c>
      <c r="G37" s="37">
        <v>2.23</v>
      </c>
      <c r="H37" s="37">
        <v>1.84</v>
      </c>
      <c r="I37" s="37">
        <v>2.0499999999999998</v>
      </c>
      <c r="J37" s="38">
        <v>1.63</v>
      </c>
      <c r="K37" s="22"/>
      <c r="L37" s="22"/>
      <c r="M37" s="22"/>
      <c r="N37" s="22"/>
      <c r="O37" s="22"/>
      <c r="P37" s="22"/>
    </row>
    <row r="38" spans="1:16" ht="39" customHeight="1">
      <c r="A38" s="22"/>
      <c r="B38" s="35"/>
      <c r="C38" s="1132" t="s">
        <v>535</v>
      </c>
      <c r="D38" s="1132"/>
      <c r="E38" s="1133"/>
      <c r="F38" s="36">
        <v>0.36</v>
      </c>
      <c r="G38" s="37">
        <v>0.59</v>
      </c>
      <c r="H38" s="37">
        <v>0.67</v>
      </c>
      <c r="I38" s="37">
        <v>0.6</v>
      </c>
      <c r="J38" s="38">
        <v>0.72</v>
      </c>
      <c r="K38" s="22"/>
      <c r="L38" s="22"/>
      <c r="M38" s="22"/>
      <c r="N38" s="22"/>
      <c r="O38" s="22"/>
      <c r="P38" s="22"/>
    </row>
    <row r="39" spans="1:16" ht="39" customHeight="1">
      <c r="A39" s="22"/>
      <c r="B39" s="35"/>
      <c r="C39" s="1132" t="s">
        <v>536</v>
      </c>
      <c r="D39" s="1132"/>
      <c r="E39" s="1133"/>
      <c r="F39" s="36">
        <v>0</v>
      </c>
      <c r="G39" s="37">
        <v>0.02</v>
      </c>
      <c r="H39" s="37">
        <v>0.02</v>
      </c>
      <c r="I39" s="37">
        <v>0.03</v>
      </c>
      <c r="J39" s="38">
        <v>0.04</v>
      </c>
      <c r="K39" s="22"/>
      <c r="L39" s="22"/>
      <c r="M39" s="22"/>
      <c r="N39" s="22"/>
      <c r="O39" s="22"/>
      <c r="P39" s="22"/>
    </row>
    <row r="40" spans="1:16" ht="39" customHeight="1">
      <c r="A40" s="22"/>
      <c r="B40" s="35"/>
      <c r="C40" s="1132" t="s">
        <v>537</v>
      </c>
      <c r="D40" s="1132"/>
      <c r="E40" s="1133"/>
      <c r="F40" s="36">
        <v>0</v>
      </c>
      <c r="G40" s="37">
        <v>0</v>
      </c>
      <c r="H40" s="37">
        <v>0</v>
      </c>
      <c r="I40" s="37">
        <v>0</v>
      </c>
      <c r="J40" s="38">
        <v>0</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CR99zs9gQcKzqvb6NWZQxJxhHGxhWKKTIt0iFqK9qfjRFm4wh6WDD5vEdS/jwz7zHNrDAfnAST/KvPE8nRT3lg==" saltValue="D4z2H03kW/vpZYgtiJn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K35"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c r="A45" s="46"/>
      <c r="B45" s="1138" t="s">
        <v>9</v>
      </c>
      <c r="C45" s="1139"/>
      <c r="D45" s="56"/>
      <c r="E45" s="1144" t="s">
        <v>10</v>
      </c>
      <c r="F45" s="1144"/>
      <c r="G45" s="1144"/>
      <c r="H45" s="1144"/>
      <c r="I45" s="1144"/>
      <c r="J45" s="1145"/>
      <c r="K45" s="57">
        <v>567</v>
      </c>
      <c r="L45" s="58">
        <v>584</v>
      </c>
      <c r="M45" s="58">
        <v>601</v>
      </c>
      <c r="N45" s="58">
        <v>630</v>
      </c>
      <c r="O45" s="59">
        <v>631</v>
      </c>
      <c r="P45" s="46"/>
      <c r="Q45" s="46"/>
      <c r="R45" s="46"/>
      <c r="S45" s="46"/>
      <c r="T45" s="46"/>
      <c r="U45" s="46"/>
    </row>
    <row r="46" spans="1:21" ht="30.75" customHeight="1">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c r="A48" s="46"/>
      <c r="B48" s="1140"/>
      <c r="C48" s="1141"/>
      <c r="D48" s="60"/>
      <c r="E48" s="1146" t="s">
        <v>13</v>
      </c>
      <c r="F48" s="1146"/>
      <c r="G48" s="1146"/>
      <c r="H48" s="1146"/>
      <c r="I48" s="1146"/>
      <c r="J48" s="1147"/>
      <c r="K48" s="61">
        <v>161</v>
      </c>
      <c r="L48" s="62">
        <v>165</v>
      </c>
      <c r="M48" s="62">
        <v>164</v>
      </c>
      <c r="N48" s="62">
        <v>159</v>
      </c>
      <c r="O48" s="63">
        <v>158</v>
      </c>
      <c r="P48" s="46"/>
      <c r="Q48" s="46"/>
      <c r="R48" s="46"/>
      <c r="S48" s="46"/>
      <c r="T48" s="46"/>
      <c r="U48" s="46"/>
    </row>
    <row r="49" spans="1:21" ht="30.75" customHeight="1">
      <c r="A49" s="46"/>
      <c r="B49" s="1140"/>
      <c r="C49" s="1141"/>
      <c r="D49" s="60"/>
      <c r="E49" s="1146" t="s">
        <v>14</v>
      </c>
      <c r="F49" s="1146"/>
      <c r="G49" s="1146"/>
      <c r="H49" s="1146"/>
      <c r="I49" s="1146"/>
      <c r="J49" s="1147"/>
      <c r="K49" s="61">
        <v>95</v>
      </c>
      <c r="L49" s="62">
        <v>101</v>
      </c>
      <c r="M49" s="62">
        <v>117</v>
      </c>
      <c r="N49" s="62">
        <v>108</v>
      </c>
      <c r="O49" s="63">
        <v>116</v>
      </c>
      <c r="P49" s="46"/>
      <c r="Q49" s="46"/>
      <c r="R49" s="46"/>
      <c r="S49" s="46"/>
      <c r="T49" s="46"/>
      <c r="U49" s="46"/>
    </row>
    <row r="50" spans="1:21" ht="30.75" customHeight="1">
      <c r="A50" s="46"/>
      <c r="B50" s="1140"/>
      <c r="C50" s="1141"/>
      <c r="D50" s="60"/>
      <c r="E50" s="1146" t="s">
        <v>15</v>
      </c>
      <c r="F50" s="1146"/>
      <c r="G50" s="1146"/>
      <c r="H50" s="1146"/>
      <c r="I50" s="1146"/>
      <c r="J50" s="1147"/>
      <c r="K50" s="61">
        <v>31</v>
      </c>
      <c r="L50" s="62">
        <v>25</v>
      </c>
      <c r="M50" s="62">
        <v>16</v>
      </c>
      <c r="N50" s="62">
        <v>18</v>
      </c>
      <c r="O50" s="63">
        <v>20</v>
      </c>
      <c r="P50" s="46"/>
      <c r="Q50" s="46"/>
      <c r="R50" s="46"/>
      <c r="S50" s="46"/>
      <c r="T50" s="46"/>
      <c r="U50" s="46"/>
    </row>
    <row r="51" spans="1:21" ht="30.75" customHeight="1">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c r="A52" s="46"/>
      <c r="B52" s="1148" t="s">
        <v>17</v>
      </c>
      <c r="C52" s="1149"/>
      <c r="D52" s="64"/>
      <c r="E52" s="1146" t="s">
        <v>18</v>
      </c>
      <c r="F52" s="1146"/>
      <c r="G52" s="1146"/>
      <c r="H52" s="1146"/>
      <c r="I52" s="1146"/>
      <c r="J52" s="1147"/>
      <c r="K52" s="61">
        <v>609</v>
      </c>
      <c r="L52" s="62">
        <v>610</v>
      </c>
      <c r="M52" s="62">
        <v>581</v>
      </c>
      <c r="N52" s="62">
        <v>580</v>
      </c>
      <c r="O52" s="63">
        <v>585</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245</v>
      </c>
      <c r="L53" s="67">
        <v>265</v>
      </c>
      <c r="M53" s="67">
        <v>317</v>
      </c>
      <c r="N53" s="67">
        <v>335</v>
      </c>
      <c r="O53" s="68">
        <v>340</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c r="B58" s="1154" t="s">
        <v>24</v>
      </c>
      <c r="C58" s="1155"/>
      <c r="D58" s="1160" t="s">
        <v>25</v>
      </c>
      <c r="E58" s="1161"/>
      <c r="F58" s="1161"/>
      <c r="G58" s="1161"/>
      <c r="H58" s="1161"/>
      <c r="I58" s="1161"/>
      <c r="J58" s="1162"/>
      <c r="K58" s="81"/>
      <c r="L58" s="82"/>
      <c r="M58" s="82"/>
      <c r="N58" s="82"/>
      <c r="O58" s="83"/>
    </row>
    <row r="59" spans="1:21" ht="31.5" customHeight="1">
      <c r="B59" s="1156"/>
      <c r="C59" s="1157"/>
      <c r="D59" s="1163" t="s">
        <v>26</v>
      </c>
      <c r="E59" s="1164"/>
      <c r="F59" s="1164"/>
      <c r="G59" s="1164"/>
      <c r="H59" s="1164"/>
      <c r="I59" s="1164"/>
      <c r="J59" s="1165"/>
      <c r="K59" s="84"/>
      <c r="L59" s="85"/>
      <c r="M59" s="85"/>
      <c r="N59" s="85"/>
      <c r="O59" s="86"/>
    </row>
    <row r="60" spans="1:21" ht="31.5" customHeight="1" thickBot="1">
      <c r="B60" s="1158"/>
      <c r="C60" s="1159"/>
      <c r="D60" s="1166" t="s">
        <v>27</v>
      </c>
      <c r="E60" s="1167"/>
      <c r="F60" s="1167"/>
      <c r="G60" s="1167"/>
      <c r="H60" s="1167"/>
      <c r="I60" s="1167"/>
      <c r="J60" s="1168"/>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M3W4QoV95RLdUcLUG0bQ1zAD0ZeACEygMIWMA+B8htCXC9Vh9kFNN/CTHXS3DUyDbpmujhqMJVRVUXXjRFfdw==" saltValue="P1bnHV0Y5nJilOcTU50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85" zoomScaleNormal="85"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526</v>
      </c>
      <c r="J40" s="101" t="s">
        <v>527</v>
      </c>
      <c r="K40" s="101" t="s">
        <v>528</v>
      </c>
      <c r="L40" s="101" t="s">
        <v>529</v>
      </c>
      <c r="M40" s="102" t="s">
        <v>530</v>
      </c>
    </row>
    <row r="41" spans="2:13" ht="27.75" customHeight="1">
      <c r="B41" s="1169" t="s">
        <v>30</v>
      </c>
      <c r="C41" s="1170"/>
      <c r="D41" s="103"/>
      <c r="E41" s="1175" t="s">
        <v>31</v>
      </c>
      <c r="F41" s="1175"/>
      <c r="G41" s="1175"/>
      <c r="H41" s="1176"/>
      <c r="I41" s="342">
        <v>5438</v>
      </c>
      <c r="J41" s="343">
        <v>5658</v>
      </c>
      <c r="K41" s="343">
        <v>5751</v>
      </c>
      <c r="L41" s="343">
        <v>6316</v>
      </c>
      <c r="M41" s="344">
        <v>6160</v>
      </c>
    </row>
    <row r="42" spans="2:13" ht="27.75" customHeight="1">
      <c r="B42" s="1171"/>
      <c r="C42" s="1172"/>
      <c r="D42" s="104"/>
      <c r="E42" s="1177" t="s">
        <v>32</v>
      </c>
      <c r="F42" s="1177"/>
      <c r="G42" s="1177"/>
      <c r="H42" s="1178"/>
      <c r="I42" s="345" t="s">
        <v>487</v>
      </c>
      <c r="J42" s="346">
        <v>224</v>
      </c>
      <c r="K42" s="346">
        <v>197</v>
      </c>
      <c r="L42" s="346">
        <v>197</v>
      </c>
      <c r="M42" s="347">
        <v>178</v>
      </c>
    </row>
    <row r="43" spans="2:13" ht="27.75" customHeight="1">
      <c r="B43" s="1171"/>
      <c r="C43" s="1172"/>
      <c r="D43" s="104"/>
      <c r="E43" s="1177" t="s">
        <v>33</v>
      </c>
      <c r="F43" s="1177"/>
      <c r="G43" s="1177"/>
      <c r="H43" s="1178"/>
      <c r="I43" s="345">
        <v>1533</v>
      </c>
      <c r="J43" s="346">
        <v>1435</v>
      </c>
      <c r="K43" s="346">
        <v>1301</v>
      </c>
      <c r="L43" s="346">
        <v>1195</v>
      </c>
      <c r="M43" s="347">
        <v>1063</v>
      </c>
    </row>
    <row r="44" spans="2:13" ht="27.75" customHeight="1">
      <c r="B44" s="1171"/>
      <c r="C44" s="1172"/>
      <c r="D44" s="104"/>
      <c r="E44" s="1177" t="s">
        <v>34</v>
      </c>
      <c r="F44" s="1177"/>
      <c r="G44" s="1177"/>
      <c r="H44" s="1178"/>
      <c r="I44" s="345">
        <v>1314</v>
      </c>
      <c r="J44" s="346">
        <v>1062</v>
      </c>
      <c r="K44" s="346">
        <v>901</v>
      </c>
      <c r="L44" s="346">
        <v>900</v>
      </c>
      <c r="M44" s="347">
        <v>852</v>
      </c>
    </row>
    <row r="45" spans="2:13" ht="27.75" customHeight="1">
      <c r="B45" s="1171"/>
      <c r="C45" s="1172"/>
      <c r="D45" s="104"/>
      <c r="E45" s="1177" t="s">
        <v>35</v>
      </c>
      <c r="F45" s="1177"/>
      <c r="G45" s="1177"/>
      <c r="H45" s="1178"/>
      <c r="I45" s="345">
        <v>1349</v>
      </c>
      <c r="J45" s="346">
        <v>1299</v>
      </c>
      <c r="K45" s="346">
        <v>1228</v>
      </c>
      <c r="L45" s="346">
        <v>1184</v>
      </c>
      <c r="M45" s="347">
        <v>1223</v>
      </c>
    </row>
    <row r="46" spans="2:13" ht="27.75" customHeight="1">
      <c r="B46" s="1171"/>
      <c r="C46" s="1172"/>
      <c r="D46" s="105"/>
      <c r="E46" s="1177" t="s">
        <v>36</v>
      </c>
      <c r="F46" s="1177"/>
      <c r="G46" s="1177"/>
      <c r="H46" s="1178"/>
      <c r="I46" s="345" t="s">
        <v>487</v>
      </c>
      <c r="J46" s="346" t="s">
        <v>487</v>
      </c>
      <c r="K46" s="346" t="s">
        <v>487</v>
      </c>
      <c r="L46" s="346" t="s">
        <v>487</v>
      </c>
      <c r="M46" s="347" t="s">
        <v>487</v>
      </c>
    </row>
    <row r="47" spans="2:13" ht="27.75" customHeight="1">
      <c r="B47" s="1171"/>
      <c r="C47" s="1172"/>
      <c r="D47" s="106"/>
      <c r="E47" s="1179" t="s">
        <v>37</v>
      </c>
      <c r="F47" s="1180"/>
      <c r="G47" s="1180"/>
      <c r="H47" s="1181"/>
      <c r="I47" s="345" t="s">
        <v>487</v>
      </c>
      <c r="J47" s="346" t="s">
        <v>487</v>
      </c>
      <c r="K47" s="346" t="s">
        <v>487</v>
      </c>
      <c r="L47" s="346" t="s">
        <v>487</v>
      </c>
      <c r="M47" s="347" t="s">
        <v>487</v>
      </c>
    </row>
    <row r="48" spans="2:13" ht="27.75" customHeight="1">
      <c r="B48" s="1171"/>
      <c r="C48" s="1172"/>
      <c r="D48" s="104"/>
      <c r="E48" s="1177" t="s">
        <v>38</v>
      </c>
      <c r="F48" s="1177"/>
      <c r="G48" s="1177"/>
      <c r="H48" s="1178"/>
      <c r="I48" s="345" t="s">
        <v>487</v>
      </c>
      <c r="J48" s="346" t="s">
        <v>487</v>
      </c>
      <c r="K48" s="346" t="s">
        <v>487</v>
      </c>
      <c r="L48" s="346" t="s">
        <v>487</v>
      </c>
      <c r="M48" s="347" t="s">
        <v>487</v>
      </c>
    </row>
    <row r="49" spans="2:13" ht="27.75" customHeight="1">
      <c r="B49" s="1173"/>
      <c r="C49" s="1174"/>
      <c r="D49" s="104"/>
      <c r="E49" s="1177" t="s">
        <v>39</v>
      </c>
      <c r="F49" s="1177"/>
      <c r="G49" s="1177"/>
      <c r="H49" s="1178"/>
      <c r="I49" s="345" t="s">
        <v>487</v>
      </c>
      <c r="J49" s="346" t="s">
        <v>487</v>
      </c>
      <c r="K49" s="346" t="s">
        <v>487</v>
      </c>
      <c r="L49" s="346" t="s">
        <v>487</v>
      </c>
      <c r="M49" s="347" t="s">
        <v>487</v>
      </c>
    </row>
    <row r="50" spans="2:13" ht="27.75" customHeight="1">
      <c r="B50" s="1182" t="s">
        <v>40</v>
      </c>
      <c r="C50" s="1183"/>
      <c r="D50" s="107"/>
      <c r="E50" s="1177" t="s">
        <v>41</v>
      </c>
      <c r="F50" s="1177"/>
      <c r="G50" s="1177"/>
      <c r="H50" s="1178"/>
      <c r="I50" s="345">
        <v>2541</v>
      </c>
      <c r="J50" s="346">
        <v>2977</v>
      </c>
      <c r="K50" s="346">
        <v>3338</v>
      </c>
      <c r="L50" s="346">
        <v>3896</v>
      </c>
      <c r="M50" s="347">
        <v>4331</v>
      </c>
    </row>
    <row r="51" spans="2:13" ht="27.75" customHeight="1">
      <c r="B51" s="1171"/>
      <c r="C51" s="1172"/>
      <c r="D51" s="104"/>
      <c r="E51" s="1177" t="s">
        <v>42</v>
      </c>
      <c r="F51" s="1177"/>
      <c r="G51" s="1177"/>
      <c r="H51" s="1178"/>
      <c r="I51" s="345">
        <v>107</v>
      </c>
      <c r="J51" s="346">
        <v>88</v>
      </c>
      <c r="K51" s="346">
        <v>77</v>
      </c>
      <c r="L51" s="346">
        <v>67</v>
      </c>
      <c r="M51" s="347">
        <v>58</v>
      </c>
    </row>
    <row r="52" spans="2:13" ht="27.75" customHeight="1">
      <c r="B52" s="1173"/>
      <c r="C52" s="1174"/>
      <c r="D52" s="104"/>
      <c r="E52" s="1177" t="s">
        <v>43</v>
      </c>
      <c r="F52" s="1177"/>
      <c r="G52" s="1177"/>
      <c r="H52" s="1178"/>
      <c r="I52" s="345">
        <v>5603</v>
      </c>
      <c r="J52" s="346">
        <v>5545</v>
      </c>
      <c r="K52" s="346">
        <v>5839</v>
      </c>
      <c r="L52" s="346">
        <v>6056</v>
      </c>
      <c r="M52" s="347">
        <v>5999</v>
      </c>
    </row>
    <row r="53" spans="2:13" ht="27.75" customHeight="1" thickBot="1">
      <c r="B53" s="1184" t="s">
        <v>19</v>
      </c>
      <c r="C53" s="1185"/>
      <c r="D53" s="108"/>
      <c r="E53" s="1186" t="s">
        <v>44</v>
      </c>
      <c r="F53" s="1186"/>
      <c r="G53" s="1186"/>
      <c r="H53" s="1187"/>
      <c r="I53" s="348">
        <v>1384</v>
      </c>
      <c r="J53" s="349">
        <v>1067</v>
      </c>
      <c r="K53" s="349">
        <v>124</v>
      </c>
      <c r="L53" s="349">
        <v>-226</v>
      </c>
      <c r="M53" s="350">
        <v>-910</v>
      </c>
    </row>
    <row r="54" spans="2:13" ht="27.75" customHeight="1">
      <c r="B54" s="109"/>
      <c r="C54" s="110"/>
      <c r="D54" s="110"/>
      <c r="E54" s="111"/>
      <c r="F54" s="111"/>
      <c r="G54" s="111"/>
      <c r="H54" s="111"/>
      <c r="I54" s="112"/>
      <c r="J54" s="112"/>
      <c r="K54" s="112"/>
      <c r="L54" s="112"/>
      <c r="M54" s="112"/>
    </row>
    <row r="55" spans="2:13" ht="13"/>
  </sheetData>
  <sheetProtection algorithmName="SHA-512" hashValue="a6bSpOzO5sJ7KLDd4fBeallQw3OgVtGG7cr2MPY+IzCjehT9IvT038d5HwyYitLM3ocVXUhmT6XhwpdvkfwOPA==" saltValue="tFR38Fna+CUYOLlkB3mm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55" zoomScaleNormal="5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528</v>
      </c>
      <c r="G54" s="117" t="s">
        <v>529</v>
      </c>
      <c r="H54" s="118" t="s">
        <v>530</v>
      </c>
    </row>
    <row r="55" spans="2:8" ht="52.5" customHeight="1">
      <c r="B55" s="119"/>
      <c r="C55" s="1196" t="s">
        <v>46</v>
      </c>
      <c r="D55" s="1196"/>
      <c r="E55" s="1197"/>
      <c r="F55" s="120">
        <v>1081</v>
      </c>
      <c r="G55" s="120">
        <v>1087</v>
      </c>
      <c r="H55" s="121">
        <v>1091</v>
      </c>
    </row>
    <row r="56" spans="2:8" ht="52.5" customHeight="1">
      <c r="B56" s="122"/>
      <c r="C56" s="1198" t="s">
        <v>47</v>
      </c>
      <c r="D56" s="1198"/>
      <c r="E56" s="1199"/>
      <c r="F56" s="123">
        <v>507</v>
      </c>
      <c r="G56" s="123">
        <v>623</v>
      </c>
      <c r="H56" s="124">
        <v>725</v>
      </c>
    </row>
    <row r="57" spans="2:8" ht="53.25" customHeight="1">
      <c r="B57" s="122"/>
      <c r="C57" s="1200" t="s">
        <v>48</v>
      </c>
      <c r="D57" s="1200"/>
      <c r="E57" s="1201"/>
      <c r="F57" s="125">
        <v>1361</v>
      </c>
      <c r="G57" s="125">
        <v>1791</v>
      </c>
      <c r="H57" s="126">
        <v>2063</v>
      </c>
    </row>
    <row r="58" spans="2:8" ht="45.75" customHeight="1">
      <c r="B58" s="127"/>
      <c r="C58" s="1188" t="s">
        <v>556</v>
      </c>
      <c r="D58" s="1189"/>
      <c r="E58" s="1190"/>
      <c r="F58" s="128">
        <v>254</v>
      </c>
      <c r="G58" s="128">
        <v>826</v>
      </c>
      <c r="H58" s="129">
        <v>977</v>
      </c>
    </row>
    <row r="59" spans="2:8" ht="45.75" customHeight="1">
      <c r="B59" s="127"/>
      <c r="C59" s="1188" t="s">
        <v>557</v>
      </c>
      <c r="D59" s="1189"/>
      <c r="E59" s="1190"/>
      <c r="F59" s="128">
        <v>543</v>
      </c>
      <c r="G59" s="128">
        <v>643</v>
      </c>
      <c r="H59" s="129">
        <v>743</v>
      </c>
    </row>
    <row r="60" spans="2:8" ht="45.75" customHeight="1">
      <c r="B60" s="127"/>
      <c r="C60" s="1188" t="s">
        <v>558</v>
      </c>
      <c r="D60" s="1189"/>
      <c r="E60" s="1190"/>
      <c r="F60" s="128">
        <v>254</v>
      </c>
      <c r="G60" s="128">
        <v>278</v>
      </c>
      <c r="H60" s="129">
        <v>340</v>
      </c>
    </row>
    <row r="61" spans="2:8" ht="45.75" customHeight="1">
      <c r="B61" s="127"/>
      <c r="C61" s="1188" t="s">
        <v>559</v>
      </c>
      <c r="D61" s="1189"/>
      <c r="E61" s="1190"/>
      <c r="F61" s="128">
        <v>39</v>
      </c>
      <c r="G61" s="128">
        <v>44</v>
      </c>
      <c r="H61" s="129">
        <v>3</v>
      </c>
    </row>
    <row r="62" spans="2:8" ht="45.75" customHeight="1" thickBot="1">
      <c r="B62" s="130"/>
      <c r="C62" s="1191"/>
      <c r="D62" s="1192"/>
      <c r="E62" s="1193"/>
      <c r="F62" s="131"/>
      <c r="G62" s="131"/>
      <c r="H62" s="132"/>
    </row>
    <row r="63" spans="2:8" ht="52.5" customHeight="1" thickBot="1">
      <c r="B63" s="133"/>
      <c r="C63" s="1194" t="s">
        <v>49</v>
      </c>
      <c r="D63" s="1194"/>
      <c r="E63" s="1195"/>
      <c r="F63" s="134">
        <v>2950</v>
      </c>
      <c r="G63" s="134">
        <v>3501</v>
      </c>
      <c r="H63" s="135">
        <v>3879</v>
      </c>
    </row>
    <row r="64" spans="2:8" ht="13"/>
  </sheetData>
  <sheetProtection algorithmName="SHA-512" hashValue="3Odw8YiiD1iBlsxxLdzG30pBjYprT6zIuTYKgQgY6Xf7tK/p45uYi33gWytK0X770g2VWMvJvHDB1VudwCc6+Q==" saltValue="BGW0f8aNaHTpKN3nZBak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50</v>
      </c>
      <c r="E2" s="147"/>
      <c r="F2" s="148" t="s">
        <v>525</v>
      </c>
      <c r="G2" s="149"/>
      <c r="H2" s="150"/>
    </row>
    <row r="3" spans="1:8">
      <c r="A3" s="146" t="s">
        <v>518</v>
      </c>
      <c r="B3" s="151"/>
      <c r="C3" s="152"/>
      <c r="D3" s="153">
        <v>101257</v>
      </c>
      <c r="E3" s="154"/>
      <c r="F3" s="155">
        <v>190274</v>
      </c>
      <c r="G3" s="156"/>
      <c r="H3" s="157"/>
    </row>
    <row r="4" spans="1:8">
      <c r="A4" s="158"/>
      <c r="B4" s="159"/>
      <c r="C4" s="160"/>
      <c r="D4" s="161">
        <v>57546</v>
      </c>
      <c r="E4" s="162"/>
      <c r="F4" s="163">
        <v>88584</v>
      </c>
      <c r="G4" s="164"/>
      <c r="H4" s="165"/>
    </row>
    <row r="5" spans="1:8">
      <c r="A5" s="146" t="s">
        <v>520</v>
      </c>
      <c r="B5" s="151"/>
      <c r="C5" s="152"/>
      <c r="D5" s="153">
        <v>93008</v>
      </c>
      <c r="E5" s="154"/>
      <c r="F5" s="155">
        <v>200194</v>
      </c>
      <c r="G5" s="156"/>
      <c r="H5" s="157"/>
    </row>
    <row r="6" spans="1:8">
      <c r="A6" s="158"/>
      <c r="B6" s="159"/>
      <c r="C6" s="160"/>
      <c r="D6" s="161">
        <v>59475</v>
      </c>
      <c r="E6" s="162"/>
      <c r="F6" s="163">
        <v>106422</v>
      </c>
      <c r="G6" s="164"/>
      <c r="H6" s="165"/>
    </row>
    <row r="7" spans="1:8">
      <c r="A7" s="146" t="s">
        <v>521</v>
      </c>
      <c r="B7" s="151"/>
      <c r="C7" s="152"/>
      <c r="D7" s="153">
        <v>164973</v>
      </c>
      <c r="E7" s="154"/>
      <c r="F7" s="155">
        <v>196914</v>
      </c>
      <c r="G7" s="156"/>
      <c r="H7" s="157"/>
    </row>
    <row r="8" spans="1:8">
      <c r="A8" s="158"/>
      <c r="B8" s="159"/>
      <c r="C8" s="160"/>
      <c r="D8" s="161">
        <v>43198</v>
      </c>
      <c r="E8" s="162"/>
      <c r="F8" s="163">
        <v>98966</v>
      </c>
      <c r="G8" s="164"/>
      <c r="H8" s="165"/>
    </row>
    <row r="9" spans="1:8">
      <c r="A9" s="146" t="s">
        <v>522</v>
      </c>
      <c r="B9" s="151"/>
      <c r="C9" s="152"/>
      <c r="D9" s="153">
        <v>126692</v>
      </c>
      <c r="E9" s="154"/>
      <c r="F9" s="155">
        <v>204757</v>
      </c>
      <c r="G9" s="156"/>
      <c r="H9" s="157"/>
    </row>
    <row r="10" spans="1:8">
      <c r="A10" s="158"/>
      <c r="B10" s="159"/>
      <c r="C10" s="160"/>
      <c r="D10" s="161">
        <v>30646</v>
      </c>
      <c r="E10" s="162"/>
      <c r="F10" s="163">
        <v>106071</v>
      </c>
      <c r="G10" s="164"/>
      <c r="H10" s="165"/>
    </row>
    <row r="11" spans="1:8">
      <c r="A11" s="146" t="s">
        <v>523</v>
      </c>
      <c r="B11" s="151"/>
      <c r="C11" s="152"/>
      <c r="D11" s="153">
        <v>136930</v>
      </c>
      <c r="E11" s="154"/>
      <c r="F11" s="155">
        <v>194971</v>
      </c>
      <c r="G11" s="156"/>
      <c r="H11" s="157"/>
    </row>
    <row r="12" spans="1:8">
      <c r="A12" s="158"/>
      <c r="B12" s="159"/>
      <c r="C12" s="166"/>
      <c r="D12" s="161">
        <v>38739</v>
      </c>
      <c r="E12" s="162"/>
      <c r="F12" s="163">
        <v>105966</v>
      </c>
      <c r="G12" s="164"/>
      <c r="H12" s="165"/>
    </row>
    <row r="13" spans="1:8">
      <c r="A13" s="146"/>
      <c r="B13" s="151"/>
      <c r="C13" s="152"/>
      <c r="D13" s="153">
        <v>124572</v>
      </c>
      <c r="E13" s="154"/>
      <c r="F13" s="155">
        <v>197422</v>
      </c>
      <c r="G13" s="167"/>
      <c r="H13" s="157"/>
    </row>
    <row r="14" spans="1:8">
      <c r="A14" s="158"/>
      <c r="B14" s="159"/>
      <c r="C14" s="160"/>
      <c r="D14" s="161">
        <v>45921</v>
      </c>
      <c r="E14" s="162"/>
      <c r="F14" s="163">
        <v>101202</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8.44</v>
      </c>
      <c r="C19" s="168">
        <f>ROUND(VALUE(SUBSTITUTE(実質収支比率等に係る経年分析!G$48,"▲","-")),2)</f>
        <v>8.31</v>
      </c>
      <c r="D19" s="168">
        <f>ROUND(VALUE(SUBSTITUTE(実質収支比率等に係る経年分析!H$48,"▲","-")),2)</f>
        <v>10.97</v>
      </c>
      <c r="E19" s="168">
        <f>ROUND(VALUE(SUBSTITUTE(実質収支比率等に係る経年分析!I$48,"▲","-")),2)</f>
        <v>10.93</v>
      </c>
      <c r="F19" s="168">
        <f>ROUND(VALUE(SUBSTITUTE(実質収支比率等に係る経年分析!J$48,"▲","-")),2)</f>
        <v>11.33</v>
      </c>
    </row>
    <row r="20" spans="1:11">
      <c r="A20" s="168" t="s">
        <v>53</v>
      </c>
      <c r="B20" s="168">
        <f>ROUND(VALUE(SUBSTITUTE(実質収支比率等に係る経年分析!F$47,"▲","-")),2)</f>
        <v>27.64</v>
      </c>
      <c r="C20" s="168">
        <f>ROUND(VALUE(SUBSTITUTE(実質収支比率等に係る経年分析!G$47,"▲","-")),2)</f>
        <v>26.98</v>
      </c>
      <c r="D20" s="168">
        <f>ROUND(VALUE(SUBSTITUTE(実質収支比率等に係る経年分析!H$47,"▲","-")),2)</f>
        <v>25.35</v>
      </c>
      <c r="E20" s="168">
        <f>ROUND(VALUE(SUBSTITUTE(実質収支比率等に係る経年分析!I$47,"▲","-")),2)</f>
        <v>25.9</v>
      </c>
      <c r="F20" s="168">
        <f>ROUND(VALUE(SUBSTITUTE(実質収支比率等に係る経年分析!J$47,"▲","-")),2)</f>
        <v>25.87</v>
      </c>
    </row>
    <row r="21" spans="1:11">
      <c r="A21" s="168" t="s">
        <v>54</v>
      </c>
      <c r="B21" s="168">
        <f>IF(ISNUMBER(VALUE(SUBSTITUTE(実質収支比率等に係る経年分析!F$49,"▲","-"))),ROUND(VALUE(SUBSTITUTE(実質収支比率等に係る経年分析!F$49,"▲","-")),2),NA())</f>
        <v>0.12</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3.2</v>
      </c>
      <c r="E21" s="168">
        <f>IF(ISNUMBER(VALUE(SUBSTITUTE(実質収支比率等に係る経年分析!I$49,"▲","-"))),ROUND(VALUE(SUBSTITUTE(実質収支比率等に係る経年分析!I$49,"▲","-")),2),NA())</f>
        <v>0.27</v>
      </c>
      <c r="F21" s="168">
        <f>IF(ISNUMBER(VALUE(SUBSTITUTE(実質収支比率等に係る経年分析!J$49,"▲","-"))),ROUND(VALUE(SUBSTITUTE(実質収支比率等に係る経年分析!J$49,"▲","-")),2),NA())</f>
        <v>0.56000000000000005</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多良木町国民健康保険特別会計（直診勘定）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多良木町後期高齢者医療特別会計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c r="A32" s="169" t="str">
        <f>IF(連結実質赤字比率に係る赤字・黒字の構成分析!C$38="",NA(),連結実質赤字比率に係る赤字・黒字の構成分析!C$38)</f>
        <v>多良木町下水道事業特別会計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c r="A33" s="169" t="str">
        <f>IF(連結実質赤字比率に係る赤字・黒字の構成分析!C$37="",NA(),連結実質赤字比率に係る赤字・黒字の構成分析!C$37)</f>
        <v>多良木町国民健康保険特別会計（事業勘定）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2.0499999999999998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1.63</v>
      </c>
    </row>
    <row r="34" spans="1:16">
      <c r="A34" s="169" t="str">
        <f>IF(連結実質赤字比率に係る赤字・黒字の構成分析!C$36="",NA(),連結実質赤字比率に係る赤字・黒字の構成分析!C$36)</f>
        <v>多良木町介護保険特別会計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1.99</v>
      </c>
    </row>
    <row r="35" spans="1:16">
      <c r="A35" s="169" t="str">
        <f>IF(連結実質赤字比率に係る赤字・黒字の構成分析!C$35="",NA(),連結実質赤字比率に係る赤字・黒字の構成分析!C$35)</f>
        <v>多良木町上水道事業会計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6.49</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11.32</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609</v>
      </c>
      <c r="E42" s="170"/>
      <c r="F42" s="170"/>
      <c r="G42" s="170">
        <f>'実質公債費比率（分子）の構造'!L$52</f>
        <v>610</v>
      </c>
      <c r="H42" s="170"/>
      <c r="I42" s="170"/>
      <c r="J42" s="170">
        <f>'実質公債費比率（分子）の構造'!M$52</f>
        <v>581</v>
      </c>
      <c r="K42" s="170"/>
      <c r="L42" s="170"/>
      <c r="M42" s="170">
        <f>'実質公債費比率（分子）の構造'!N$52</f>
        <v>580</v>
      </c>
      <c r="N42" s="170"/>
      <c r="O42" s="170"/>
      <c r="P42" s="170">
        <f>'実質公債費比率（分子）の構造'!O$52</f>
        <v>585</v>
      </c>
    </row>
    <row r="43" spans="1:16">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f>'実質公債費比率（分子）の構造'!K$50</f>
        <v>31</v>
      </c>
      <c r="C44" s="170"/>
      <c r="D44" s="170"/>
      <c r="E44" s="170">
        <f>'実質公債費比率（分子）の構造'!L$50</f>
        <v>25</v>
      </c>
      <c r="F44" s="170"/>
      <c r="G44" s="170"/>
      <c r="H44" s="170">
        <f>'実質公債費比率（分子）の構造'!M$50</f>
        <v>16</v>
      </c>
      <c r="I44" s="170"/>
      <c r="J44" s="170"/>
      <c r="K44" s="170">
        <f>'実質公債費比率（分子）の構造'!N$50</f>
        <v>18</v>
      </c>
      <c r="L44" s="170"/>
      <c r="M44" s="170"/>
      <c r="N44" s="170">
        <f>'実質公債費比率（分子）の構造'!O$50</f>
        <v>20</v>
      </c>
      <c r="O44" s="170"/>
      <c r="P44" s="170"/>
    </row>
    <row r="45" spans="1:16">
      <c r="A45" s="170" t="s">
        <v>63</v>
      </c>
      <c r="B45" s="170">
        <f>'実質公債費比率（分子）の構造'!K$49</f>
        <v>95</v>
      </c>
      <c r="C45" s="170"/>
      <c r="D45" s="170"/>
      <c r="E45" s="170">
        <f>'実質公債費比率（分子）の構造'!L$49</f>
        <v>101</v>
      </c>
      <c r="F45" s="170"/>
      <c r="G45" s="170"/>
      <c r="H45" s="170">
        <f>'実質公債費比率（分子）の構造'!M$49</f>
        <v>117</v>
      </c>
      <c r="I45" s="170"/>
      <c r="J45" s="170"/>
      <c r="K45" s="170">
        <f>'実質公債費比率（分子）の構造'!N$49</f>
        <v>108</v>
      </c>
      <c r="L45" s="170"/>
      <c r="M45" s="170"/>
      <c r="N45" s="170">
        <f>'実質公債費比率（分子）の構造'!O$49</f>
        <v>116</v>
      </c>
      <c r="O45" s="170"/>
      <c r="P45" s="170"/>
    </row>
    <row r="46" spans="1:16">
      <c r="A46" s="170" t="s">
        <v>64</v>
      </c>
      <c r="B46" s="170">
        <f>'実質公債費比率（分子）の構造'!K$48</f>
        <v>161</v>
      </c>
      <c r="C46" s="170"/>
      <c r="D46" s="170"/>
      <c r="E46" s="170">
        <f>'実質公債費比率（分子）の構造'!L$48</f>
        <v>165</v>
      </c>
      <c r="F46" s="170"/>
      <c r="G46" s="170"/>
      <c r="H46" s="170">
        <f>'実質公債費比率（分子）の構造'!M$48</f>
        <v>164</v>
      </c>
      <c r="I46" s="170"/>
      <c r="J46" s="170"/>
      <c r="K46" s="170">
        <f>'実質公債費比率（分子）の構造'!N$48</f>
        <v>159</v>
      </c>
      <c r="L46" s="170"/>
      <c r="M46" s="170"/>
      <c r="N46" s="170">
        <f>'実質公債費比率（分子）の構造'!O$48</f>
        <v>158</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567</v>
      </c>
      <c r="C49" s="170"/>
      <c r="D49" s="170"/>
      <c r="E49" s="170">
        <f>'実質公債費比率（分子）の構造'!L$45</f>
        <v>584</v>
      </c>
      <c r="F49" s="170"/>
      <c r="G49" s="170"/>
      <c r="H49" s="170">
        <f>'実質公債費比率（分子）の構造'!M$45</f>
        <v>601</v>
      </c>
      <c r="I49" s="170"/>
      <c r="J49" s="170"/>
      <c r="K49" s="170">
        <f>'実質公債費比率（分子）の構造'!N$45</f>
        <v>630</v>
      </c>
      <c r="L49" s="170"/>
      <c r="M49" s="170"/>
      <c r="N49" s="170">
        <f>'実質公債費比率（分子）の構造'!O$45</f>
        <v>631</v>
      </c>
      <c r="O49" s="170"/>
      <c r="P49" s="170"/>
    </row>
    <row r="50" spans="1:16">
      <c r="A50" s="170" t="s">
        <v>67</v>
      </c>
      <c r="B50" s="170" t="e">
        <f>NA()</f>
        <v>#N/A</v>
      </c>
      <c r="C50" s="170">
        <f>IF(ISNUMBER('実質公債費比率（分子）の構造'!K$53),'実質公債費比率（分子）の構造'!K$53,NA())</f>
        <v>245</v>
      </c>
      <c r="D50" s="170" t="e">
        <f>NA()</f>
        <v>#N/A</v>
      </c>
      <c r="E50" s="170" t="e">
        <f>NA()</f>
        <v>#N/A</v>
      </c>
      <c r="F50" s="170">
        <f>IF(ISNUMBER('実質公債費比率（分子）の構造'!L$53),'実質公債費比率（分子）の構造'!L$53,NA())</f>
        <v>265</v>
      </c>
      <c r="G50" s="170" t="e">
        <f>NA()</f>
        <v>#N/A</v>
      </c>
      <c r="H50" s="170" t="e">
        <f>NA()</f>
        <v>#N/A</v>
      </c>
      <c r="I50" s="170">
        <f>IF(ISNUMBER('実質公債費比率（分子）の構造'!M$53),'実質公債費比率（分子）の構造'!M$53,NA())</f>
        <v>317</v>
      </c>
      <c r="J50" s="170" t="e">
        <f>NA()</f>
        <v>#N/A</v>
      </c>
      <c r="K50" s="170" t="e">
        <f>NA()</f>
        <v>#N/A</v>
      </c>
      <c r="L50" s="170">
        <f>IF(ISNUMBER('実質公債費比率（分子）の構造'!N$53),'実質公債費比率（分子）の構造'!N$53,NA())</f>
        <v>335</v>
      </c>
      <c r="M50" s="170" t="e">
        <f>NA()</f>
        <v>#N/A</v>
      </c>
      <c r="N50" s="170" t="e">
        <f>NA()</f>
        <v>#N/A</v>
      </c>
      <c r="O50" s="170">
        <f>IF(ISNUMBER('実質公債費比率（分子）の構造'!O$53),'実質公債費比率（分子）の構造'!O$53,NA())</f>
        <v>340</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5603</v>
      </c>
      <c r="E56" s="169"/>
      <c r="F56" s="169"/>
      <c r="G56" s="169">
        <f>'将来負担比率（分子）の構造'!J$52</f>
        <v>5545</v>
      </c>
      <c r="H56" s="169"/>
      <c r="I56" s="169"/>
      <c r="J56" s="169">
        <f>'将来負担比率（分子）の構造'!K$52</f>
        <v>5839</v>
      </c>
      <c r="K56" s="169"/>
      <c r="L56" s="169"/>
      <c r="M56" s="169">
        <f>'将来負担比率（分子）の構造'!L$52</f>
        <v>6056</v>
      </c>
      <c r="N56" s="169"/>
      <c r="O56" s="169"/>
      <c r="P56" s="169">
        <f>'将来負担比率（分子）の構造'!M$52</f>
        <v>5999</v>
      </c>
    </row>
    <row r="57" spans="1:16">
      <c r="A57" s="169" t="s">
        <v>42</v>
      </c>
      <c r="B57" s="169"/>
      <c r="C57" s="169"/>
      <c r="D57" s="169">
        <f>'将来負担比率（分子）の構造'!I$51</f>
        <v>107</v>
      </c>
      <c r="E57" s="169"/>
      <c r="F57" s="169"/>
      <c r="G57" s="169">
        <f>'将来負担比率（分子）の構造'!J$51</f>
        <v>88</v>
      </c>
      <c r="H57" s="169"/>
      <c r="I57" s="169"/>
      <c r="J57" s="169">
        <f>'将来負担比率（分子）の構造'!K$51</f>
        <v>77</v>
      </c>
      <c r="K57" s="169"/>
      <c r="L57" s="169"/>
      <c r="M57" s="169">
        <f>'将来負担比率（分子）の構造'!L$51</f>
        <v>67</v>
      </c>
      <c r="N57" s="169"/>
      <c r="O57" s="169"/>
      <c r="P57" s="169">
        <f>'将来負担比率（分子）の構造'!M$51</f>
        <v>58</v>
      </c>
    </row>
    <row r="58" spans="1:16">
      <c r="A58" s="169" t="s">
        <v>41</v>
      </c>
      <c r="B58" s="169"/>
      <c r="C58" s="169"/>
      <c r="D58" s="169">
        <f>'将来負担比率（分子）の構造'!I$50</f>
        <v>2541</v>
      </c>
      <c r="E58" s="169"/>
      <c r="F58" s="169"/>
      <c r="G58" s="169">
        <f>'将来負担比率（分子）の構造'!J$50</f>
        <v>2977</v>
      </c>
      <c r="H58" s="169"/>
      <c r="I58" s="169"/>
      <c r="J58" s="169">
        <f>'将来負担比率（分子）の構造'!K$50</f>
        <v>3338</v>
      </c>
      <c r="K58" s="169"/>
      <c r="L58" s="169"/>
      <c r="M58" s="169">
        <f>'将来負担比率（分子）の構造'!L$50</f>
        <v>3896</v>
      </c>
      <c r="N58" s="169"/>
      <c r="O58" s="169"/>
      <c r="P58" s="169">
        <f>'将来負担比率（分子）の構造'!M$50</f>
        <v>4331</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1349</v>
      </c>
      <c r="C62" s="169"/>
      <c r="D62" s="169"/>
      <c r="E62" s="169">
        <f>'将来負担比率（分子）の構造'!J$45</f>
        <v>1299</v>
      </c>
      <c r="F62" s="169"/>
      <c r="G62" s="169"/>
      <c r="H62" s="169">
        <f>'将来負担比率（分子）の構造'!K$45</f>
        <v>1228</v>
      </c>
      <c r="I62" s="169"/>
      <c r="J62" s="169"/>
      <c r="K62" s="169">
        <f>'将来負担比率（分子）の構造'!L$45</f>
        <v>1184</v>
      </c>
      <c r="L62" s="169"/>
      <c r="M62" s="169"/>
      <c r="N62" s="169">
        <f>'将来負担比率（分子）の構造'!M$45</f>
        <v>1223</v>
      </c>
      <c r="O62" s="169"/>
      <c r="P62" s="169"/>
    </row>
    <row r="63" spans="1:16">
      <c r="A63" s="169" t="s">
        <v>34</v>
      </c>
      <c r="B63" s="169">
        <f>'将来負担比率（分子）の構造'!I$44</f>
        <v>1314</v>
      </c>
      <c r="C63" s="169"/>
      <c r="D63" s="169"/>
      <c r="E63" s="169">
        <f>'将来負担比率（分子）の構造'!J$44</f>
        <v>1062</v>
      </c>
      <c r="F63" s="169"/>
      <c r="G63" s="169"/>
      <c r="H63" s="169">
        <f>'将来負担比率（分子）の構造'!K$44</f>
        <v>901</v>
      </c>
      <c r="I63" s="169"/>
      <c r="J63" s="169"/>
      <c r="K63" s="169">
        <f>'将来負担比率（分子）の構造'!L$44</f>
        <v>900</v>
      </c>
      <c r="L63" s="169"/>
      <c r="M63" s="169"/>
      <c r="N63" s="169">
        <f>'将来負担比率（分子）の構造'!M$44</f>
        <v>852</v>
      </c>
      <c r="O63" s="169"/>
      <c r="P63" s="169"/>
    </row>
    <row r="64" spans="1:16">
      <c r="A64" s="169" t="s">
        <v>33</v>
      </c>
      <c r="B64" s="169">
        <f>'将来負担比率（分子）の構造'!I$43</f>
        <v>1533</v>
      </c>
      <c r="C64" s="169"/>
      <c r="D64" s="169"/>
      <c r="E64" s="169">
        <f>'将来負担比率（分子）の構造'!J$43</f>
        <v>1435</v>
      </c>
      <c r="F64" s="169"/>
      <c r="G64" s="169"/>
      <c r="H64" s="169">
        <f>'将来負担比率（分子）の構造'!K$43</f>
        <v>1301</v>
      </c>
      <c r="I64" s="169"/>
      <c r="J64" s="169"/>
      <c r="K64" s="169">
        <f>'将来負担比率（分子）の構造'!L$43</f>
        <v>1195</v>
      </c>
      <c r="L64" s="169"/>
      <c r="M64" s="169"/>
      <c r="N64" s="169">
        <f>'将来負担比率（分子）の構造'!M$43</f>
        <v>1063</v>
      </c>
      <c r="O64" s="169"/>
      <c r="P64" s="169"/>
    </row>
    <row r="65" spans="1:16">
      <c r="A65" s="169" t="s">
        <v>32</v>
      </c>
      <c r="B65" s="169" t="str">
        <f>'将来負担比率（分子）の構造'!I$42</f>
        <v>-</v>
      </c>
      <c r="C65" s="169"/>
      <c r="D65" s="169"/>
      <c r="E65" s="169">
        <f>'将来負担比率（分子）の構造'!J$42</f>
        <v>224</v>
      </c>
      <c r="F65" s="169"/>
      <c r="G65" s="169"/>
      <c r="H65" s="169">
        <f>'将来負担比率（分子）の構造'!K$42</f>
        <v>197</v>
      </c>
      <c r="I65" s="169"/>
      <c r="J65" s="169"/>
      <c r="K65" s="169">
        <f>'将来負担比率（分子）の構造'!L$42</f>
        <v>197</v>
      </c>
      <c r="L65" s="169"/>
      <c r="M65" s="169"/>
      <c r="N65" s="169">
        <f>'将来負担比率（分子）の構造'!M$42</f>
        <v>178</v>
      </c>
      <c r="O65" s="169"/>
      <c r="P65" s="169"/>
    </row>
    <row r="66" spans="1:16">
      <c r="A66" s="169" t="s">
        <v>31</v>
      </c>
      <c r="B66" s="169">
        <f>'将来負担比率（分子）の構造'!I$41</f>
        <v>5438</v>
      </c>
      <c r="C66" s="169"/>
      <c r="D66" s="169"/>
      <c r="E66" s="169">
        <f>'将来負担比率（分子）の構造'!J$41</f>
        <v>5658</v>
      </c>
      <c r="F66" s="169"/>
      <c r="G66" s="169"/>
      <c r="H66" s="169">
        <f>'将来負担比率（分子）の構造'!K$41</f>
        <v>5751</v>
      </c>
      <c r="I66" s="169"/>
      <c r="J66" s="169"/>
      <c r="K66" s="169">
        <f>'将来負担比率（分子）の構造'!L$41</f>
        <v>6316</v>
      </c>
      <c r="L66" s="169"/>
      <c r="M66" s="169"/>
      <c r="N66" s="169">
        <f>'将来負担比率（分子）の構造'!M$41</f>
        <v>6160</v>
      </c>
      <c r="O66" s="169"/>
      <c r="P66" s="169"/>
    </row>
    <row r="67" spans="1:16">
      <c r="A67" s="169" t="s">
        <v>71</v>
      </c>
      <c r="B67" s="169" t="e">
        <f>NA()</f>
        <v>#N/A</v>
      </c>
      <c r="C67" s="169">
        <f>IF(ISNUMBER('将来負担比率（分子）の構造'!I$53), IF('将来負担比率（分子）の構造'!I$53 &lt; 0, 0, '将来負担比率（分子）の構造'!I$53), NA())</f>
        <v>1384</v>
      </c>
      <c r="D67" s="169" t="e">
        <f>NA()</f>
        <v>#N/A</v>
      </c>
      <c r="E67" s="169" t="e">
        <f>NA()</f>
        <v>#N/A</v>
      </c>
      <c r="F67" s="169">
        <f>IF(ISNUMBER('将来負担比率（分子）の構造'!J$53), IF('将来負担比率（分子）の構造'!J$53 &lt; 0, 0, '将来負担比率（分子）の構造'!J$53), NA())</f>
        <v>1067</v>
      </c>
      <c r="G67" s="169" t="e">
        <f>NA()</f>
        <v>#N/A</v>
      </c>
      <c r="H67" s="169" t="e">
        <f>NA()</f>
        <v>#N/A</v>
      </c>
      <c r="I67" s="169">
        <f>IF(ISNUMBER('将来負担比率（分子）の構造'!K$53), IF('将来負担比率（分子）の構造'!K$53 &lt; 0, 0, '将来負担比率（分子）の構造'!K$53), NA())</f>
        <v>124</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1081</v>
      </c>
      <c r="C72" s="173">
        <f>基金残高に係る経年分析!G55</f>
        <v>1087</v>
      </c>
      <c r="D72" s="173">
        <f>基金残高に係る経年分析!H55</f>
        <v>1091</v>
      </c>
    </row>
    <row r="73" spans="1:16">
      <c r="A73" s="172" t="s">
        <v>74</v>
      </c>
      <c r="B73" s="173">
        <f>基金残高に係る経年分析!F56</f>
        <v>507</v>
      </c>
      <c r="C73" s="173">
        <f>基金残高に係る経年分析!G56</f>
        <v>623</v>
      </c>
      <c r="D73" s="173">
        <f>基金残高に係る経年分析!H56</f>
        <v>725</v>
      </c>
    </row>
    <row r="74" spans="1:16">
      <c r="A74" s="172" t="s">
        <v>75</v>
      </c>
      <c r="B74" s="173">
        <f>基金残高に係る経年分析!F57</f>
        <v>1361</v>
      </c>
      <c r="C74" s="173">
        <f>基金残高に係る経年分析!G57</f>
        <v>1791</v>
      </c>
      <c r="D74" s="173">
        <f>基金残高に係る経年分析!H57</f>
        <v>2063</v>
      </c>
    </row>
  </sheetData>
  <sheetProtection algorithmName="SHA-512" hashValue="ib6Oj6wEKYFuMyNHcKZA45vDRJsu9LAjTmP3fMn/OOCk/l+4mw13qzhRp+4X0dqxj69vMe4F8pPEBFNG2RzEfA==" saltValue="6OPXSSHHWDNVRImx94fIe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2025-02-19T05:19:05Z</dcterms:created>
  <dcterms:modified xsi:type="dcterms:W3CDTF">2025-03-14T05:00:54Z</dcterms:modified>
  <cp:category/>
</cp:coreProperties>
</file>