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E36" i="10"/>
  <c r="AM36" i="10"/>
  <c r="C36" i="10"/>
  <c r="CO35" i="10"/>
  <c r="BW35" i="10"/>
  <c r="AM35" i="10"/>
  <c r="BW34" i="10"/>
  <c r="AM34" i="10"/>
  <c r="C34" i="10"/>
  <c r="C35" i="10" s="1"/>
  <c r="BW37" i="10" l="1"/>
  <c r="CO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<sst xmlns="http://schemas.openxmlformats.org/spreadsheetml/2006/main" count="1144" uniqueCount="561">
  <si>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</si>
  <si>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</si>
  <si>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</si>
  <si>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</si>
  <si>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</si>
  <si>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</si>
  <si>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</si>
  <si>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</si>
  <si>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</si>
  <si>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</si>
  <si>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</si>
  <si>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</si>
  <si>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</si>
  <si>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</si>
  <si>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</si>
  <si>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</si>
  <si>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</si>
  <si>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</si>
  <si>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</si>
  <si>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</si>
  <si>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</si>
  <si>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</si>
  <si>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</si>
  <si>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</si>
  <si>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</si>
  <si>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</si>
  <si>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</si>
  <si>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</si>
  <si>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</si>
  <si>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</si>
  <si>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</si>
  <si>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</si>
  <si>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</si>
  <si>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</si>
  <si>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</si>
  <si>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</si>
  <si>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</si>
  <si>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</si>
  <si>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</si>
  <si>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</si>
  <si>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</si>
  <si>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</si>
  <si>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</si>
  <si>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</si>
  <si>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</si>
  <si>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</si>
  <si>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</si>
  <si>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</si>
  <si>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</si>
  <si>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</si>
  <si>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</si>
  <si>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</si>
  <si>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</si>
  <si>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</si>
  <si>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</si>
  <si>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</si>
  <si>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</si>
  <si>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</si>
  <si>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</si>
  <si>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</si>
  <si>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</si>
  <si>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</si>
  <si>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</si>
  <si>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</si>
  <si>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</si>
  <si>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</si>
  <si>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</si>
  <si>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</si>
  <si>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</si>
  <si>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</si>
  <si>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</si>
  <si>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</si>
  <si>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</si>
  <si>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</si>
  <si>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</si>
  <si>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</si>
  <si>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</si>
  <si>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</si>
  <si>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</si>
  <si>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</si>
  <si>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</si>
  <si>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</si>
  <si>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</si>
  <si>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</si>
  <si>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</si>
  <si>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</si>
  <si>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</si>
  <si>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</si>
  <si>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</si>
  <si>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</si>
  <si>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</si>
  <si>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</si>
  <si>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</si>
  <si>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</si>
  <si>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</si>
  <si>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</si>
  <si>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</si>
  <si>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</si>
  <si>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</si>
  <si>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</si>
  <si>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</si>
  <si>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</si>
  <si>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</si>
  <si>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</si>
  <si>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</si>
  <si>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</si>
  <si>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</si>
  <si>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</si>
  <si>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</si>
  <si>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</si>
  <si>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</si>
  <si>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</si>
  <si>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</si>
  <si>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</si>
  <si>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</si>
  <si>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</si>
  <si>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</si>
  <si>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</si>
  <si>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</si>
  <si>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</si>
  <si>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</si>
  <si>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</si>
  <si>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</si>
  <si>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</si>
  <si>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</si>
  <si>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</si>
  <si>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</si>
  <si>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</si>
  <si>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</si>
  <si>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</si>
  <si>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</si>
  <si>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</si>
  <si>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</si>
  <si>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</si>
  <si>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</si>
  <si>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</si>
  <si>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</si>
  <si>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</si>
  <si>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</si>
  <si>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</si>
  <si>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</si>
  <si>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</si>
  <si>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</si>
  <si>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</si>
  <si>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</si>
  <si>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</si>
  <si>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</si>
  <si>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</si>
  <si>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</si>
  <si>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</si>
  <si>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</si>
  <si>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</si>
  <si>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</si>
  <si>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</si>
  <si>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</si>
  <si>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</si>
  <si>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</si>
  <si>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</si>
  <si>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</si>
  <si>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</si>
  <si>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</si>
  <si>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</si>
  <si>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</si>
  <si>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</si>
  <si>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</si>
  <si>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</si>
  <si>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</si>
  <si>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</si>
  <si>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</si>
  <si>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</si>
  <si>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</si>
  <si>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</si>
  <si>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</si>
  <si>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</si>
  <si>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</si>
  <si>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</si>
  <si>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</si>
  <si>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</si>
  <si>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</si>
  <si>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</si>
  <si>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</si>
  <si>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</si>
  <si>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</si>
  <si>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</si>
  <si>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</si>
  <si>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</si>
  <si>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</si>
  <si>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</si>
  <si>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</si>
  <si>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</si>
  <si>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</si>
  <si>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</si>
  <si>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</si>
  <si>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</si>
  <si>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</si>
  <si>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</si>
  <si>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</si>
  <si>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</si>
  <si>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</si>
  <si>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</si>
  <si>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</si>
  <si>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</si>
  <si>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</si>
  <si>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熊本県津奈木町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</si>
  <si>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</si>
  <si>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</si>
  <si>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</si>
  <si>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</si>
  <si>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</si>
  <si>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</si>
  <si>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</si>
  <si>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</si>
  <si>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</si>
  <si>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</si>
  <si>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</si>
  <si>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</si>
  <si>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</si>
  <si>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</si>
  <si>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</si>
  <si>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</si>
  <si>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</si>
  <si>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</si>
  <si>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</si>
  <si>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</si>
  <si>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</si>
  <si>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</si>
  <si>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</si>
  <si>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</si>
  <si>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</si>
  <si>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</si>
  <si>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</si>
  <si>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</si>
  <si>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</si>
  <si>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</si>
  <si>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</si>
  <si>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</si>
  <si>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</si>
  <si>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</si>
  <si>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</si>
  <si>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</si>
  <si>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</si>
  <si>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</si>
  <si>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</si>
  <si>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</si>
  <si>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</si>
  <si>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</si>
  <si>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</si>
  <si>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</si>
  <si>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</si>
  <si>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</si>
  <si>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</si>
  <si>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</si>
  <si>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</si>
  <si>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</si>
  <si>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</si>
  <si>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</si>
  <si>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</si>
  <si>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</si>
  <si>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</si>
  <si>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</si>
  <si>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</si>
  <si>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</si>
  <si>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</si>
  <si>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</si>
  <si>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</si>
  <si>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</si>
  <si>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</si>
  <si>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</si>
  <si>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</si>
  <si>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</si>
  <si>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</si>
  <si>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</si>
  <si>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</si>
  <si>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</si>
  <si>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</si>
  <si>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</si>
  <si>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</si>
  <si>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</si>
  <si>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</si>
  <si>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</si>
  <si>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</si>
  <si>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</si>
  <si>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</si>
  <si>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</si>
  <si>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</si>
  <si>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</si>
  <si>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</si>
  <si>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</si>
  <si>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</si>
  <si>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</si>
  <si>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</si>
  <si>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</si>
  <si>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</si>
  <si>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</si>
  <si>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</si>
  <si>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</si>
  <si>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</si>
  <si>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</si>
  <si>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</si>
  <si>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</si>
  <si>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</si>
  <si>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</si>
  <si>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</si>
  <si>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</si>
  <si>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</si>
  <si>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</si>
  <si>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</si>
  <si>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</si>
  <si>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</si>
  <si>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</si>
  <si>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</si>
  <si>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</si>
  <si>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</si>
  <si>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</si>
  <si>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</si>
  <si>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</si>
  <si>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</si>
  <si>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</si>
  <si>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</si>
  <si>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</si>
  <si>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</si>
  <si>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</si>
  <si>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</si>
  <si>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</si>
  <si>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</si>
  <si>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</si>
  <si>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</si>
  <si>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</si>
  <si>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</si>
  <si>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</si>
  <si>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</si>
  <si>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</si>
  <si>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</si>
  <si>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</si>
  <si>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</si>
  <si>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</si>
  <si>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</si>
  <si>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</si>
  <si>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</si>
  <si>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</si>
  <si>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</si>
  <si>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</si>
  <si>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</si>
  <si>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</si>
  <si>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</si>
  <si>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</si>
  <si>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</si>
  <si>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</si>
  <si>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</si>
  <si>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</si>
  <si>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</si>
  <si>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</si>
  <si>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</si>
  <si>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</si>
  <si>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熊本県津奈木町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</si>
  <si>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</si>
  <si>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</si>
  <si>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</si>
  <si>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</si>
  <si>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</si>
  <si>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</si>
  <si>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</si>
  <si>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</si>
  <si>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</si>
  <si>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</si>
  <si>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</si>
  <si>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</si>
  <si>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</si>
  <si>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</si>
  <si>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</si>
  <si>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</si>
  <si>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</si>
  <si>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</si>
  <si>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</si>
  <si>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</si>
  <si>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</si>
  <si>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</si>
  <si>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</si>
  <si>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</si>
  <si>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</si>
  <si>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</si>
  <si>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</si>
  <si>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</si>
  <si>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</si>
  <si>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</si>
  <si>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</si>
  <si>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</si>
  <si>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</si>
  <si>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</si>
  <si>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</si>
  <si>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</si>
  <si>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</si>
  <si>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</si>
  <si>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</si>
  <si>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</si>
  <si>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</si>
  <si>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</si>
  <si>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</si>
  <si>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</si>
  <si>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</si>
  <si>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</si>
  <si>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</si>
  <si>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</si>
  <si>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</si>
  <si>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</si>
  <si>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</si>
  <si>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</si>
  <si>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</si>
  <si>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</si>
  <si>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</si>
  <si>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</si>
  <si>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</si>
  <si>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</si>
  <si>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</si>
  <si>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</si>
  <si>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</si>
  <si>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</si>
  <si>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</si>
  <si>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</si>
  <si>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</si>
  <si>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</si>
  <si>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</si>
  <si>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</si>
  <si>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</si>
  <si>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</si>
  <si>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</si>
  <si>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</si>
  <si>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</si>
  <si>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</si>
  <si>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</si>
  <si>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</si>
  <si>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</si>
  <si>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</si>
  <si>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</si>
  <si>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</si>
  <si>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</si>
  <si>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</si>
  <si>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</si>
  <si>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</si>
  <si>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</si>
  <si>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</si>
  <si>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</si>
  <si>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</si>
  <si>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</si>
  <si>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</si>
  <si>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</si>
  <si>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</si>
  <si>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</si>
  <si>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</si>
  <si>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</si>
  <si>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</si>
  <si>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</si>
  <si>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</si>
  <si>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</si>
  <si>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</si>
  <si>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</si>
  <si>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</si>
  <si>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</si>
  <si>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</si>
  <si>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</si>
  <si>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</si>
  <si>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</si>
  <si>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</si>
  <si>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</si>
  <si>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</si>
  <si>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</si>
  <si>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</si>
  <si>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</si>
  <si>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</si>
  <si>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</si>
  <si>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</si>
  <si>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</si>
  <si>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</si>
  <si>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</si>
  <si>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</si>
  <si>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</si>
  <si>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</si>
  <si>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</si>
  <si>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</si>
  <si>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</si>
  <si>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</si>
  <si>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</si>
  <si>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</si>
  <si>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</si>
  <si>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</si>
  <si>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</si>
  <si>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</si>
  <si>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</si>
  <si>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</si>
  <si>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</si>
  <si>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</si>
  <si>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</si>
  <si>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</si>
  <si>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</si>
  <si>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</si>
  <si>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</si>
  <si>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</si>
  <si>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</si>
  <si>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</si>
  <si>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</si>
  <si>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</si>
  <si>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</si>
  <si>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</si>
  <si>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</si>
  <si>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</si>
  <si>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</si>
  <si>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</si>
  <si>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</si>
  <si>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</si>
  <si>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</si>
  <si>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</si>
  <si>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</si>
  <si>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</si>
  <si>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</si>
  <si>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</si>
  <si>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</si>
  <si>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</si>
  <si>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</si>
  <si>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</si>
  <si>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</si>
  <si>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</si>
  <si>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</si>
  <si>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</si>
  <si>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</si>
  <si>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</si>
  <si>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</si>
  <si>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</si>
  <si>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</si>
  <si>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</si>
  <si>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</si>
  <si>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2.16</t>
  </si>
  <si>
    <t>▲ 1.71</t>
  </si>
  <si>
    <t>▲ 1.10</t>
  </si>
  <si>
    <t>国民健康保険事業特別会計</t>
  </si>
  <si>
    <t>一般会計</t>
  </si>
  <si>
    <t>宅地造成事業特別会計</t>
  </si>
  <si>
    <t>介護保険事業特別会計</t>
  </si>
  <si>
    <t>簡易水道事業特別会計</t>
  </si>
  <si>
    <t>後期高齢者医療事業特別会計</t>
  </si>
  <si>
    <t>恒久対策事業特別会計</t>
  </si>
  <si>
    <t>その他会計（赤字）</t>
  </si>
  <si>
    <t>その他会計（黒字）</t>
  </si>
  <si>
    <t>R01</t>
    <phoneticPr fontId="5"/>
  </si>
  <si>
    <t>R02</t>
    <phoneticPr fontId="5"/>
  </si>
  <si>
    <t>R03</t>
    <phoneticPr fontId="5"/>
  </si>
  <si>
    <t>R04</t>
    <phoneticPr fontId="5"/>
  </si>
  <si>
    <t>R05</t>
    <phoneticPr fontId="5"/>
  </si>
  <si>
    <t>一般財団法人津奈木町地域振興公社</t>
    <rPh sb="0" eb="2">
      <t>イッパン</t>
    </rPh>
    <rPh sb="2" eb="4">
      <t>ザイダン</t>
    </rPh>
    <rPh sb="4" eb="6">
      <t>ホウジン</t>
    </rPh>
    <rPh sb="6" eb="10">
      <t>ツナギマチ</t>
    </rPh>
    <rPh sb="10" eb="12">
      <t>チイキ</t>
    </rPh>
    <rPh sb="12" eb="14">
      <t>シンコウ</t>
    </rPh>
    <rPh sb="14" eb="16">
      <t>コウシャ</t>
    </rPh>
    <phoneticPr fontId="2"/>
  </si>
  <si>
    <t>-</t>
    <phoneticPr fontId="2"/>
  </si>
  <si>
    <t>-</t>
    <phoneticPr fontId="2"/>
  </si>
  <si>
    <t>町有施設整備基金</t>
    <phoneticPr fontId="5"/>
  </si>
  <si>
    <t>恒久対策事業事業運営基金</t>
    <phoneticPr fontId="2"/>
  </si>
  <si>
    <t>恒久対策事業維持管理基金</t>
    <phoneticPr fontId="2"/>
  </si>
  <si>
    <t>地域振興基金</t>
    <phoneticPr fontId="2"/>
  </si>
  <si>
    <t>ふるさと納税基金</t>
    <phoneticPr fontId="2"/>
  </si>
  <si>
    <t>熊本県後期高齢者医療広域連合
（一般会計）</t>
  </si>
  <si>
    <t>-</t>
    <phoneticPr fontId="2"/>
  </si>
  <si>
    <t>熊本県後期高齢者医療広域連合
（後期高齢者医療特別会計）</t>
  </si>
  <si>
    <t>水俣芦北広域行政事務組合</t>
  </si>
  <si>
    <t>熊本県市町村総合事務組合</t>
  </si>
  <si>
    <t>特別会計（交通災害共済事業）分を含む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</si>
</sst>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336D-4C2C-B361-1AEE980373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135707</c:v>
                </c:pt>
                <c:pt idx="1">
                  <c:v>103236</c:v>
                </c:pt>
                <c:pt idx="2">
                  <c:v>144276</c:v>
                </c:pt>
                <c:pt idx="3">
                  <c:v>94998</c:v>
                </c:pt>
                <c:pt idx="4">
                  <c:v>168925</c:v>
                </c:pt>
              </c:numCache>
            </c:numRef>
          </c:val>
          <c:smooth val="0"/>
          <c:extLst>
            <c:ext xmlns:c16="http://schemas.microsoft.com/office/drawing/2014/chart" uri="{C3380CC4-5D6E-409C-BE32-E72D297353CC}">
              <c16:uniqueId val="{00000001-336D-4C2C-B361-1AEE980373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6.6</c:v>
                </c:pt>
                <c:pt idx="2">
                  <c:v>4.7300000000000004</c:v>
                </c:pt>
                <c:pt idx="3">
                  <c:v>6.2</c:v>
                </c:pt>
                <c:pt idx="4">
                  <c:v>7.1</c:v>
                </c:pt>
              </c:numCache>
            </c:numRef>
          </c:val>
          <c:extLst>
            <c:ext xmlns:c16="http://schemas.microsoft.com/office/drawing/2014/chart" uri="{C3380CC4-5D6E-409C-BE32-E72D297353CC}">
              <c16:uniqueId val="{00000000-311B-4CA7-B3E9-2A7F757654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34.71</c:v>
                </c:pt>
                <c:pt idx="1">
                  <c:v>35.07</c:v>
                </c:pt>
                <c:pt idx="2">
                  <c:v>34.659999999999997</c:v>
                </c:pt>
                <c:pt idx="3">
                  <c:v>35.35</c:v>
                </c:pt>
                <c:pt idx="4">
                  <c:v>38.26</c:v>
                </c:pt>
              </c:numCache>
            </c:numRef>
          </c:val>
          <c:extLst>
            <c:ext xmlns:c16="http://schemas.microsoft.com/office/drawing/2014/chart" uri="{C3380CC4-5D6E-409C-BE32-E72D297353CC}">
              <c16:uniqueId val="{00000001-311B-4CA7-B3E9-2A7F757654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-2.16</c:v>
                </c:pt>
                <c:pt idx="1">
                  <c:v>-1.71</c:v>
                </c:pt>
                <c:pt idx="2">
                  <c:v>-1.1000000000000001</c:v>
                </c:pt>
                <c:pt idx="3">
                  <c:v>1.47</c:v>
                </c:pt>
                <c:pt idx="4">
                  <c:v>1.05</c:v>
                </c:pt>
              </c:numCache>
            </c:numRef>
          </c:val>
          <c:smooth val="0"/>
          <c:extLst>
            <c:ext xmlns:c16="http://schemas.microsoft.com/office/drawing/2014/chart" uri="{C3380CC4-5D6E-409C-BE32-E72D297353CC}">
              <c16:uniqueId val="{00000002-311B-4CA7-B3E9-2A7F757654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1D-498D-B385-2337CBCB0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1D-498D-B385-2337CBCB0C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1D-498D-B385-2337CBCB0CFA}"/>
            </c:ext>
          </c:extLst>
        </c:ser>
        <c:ser>
          <c:idx val="3"/>
          <c:order val="3"/>
          <c:tx>
            <c:strRef>
              <c:f>データシート!$A$30</c:f>
              <c:strCache>
                <c:ptCount val="1"/>
                <c:pt idx="0">
                  <c:v>恒久対策事業特別会計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3-3A1D-498D-B385-2337CBCB0CF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0.01</c:v>
                </c:pt>
                <c:pt idx="4">
                  <c:v>#N/A</c:v>
                </c:pt>
                <c:pt idx="5">
                  <c:v>0</c:v>
                </c:pt>
                <c:pt idx="6">
                  <c:v>#N/A</c:v>
                </c:pt>
                <c:pt idx="7">
                  <c:v>0.18</c:v>
                </c:pt>
                <c:pt idx="8">
                  <c:v>#N/A</c:v>
                </c:pt>
                <c:pt idx="9">
                  <c:v>0.19</c:v>
                </c:pt>
              </c:numCache>
            </c:numRef>
          </c:val>
          <c:extLst>
            <c:ext xmlns:c16="http://schemas.microsoft.com/office/drawing/2014/chart" uri="{C3380CC4-5D6E-409C-BE32-E72D297353CC}">
              <c16:uniqueId val="{00000004-3A1D-498D-B385-2337CBCB0CF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0.46</c:v>
                </c:pt>
                <c:pt idx="4">
                  <c:v>#N/A</c:v>
                </c:pt>
                <c:pt idx="5">
                  <c:v>0.65</c:v>
                </c:pt>
                <c:pt idx="6">
                  <c:v>#N/A</c:v>
                </c:pt>
                <c:pt idx="7">
                  <c:v>0.55000000000000004</c:v>
                </c:pt>
                <c:pt idx="8">
                  <c:v>#N/A</c:v>
                </c:pt>
                <c:pt idx="9">
                  <c:v>3.64</c:v>
                </c:pt>
              </c:numCache>
            </c:numRef>
          </c:val>
          <c:extLst>
            <c:ext xmlns:c16="http://schemas.microsoft.com/office/drawing/2014/chart" uri="{C3380CC4-5D6E-409C-BE32-E72D297353CC}">
              <c16:uniqueId val="{00000005-3A1D-498D-B385-2337CBCB0CF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3.68</c:v>
                </c:pt>
                <c:pt idx="2">
                  <c:v>#N/A</c:v>
                </c:pt>
                <c:pt idx="3">
                  <c:v>3.4</c:v>
                </c:pt>
                <c:pt idx="4">
                  <c:v>#N/A</c:v>
                </c:pt>
                <c:pt idx="5">
                  <c:v>3.22</c:v>
                </c:pt>
                <c:pt idx="6">
                  <c:v>#N/A</c:v>
                </c:pt>
                <c:pt idx="7">
                  <c:v>2.83</c:v>
                </c:pt>
                <c:pt idx="8">
                  <c:v>#N/A</c:v>
                </c:pt>
                <c:pt idx="9">
                  <c:v>3.84</c:v>
                </c:pt>
              </c:numCache>
            </c:numRef>
          </c:val>
          <c:extLst>
            <c:ext xmlns:c16="http://schemas.microsoft.com/office/drawing/2014/chart" uri="{C3380CC4-5D6E-409C-BE32-E72D297353CC}">
              <c16:uniqueId val="{00000006-3A1D-498D-B385-2337CBCB0CFA}"/>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9.14</c:v>
                </c:pt>
                <c:pt idx="2">
                  <c:v>#N/A</c:v>
                </c:pt>
                <c:pt idx="3">
                  <c:v>8</c:v>
                </c:pt>
                <c:pt idx="4">
                  <c:v>#N/A</c:v>
                </c:pt>
                <c:pt idx="5">
                  <c:v>6.54</c:v>
                </c:pt>
                <c:pt idx="6">
                  <c:v>#N/A</c:v>
                </c:pt>
                <c:pt idx="7">
                  <c:v>5.96</c:v>
                </c:pt>
                <c:pt idx="8">
                  <c:v>#N/A</c:v>
                </c:pt>
                <c:pt idx="9">
                  <c:v>5.9</c:v>
                </c:pt>
              </c:numCache>
            </c:numRef>
          </c:val>
          <c:extLst>
            <c:ext xmlns:c16="http://schemas.microsoft.com/office/drawing/2014/chart" uri="{C3380CC4-5D6E-409C-BE32-E72D297353CC}">
              <c16:uniqueId val="{00000007-3A1D-498D-B385-2337CBCB0C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6.59</c:v>
                </c:pt>
                <c:pt idx="4">
                  <c:v>#N/A</c:v>
                </c:pt>
                <c:pt idx="5">
                  <c:v>4.7300000000000004</c:v>
                </c:pt>
                <c:pt idx="6">
                  <c:v>#N/A</c:v>
                </c:pt>
                <c:pt idx="7">
                  <c:v>6.19</c:v>
                </c:pt>
                <c:pt idx="8">
                  <c:v>#N/A</c:v>
                </c:pt>
                <c:pt idx="9">
                  <c:v>7.1</c:v>
                </c:pt>
              </c:numCache>
            </c:numRef>
          </c:val>
          <c:extLst>
            <c:ext xmlns:c16="http://schemas.microsoft.com/office/drawing/2014/chart" uri="{C3380CC4-5D6E-409C-BE32-E72D297353CC}">
              <c16:uniqueId val="{00000008-3A1D-498D-B385-2337CBCB0CF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13.88</c:v>
                </c:pt>
                <c:pt idx="2">
                  <c:v>#N/A</c:v>
                </c:pt>
                <c:pt idx="3">
                  <c:v>9.99</c:v>
                </c:pt>
                <c:pt idx="4">
                  <c:v>#N/A</c:v>
                </c:pt>
                <c:pt idx="5">
                  <c:v>10.5</c:v>
                </c:pt>
                <c:pt idx="6">
                  <c:v>#N/A</c:v>
                </c:pt>
                <c:pt idx="7">
                  <c:v>9.52</c:v>
                </c:pt>
                <c:pt idx="8">
                  <c:v>#N/A</c:v>
                </c:pt>
                <c:pt idx="9">
                  <c:v>9.41</c:v>
                </c:pt>
              </c:numCache>
            </c:numRef>
          </c:val>
          <c:extLst>
            <c:ext xmlns:c16="http://schemas.microsoft.com/office/drawing/2014/chart" uri="{C3380CC4-5D6E-409C-BE32-E72D297353CC}">
              <c16:uniqueId val="{00000009-3A1D-498D-B385-2337CBCB0C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237</c:v>
                </c:pt>
                <c:pt idx="5">
                  <c:v>223</c:v>
                </c:pt>
                <c:pt idx="8">
                  <c:v>226</c:v>
                </c:pt>
                <c:pt idx="11">
                  <c:v>217</c:v>
                </c:pt>
                <c:pt idx="14">
                  <c:v>229</c:v>
                </c:pt>
              </c:numCache>
            </c:numRef>
          </c:val>
          <c:extLst>
            <c:ext xmlns:c16="http://schemas.microsoft.com/office/drawing/2014/chart" uri="{C3380CC4-5D6E-409C-BE32-E72D297353CC}">
              <c16:uniqueId val="{00000000-4C60-4CA2-BD63-D6BECFAC5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60-4CA2-BD63-D6BECFAC5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60-4CA2-BD63-D6BECFAC5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4C60-4CA2-BD63-D6BECFAC5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c:v>
                </c:pt>
                <c:pt idx="3">
                  <c:v>19</c:v>
                </c:pt>
                <c:pt idx="6">
                  <c:v>21</c:v>
                </c:pt>
                <c:pt idx="9">
                  <c:v>20</c:v>
                </c:pt>
                <c:pt idx="12">
                  <c:v>22</c:v>
                </c:pt>
              </c:numCache>
            </c:numRef>
          </c:val>
          <c:extLst>
            <c:ext xmlns:c16="http://schemas.microsoft.com/office/drawing/2014/chart" uri="{C3380CC4-5D6E-409C-BE32-E72D297353CC}">
              <c16:uniqueId val="{00000004-4C60-4CA2-BD63-D6BECFAC5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0-4CA2-BD63-D6BECFAC5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60-4CA2-BD63-D6BECFAC5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c:v>
                </c:pt>
                <c:pt idx="3">
                  <c:v>239</c:v>
                </c:pt>
                <c:pt idx="6">
                  <c:v>278</c:v>
                </c:pt>
                <c:pt idx="9">
                  <c:v>263</c:v>
                </c:pt>
                <c:pt idx="12">
                  <c:v>279</c:v>
                </c:pt>
              </c:numCache>
            </c:numRef>
          </c:val>
          <c:extLst>
            <c:ext xmlns:c16="http://schemas.microsoft.com/office/drawing/2014/chart" uri="{C3380CC4-5D6E-409C-BE32-E72D297353CC}">
              <c16:uniqueId val="{00000007-4C60-4CA2-BD63-D6BECFAC51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c:v>
                </c:pt>
                <c:pt idx="2">
                  <c:v>#N/A</c:v>
                </c:pt>
                <c:pt idx="3">
                  <c:v>#N/A</c:v>
                </c:pt>
                <c:pt idx="4">
                  <c:v>35</c:v>
                </c:pt>
                <c:pt idx="5">
                  <c:v>#N/A</c:v>
                </c:pt>
                <c:pt idx="6">
                  <c:v>#N/A</c:v>
                </c:pt>
                <c:pt idx="7">
                  <c:v>73</c:v>
                </c:pt>
                <c:pt idx="8">
                  <c:v>#N/A</c:v>
                </c:pt>
                <c:pt idx="9">
                  <c:v>#N/A</c:v>
                </c:pt>
                <c:pt idx="10">
                  <c:v>67</c:v>
                </c:pt>
                <c:pt idx="11">
                  <c:v>#N/A</c:v>
                </c:pt>
                <c:pt idx="12">
                  <c:v>#N/A</c:v>
                </c:pt>
                <c:pt idx="13">
                  <c:v>73</c:v>
                </c:pt>
                <c:pt idx="14">
                  <c:v>#N/A</c:v>
                </c:pt>
              </c:numCache>
            </c:numRef>
          </c:val>
          <c:smooth val="0"/>
          <c:extLst>
            <c:ext xmlns:c16="http://schemas.microsoft.com/office/drawing/2014/chart" uri="{C3380CC4-5D6E-409C-BE32-E72D297353CC}">
              <c16:uniqueId val="{00000008-4C60-4CA2-BD63-D6BECFAC51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2136</c:v>
                </c:pt>
                <c:pt idx="5">
                  <c:v>2124</c:v>
                </c:pt>
                <c:pt idx="8">
                  <c:v>2002</c:v>
                </c:pt>
                <c:pt idx="11">
                  <c:v>2174</c:v>
                </c:pt>
                <c:pt idx="14">
                  <c:v>2204</c:v>
                </c:pt>
              </c:numCache>
            </c:numRef>
          </c:val>
          <c:extLst>
            <c:ext xmlns:c16="http://schemas.microsoft.com/office/drawing/2014/chart" uri="{C3380CC4-5D6E-409C-BE32-E72D297353CC}">
              <c16:uniqueId val="{00000000-426B-41DB-A1B2-A2A7AB508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c:v>
                </c:pt>
                <c:pt idx="5">
                  <c:v>8</c:v>
                </c:pt>
                <c:pt idx="8">
                  <c:v>4</c:v>
                </c:pt>
                <c:pt idx="11">
                  <c:v>0</c:v>
                </c:pt>
                <c:pt idx="14">
                  <c:v>0</c:v>
                </c:pt>
              </c:numCache>
            </c:numRef>
          </c:val>
          <c:extLst>
            <c:ext xmlns:c16="http://schemas.microsoft.com/office/drawing/2014/chart" uri="{C3380CC4-5D6E-409C-BE32-E72D297353CC}">
              <c16:uniqueId val="{00000001-426B-41DB-A1B2-A2A7AB508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3527</c:v>
                </c:pt>
                <c:pt idx="5">
                  <c:v>3435</c:v>
                </c:pt>
                <c:pt idx="8">
                  <c:v>3742</c:v>
                </c:pt>
                <c:pt idx="11">
                  <c:v>3954</c:v>
                </c:pt>
                <c:pt idx="14">
                  <c:v>4192</c:v>
                </c:pt>
              </c:numCache>
            </c:numRef>
          </c:val>
          <c:extLst>
            <c:ext xmlns:c16="http://schemas.microsoft.com/office/drawing/2014/chart" uri="{C3380CC4-5D6E-409C-BE32-E72D297353CC}">
              <c16:uniqueId val="{00000002-426B-41DB-A1B2-A2A7AB508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6B-41DB-A1B2-A2A7AB508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6B-41DB-A1B2-A2A7AB508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6B-41DB-A1B2-A2A7AB508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503</c:v>
                </c:pt>
                <c:pt idx="3">
                  <c:v>520</c:v>
                </c:pt>
                <c:pt idx="6">
                  <c:v>385</c:v>
                </c:pt>
                <c:pt idx="9">
                  <c:v>358</c:v>
                </c:pt>
                <c:pt idx="12">
                  <c:v>397</c:v>
                </c:pt>
              </c:numCache>
            </c:numRef>
          </c:val>
          <c:extLst>
            <c:ext xmlns:c16="http://schemas.microsoft.com/office/drawing/2014/chart" uri="{C3380CC4-5D6E-409C-BE32-E72D297353CC}">
              <c16:uniqueId val="{00000006-426B-41DB-A1B2-A2A7AB508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2</c:v>
                </c:pt>
                <c:pt idx="6">
                  <c:v>3</c:v>
                </c:pt>
                <c:pt idx="9">
                  <c:v>3</c:v>
                </c:pt>
                <c:pt idx="12">
                  <c:v>1</c:v>
                </c:pt>
              </c:numCache>
            </c:numRef>
          </c:val>
          <c:extLst>
            <c:ext xmlns:c16="http://schemas.microsoft.com/office/drawing/2014/chart" uri="{C3380CC4-5D6E-409C-BE32-E72D297353CC}">
              <c16:uniqueId val="{00000007-426B-41DB-A1B2-A2A7AB508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312</c:v>
                </c:pt>
                <c:pt idx="3">
                  <c:v>294</c:v>
                </c:pt>
                <c:pt idx="6">
                  <c:v>279</c:v>
                </c:pt>
                <c:pt idx="9">
                  <c:v>263</c:v>
                </c:pt>
                <c:pt idx="12">
                  <c:v>251</c:v>
                </c:pt>
              </c:numCache>
            </c:numRef>
          </c:val>
          <c:extLst>
            <c:ext xmlns:c16="http://schemas.microsoft.com/office/drawing/2014/chart" uri="{C3380CC4-5D6E-409C-BE32-E72D297353CC}">
              <c16:uniqueId val="{00000008-426B-41DB-A1B2-A2A7AB508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6B-41DB-A1B2-A2A7AB508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2299</c:v>
                </c:pt>
                <c:pt idx="3">
                  <c:v>2472</c:v>
                </c:pt>
                <c:pt idx="6">
                  <c:v>2610</c:v>
                </c:pt>
                <c:pt idx="9">
                  <c:v>2563</c:v>
                </c:pt>
                <c:pt idx="12">
                  <c:v>2626</c:v>
                </c:pt>
              </c:numCache>
            </c:numRef>
          </c:val>
          <c:extLst>
            <c:ext xmlns:c16="http://schemas.microsoft.com/office/drawing/2014/chart" uri="{C3380CC4-5D6E-409C-BE32-E72D297353CC}">
              <c16:uniqueId val="{0000000A-426B-41DB-A1B2-A2A7AB5085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6B-41DB-A1B2-A2A7AB5085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784</c:v>
                </c:pt>
                <c:pt idx="1">
                  <c:v>786</c:v>
                </c:pt>
                <c:pt idx="2">
                  <c:v>857</c:v>
                </c:pt>
              </c:numCache>
            </c:numRef>
          </c:val>
          <c:extLst>
            <c:ext xmlns:c16="http://schemas.microsoft.com/office/drawing/2014/chart" uri="{C3380CC4-5D6E-409C-BE32-E72D297353CC}">
              <c16:uniqueId val="{00000000-776E-48A8-897A-F4372CF77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576</c:v>
                </c:pt>
                <c:pt idx="1">
                  <c:v>632</c:v>
                </c:pt>
                <c:pt idx="2">
                  <c:v>634</c:v>
                </c:pt>
              </c:numCache>
            </c:numRef>
          </c:val>
          <c:extLst>
            <c:ext xmlns:c16="http://schemas.microsoft.com/office/drawing/2014/chart" uri="{C3380CC4-5D6E-409C-BE32-E72D297353CC}">
              <c16:uniqueId val="{00000001-776E-48A8-897A-F4372CF77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2089</c:v>
                </c:pt>
                <c:pt idx="1">
                  <c:v>2242</c:v>
                </c:pt>
                <c:pt idx="2">
                  <c:v>2409</c:v>
                </c:pt>
              </c:numCache>
            </c:numRef>
          </c:val>
          <c:extLst>
            <c:ext xmlns:c16="http://schemas.microsoft.com/office/drawing/2014/chart" uri="{C3380CC4-5D6E-409C-BE32-E72D297353CC}">
              <c16:uniqueId val="{00000002-776E-48A8-897A-F4372CF77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4,216
4,205
34.08
4,474,822
4,243,394
159,137
2,241,021
2,626,098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財政力指数は前年度から横ばいで推移し、類似団体平均値と</a:t>
          </a:r>
          <a:r>
            <a:rPr kumimoji="1" lang="ja-JP" altLang="en-US" sz="1100">
              <a:solidFill>
                <a:sysClr val="windowText" lastClr="000000"/>
              </a:solidFill>
              <a:effectLst/>
              <a:latin typeface="+mn-lt"/>
              <a:ea typeface="+mn-ea"/>
              <a:cs typeface="+mn-cs"/>
            </a:rPr>
            <a:t>ほぼ</a:t>
          </a:r>
          <a:r>
            <a:rPr kumimoji="1" lang="ja-JP" altLang="ja-JP" sz="1100">
              <a:solidFill>
                <a:sysClr val="windowText" lastClr="000000"/>
              </a:solidFill>
              <a:effectLst/>
              <a:latin typeface="+mn-lt"/>
              <a:ea typeface="+mn-ea"/>
              <a:cs typeface="+mn-cs"/>
            </a:rPr>
            <a:t>同じであったが、人口の減少や全国平均を上回る高齢化（</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年度末　高齢化率</a:t>
          </a:r>
          <a:r>
            <a:rPr kumimoji="1" lang="en-US" altLang="ja-JP" sz="1100">
              <a:solidFill>
                <a:sysClr val="windowText" lastClr="000000"/>
              </a:solidFill>
              <a:effectLst/>
              <a:latin typeface="+mn-lt"/>
              <a:ea typeface="+mn-ea"/>
              <a:cs typeface="+mn-cs"/>
            </a:rPr>
            <a:t>45.0</a:t>
          </a:r>
          <a:r>
            <a:rPr kumimoji="1" lang="ja-JP" altLang="ja-JP" sz="1100">
              <a:solidFill>
                <a:sysClr val="windowText" lastClr="000000"/>
              </a:solidFill>
              <a:effectLst/>
              <a:latin typeface="+mn-lt"/>
              <a:ea typeface="+mn-ea"/>
              <a:cs typeface="+mn-cs"/>
            </a:rPr>
            <a:t>％）に加え、基幹産業である農業の衰退や町内に中心となる産業がないこと等により財政基盤が弱い状況が続いている。</a:t>
          </a:r>
          <a:r>
            <a:rPr kumimoji="1" lang="ja-JP" altLang="ja-JP" sz="1100" baseline="0">
              <a:solidFill>
                <a:sysClr val="windowText" lastClr="000000"/>
              </a:solidFill>
              <a:effectLst/>
              <a:latin typeface="+mn-lt"/>
              <a:ea typeface="+mn-ea"/>
              <a:cs typeface="+mn-cs"/>
            </a:rPr>
            <a:t>今後は新たに策定される第１０期津奈木町振興計画前期基本計画（</a:t>
          </a:r>
          <a:r>
            <a:rPr kumimoji="1" lang="en-US" altLang="ja-JP" sz="1100" baseline="0">
              <a:solidFill>
                <a:sysClr val="windowText" lastClr="000000"/>
              </a:solidFill>
              <a:effectLst/>
              <a:latin typeface="+mn-lt"/>
              <a:ea typeface="+mn-ea"/>
              <a:cs typeface="+mn-cs"/>
            </a:rPr>
            <a:t>R6</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R11</a:t>
          </a:r>
          <a:r>
            <a:rPr kumimoji="1" lang="ja-JP" altLang="ja-JP" sz="1100" baseline="0">
              <a:solidFill>
                <a:sysClr val="windowText" lastClr="000000"/>
              </a:solidFill>
              <a:effectLst/>
              <a:latin typeface="+mn-lt"/>
              <a:ea typeface="+mn-ea"/>
              <a:cs typeface="+mn-cs"/>
            </a:rPr>
            <a:t>）に基づき基幹産業の振興や企業誘致を進めるとともに、行政の効率化や歳出の抑制に向けた取組みを引き続き実行し財政の健全化に努める。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扶助費や人件費の増加により経常経費は上昇。さらに地方交付税や臨時財政対策債などの経常一般財源が減額したことにより経常収支比率は</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ポイント増加したものの類似団体平均を</a:t>
          </a:r>
          <a:r>
            <a:rPr lang="en-US" altLang="ja-JP" sz="1100" b="0" i="0">
              <a:solidFill>
                <a:sysClr val="windowText" lastClr="000000"/>
              </a:solidFill>
              <a:effectLst/>
              <a:latin typeface="+mn-lt"/>
              <a:ea typeface="+mn-ea"/>
              <a:cs typeface="+mn-cs"/>
            </a:rPr>
            <a:t>0.6</a:t>
          </a:r>
          <a:r>
            <a:rPr lang="ja-JP" altLang="ja-JP" sz="1100" b="0" i="0">
              <a:solidFill>
                <a:sysClr val="windowText" lastClr="000000"/>
              </a:solidFill>
              <a:effectLst/>
              <a:latin typeface="+mn-lt"/>
              <a:ea typeface="+mn-ea"/>
              <a:cs typeface="+mn-cs"/>
            </a:rPr>
            <a:t>ポイント下回った。今後も、後期高齢者医療特別会計をはじめとした公営事業への繰出金や人件費の増加に伴い上昇する見込みであるため、物件費、補助費等の削減や事務事業の更なる見直しを進め、義務的経費の削減に努め、経常収支比率の改善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8938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109347</xdr:rowOff>
    </xdr:from>
    <xdr:to>
      <xdr:col>19</xdr:col>
      <xdr:colOff>133350</xdr:colOff>
      <xdr:row>64</xdr:row>
      <xdr:rowOff>116586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21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109347</xdr:rowOff>
    </xdr:from>
    <xdr:to>
      <xdr:col>15</xdr:col>
      <xdr:colOff>82550</xdr:colOff>
      <xdr:row>65</xdr:row>
      <xdr:rowOff>65786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2147"/>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00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145051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58547</xdr:rowOff>
    </xdr:from>
    <xdr:to>
      <xdr:col>15</xdr:col>
      <xdr:colOff>133350</xdr:colOff>
      <xdr:row>64</xdr:row>
      <xdr:rowOff>160147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144924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292,401</a:t>
          </a:r>
          <a:r>
            <a:rPr kumimoji="1" lang="ja-JP" altLang="ja-JP" sz="1100">
              <a:solidFill>
                <a:sysClr val="windowText" lastClr="000000"/>
              </a:solidFill>
              <a:effectLst/>
              <a:latin typeface="+mn-lt"/>
              <a:ea typeface="+mn-ea"/>
              <a:cs typeface="+mn-cs"/>
            </a:rPr>
            <a:t>円低くなっており、類似団体内順位は上位にあるものの、熊本県平均より上回っている。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今後は公立保育園の民営化により、会計年度職員の採用を抑制するとともに、定員管理による職員数の適正化や給与水準の適正化に努め、併せて物件費についても引き続き抑制に努める。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33733</xdr:rowOff>
    </xdr:from>
    <xdr:to>
      <xdr:col>23</xdr:col>
      <xdr:colOff>133350</xdr:colOff>
      <xdr:row>81</xdr:row>
      <xdr:rowOff>37974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21183"/>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24969</xdr:rowOff>
    </xdr:from>
    <xdr:to>
      <xdr:col>19</xdr:col>
      <xdr:colOff>133350</xdr:colOff>
      <xdr:row>81</xdr:row>
      <xdr:rowOff>37974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2419"/>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18193</xdr:rowOff>
    </xdr:from>
    <xdr:to>
      <xdr:col>15</xdr:col>
      <xdr:colOff>82550</xdr:colOff>
      <xdr:row>81</xdr:row>
      <xdr:rowOff>24969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5643"/>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5144</xdr:rowOff>
    </xdr:from>
    <xdr:to>
      <xdr:col>11</xdr:col>
      <xdr:colOff>31750</xdr:colOff>
      <xdr:row>81</xdr:row>
      <xdr:rowOff>18193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2594"/>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154383</xdr:rowOff>
    </xdr:from>
    <xdr:to>
      <xdr:col>23</xdr:col>
      <xdr:colOff>184150</xdr:colOff>
      <xdr:row>81</xdr:row>
      <xdr:rowOff>84533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75660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158624</xdr:rowOff>
    </xdr:from>
    <xdr:to>
      <xdr:col>19</xdr:col>
      <xdr:colOff>184150</xdr:colOff>
      <xdr:row>81</xdr:row>
      <xdr:rowOff>88774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98951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145619</xdr:rowOff>
    </xdr:from>
    <xdr:to>
      <xdr:col>15</xdr:col>
      <xdr:colOff>133350</xdr:colOff>
      <xdr:row>81</xdr:row>
      <xdr:rowOff>75769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85946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138843</xdr:rowOff>
    </xdr:from>
    <xdr:to>
      <xdr:col>11</xdr:col>
      <xdr:colOff>82550</xdr:colOff>
      <xdr:row>81</xdr:row>
      <xdr:rowOff>68993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79170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125794</xdr:rowOff>
    </xdr:from>
    <xdr:to>
      <xdr:col>7</xdr:col>
      <xdr:colOff>31750</xdr:colOff>
      <xdr:row>81</xdr:row>
      <xdr:rowOff>55944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給与体系の運用により類似団体平均を若干上回ったものの、機構改革により他自治体と比較すると管理職のポストが少ないこと等が影響し、類似団体のなか</a:t>
          </a:r>
          <a:r>
            <a:rPr kumimoji="1" lang="ja-JP" altLang="en-US" sz="1100">
              <a:solidFill>
                <a:sysClr val="windowText" lastClr="000000"/>
              </a:solidFill>
              <a:effectLst/>
              <a:latin typeface="+mn-lt"/>
              <a:ea typeface="+mn-ea"/>
              <a:cs typeface="+mn-cs"/>
            </a:rPr>
            <a:t>ではちょうど中間の</a:t>
          </a:r>
          <a:r>
            <a:rPr kumimoji="1" lang="ja-JP" altLang="ja-JP" sz="1100">
              <a:solidFill>
                <a:sysClr val="windowText" lastClr="000000"/>
              </a:solidFill>
              <a:effectLst/>
              <a:latin typeface="+mn-lt"/>
              <a:ea typeface="+mn-ea"/>
              <a:cs typeface="+mn-cs"/>
            </a:rPr>
            <a:t>水準で推移している。今後も国人事院勧告及び県人事委員会勧告を踏まえ、適正な給与水準に努める。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156972</xdr:rowOff>
    </xdr:from>
    <xdr:to>
      <xdr:col>81</xdr:col>
      <xdr:colOff>44450</xdr:colOff>
      <xdr:row>87</xdr:row>
      <xdr:rowOff>156972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73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87</xdr:row>
      <xdr:rowOff>156972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634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87</xdr:row>
      <xdr:rowOff>147320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489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132842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9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40403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106172</xdr:rowOff>
    </xdr:from>
    <xdr:to>
      <xdr:col>81</xdr:col>
      <xdr:colOff>95250</xdr:colOff>
      <xdr:row>88</xdr:row>
      <xdr:rowOff>36322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106172</xdr:rowOff>
    </xdr:from>
    <xdr:to>
      <xdr:col>77</xdr:col>
      <xdr:colOff>95250</xdr:colOff>
      <xdr:row>88</xdr:row>
      <xdr:rowOff>36322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21099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28956</xdr:rowOff>
    </xdr:from>
    <xdr:to>
      <xdr:col>64</xdr:col>
      <xdr:colOff>152400</xdr:colOff>
      <xdr:row>87</xdr:row>
      <xdr:rowOff>130556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140733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これまで第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次行政改革大綱による定員管理計画により平成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年度まで職員数を抑制してきた結果、類似団体平均を</a:t>
          </a:r>
          <a:r>
            <a:rPr kumimoji="1" lang="en-US" altLang="ja-JP" sz="1100">
              <a:solidFill>
                <a:sysClr val="windowText" lastClr="000000"/>
              </a:solidFill>
              <a:effectLst/>
              <a:latin typeface="+mn-lt"/>
              <a:ea typeface="+mn-ea"/>
              <a:cs typeface="+mn-cs"/>
            </a:rPr>
            <a:t>10.17</a:t>
          </a:r>
          <a:r>
            <a:rPr kumimoji="1" lang="ja-JP" altLang="ja-JP" sz="1100">
              <a:solidFill>
                <a:sysClr val="windowText" lastClr="000000"/>
              </a:solidFill>
              <a:effectLst/>
              <a:latin typeface="+mn-lt"/>
              <a:ea typeface="+mn-ea"/>
              <a:cs typeface="+mn-cs"/>
            </a:rPr>
            <a:t>人下回る職員数となっている。類似団体内順位も高い水準にあるが、今後は高齢者医療対策での保健師採用や定年延長などにより、職員数の増加が見込まれ、人口も減少するため、人口に占める職員数は増加する見込みである。今後も定員管理により、計画的な職員採用を行い、職員数の適正化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1053</xdr:rowOff>
    </xdr:from>
    <xdr:to>
      <xdr:col>81</xdr:col>
      <xdr:colOff>44450</xdr:colOff>
      <xdr:row>59</xdr:row>
      <xdr:rowOff>5763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16603"/>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163770</xdr:rowOff>
    </xdr:from>
    <xdr:to>
      <xdr:col>77</xdr:col>
      <xdr:colOff>44450</xdr:colOff>
      <xdr:row>59</xdr:row>
      <xdr:rowOff>1053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0787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161701</xdr:rowOff>
    </xdr:from>
    <xdr:to>
      <xdr:col>72</xdr:col>
      <xdr:colOff>203200</xdr:colOff>
      <xdr:row>58</xdr:row>
      <xdr:rowOff>163770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580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150900</xdr:rowOff>
    </xdr:from>
    <xdr:to>
      <xdr:col>68</xdr:col>
      <xdr:colOff>152400</xdr:colOff>
      <xdr:row>58</xdr:row>
      <xdr:rowOff>161701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95000"/>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126413</xdr:rowOff>
    </xdr:from>
    <xdr:to>
      <xdr:col>81</xdr:col>
      <xdr:colOff>95250</xdr:colOff>
      <xdr:row>59</xdr:row>
      <xdr:rowOff>56563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47690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9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121703</xdr:rowOff>
    </xdr:from>
    <xdr:to>
      <xdr:col>77</xdr:col>
      <xdr:colOff>95250</xdr:colOff>
      <xdr:row>59</xdr:row>
      <xdr:rowOff>51853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62030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3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112970</xdr:rowOff>
    </xdr:from>
    <xdr:to>
      <xdr:col>73</xdr:col>
      <xdr:colOff>44450</xdr:colOff>
      <xdr:row>59</xdr:row>
      <xdr:rowOff>43120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53297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110901</xdr:rowOff>
    </xdr:from>
    <xdr:to>
      <xdr:col>68</xdr:col>
      <xdr:colOff>203200</xdr:colOff>
      <xdr:row>59</xdr:row>
      <xdr:rowOff>41051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51228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100100</xdr:rowOff>
    </xdr:from>
    <xdr:to>
      <xdr:col>64</xdr:col>
      <xdr:colOff>152400</xdr:colOff>
      <xdr:row>59</xdr:row>
      <xdr:rowOff>30250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40427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これまでの起債発行抑制策により全国平均、熊本県平均及び類似団体平均共に大きく下回っている。今後は、公共施設の老朽化による大規模修繕</a:t>
          </a:r>
          <a:r>
            <a:rPr kumimoji="1" lang="ja-JP" altLang="en-US" sz="1100">
              <a:solidFill>
                <a:sysClr val="windowText" lastClr="000000"/>
              </a:solidFill>
              <a:effectLst/>
              <a:latin typeface="+mn-lt"/>
              <a:ea typeface="+mn-ea"/>
              <a:cs typeface="+mn-cs"/>
            </a:rPr>
            <a:t>や町振興計画における主要プロジェクト</a:t>
          </a:r>
          <a:r>
            <a:rPr kumimoji="1" lang="ja-JP" altLang="ja-JP" sz="1100">
              <a:solidFill>
                <a:sysClr val="windowText" lastClr="000000"/>
              </a:solidFill>
              <a:effectLst/>
              <a:latin typeface="+mn-lt"/>
              <a:ea typeface="+mn-ea"/>
              <a:cs typeface="+mn-cs"/>
            </a:rPr>
            <a:t>等の起債借入が予想されるため、起債発行額の調整を行いながら、後年負担増加につながらないよう引き続き低水準の維持に努める。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105410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49106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令和２年７月豪雨災害等の新規起債発行により将来負担額は増加するも、基金の適正運用により充当可能額も増加したため、将来負担比率はなく、類似団体内でも上位に位置する。今後も起債発行額の抑制や基金運用の適正化に努め、マイナス比率の確保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4,216
4,205
34.08
4,474,822
4,243,394
159,137
2,241,021
2,626,098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人件費に係る経常収支比率は</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し、類似団体平均と比較すると、</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a:t>
          </a:r>
          <a:r>
            <a:rPr kumimoji="1" lang="ja-JP" altLang="en-US" sz="1100">
              <a:solidFill>
                <a:sysClr val="windowText" lastClr="000000"/>
              </a:solidFill>
              <a:effectLst/>
              <a:latin typeface="+mn-lt"/>
              <a:ea typeface="+mn-ea"/>
              <a:cs typeface="+mn-cs"/>
            </a:rPr>
            <a:t>減少の要因として、幼稚園の閉園や退職手当の減少が挙げられる。</a:t>
          </a:r>
          <a:r>
            <a:rPr kumimoji="1" lang="ja-JP" altLang="ja-JP" sz="1100">
              <a:solidFill>
                <a:sysClr val="windowText" lastClr="000000"/>
              </a:solidFill>
              <a:effectLst/>
              <a:latin typeface="+mn-lt"/>
              <a:ea typeface="+mn-ea"/>
              <a:cs typeface="+mn-cs"/>
            </a:rPr>
            <a:t>今後は、民間での実施可能な部分については民営化や指定管理者制度の導入などにより委託化を進めるとともに、定員管理に基づく職員数や給与水準の適正化を図り、人件費の削減に努める。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36</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7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37</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3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80010</xdr:rowOff>
    </xdr:from>
    <xdr:to>
      <xdr:col>20</xdr:col>
      <xdr:colOff>38100</xdr:colOff>
      <xdr:row>37</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物件費に係る経常収支比率は類似団体平均を</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ポイント下回っているが、今後も電算システムリース経費等の増加が懸念されるため、委託料を中心に事業廃止等を含めた見直しを行い、物件費の削減に努める。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3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扶助費に係る経常収支比率は、類似団体平均を</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ポイント上回っている。一因として、障害福祉サービス費や保育所運営費の負担が増加していることが挙げられる。急激な少子高齢化に対応しつつ、財政を圧迫する上昇傾向に歯止めをかけるよう努める。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0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0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その他に係る経常収支比率は、類似団体平均を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ポイント上回っている。主な要因としては、特別会計繰出金の増加が挙げられる。特に高齢化に伴う介護保険や後期高齢者医療への繰出金が増加傾向にあり、今後ますます大きな負担となることが危惧される。今後も国民健康保険事業特別会計においても保険税の適正化により財政基盤の強化を図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0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58</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0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09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5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補助費等に係る経常収支比率は、類似団体平均を</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上回っており、これは、広域行政事務組合への負担金の増加や有償ボランティア制度による報償費の増加が主な要因とし考えられる。今後は、広域行政事務組合のごみ処理施設更新事業も予定されているため、その動向に注視するとともに、各種補助金についても明確な基準を設けて、必要性の低い補助金は見直し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174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48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これまでの起債発行抑制政策により類似団体平均より</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ポイント下回っているが、今後は令和２年７月豪雨災害に</a:t>
          </a:r>
          <a:r>
            <a:rPr kumimoji="1" lang="ja-JP" altLang="en-US" sz="1100">
              <a:solidFill>
                <a:sysClr val="windowText" lastClr="000000"/>
              </a:solidFill>
              <a:effectLst/>
              <a:latin typeface="+mn-lt"/>
              <a:ea typeface="+mn-ea"/>
              <a:cs typeface="+mn-cs"/>
            </a:rPr>
            <a:t>係る起債の償還や</a:t>
          </a:r>
          <a:r>
            <a:rPr kumimoji="1" lang="ja-JP" altLang="ja-JP" sz="1100">
              <a:solidFill>
                <a:sysClr val="windowText" lastClr="000000"/>
              </a:solidFill>
              <a:effectLst/>
              <a:latin typeface="+mn-lt"/>
              <a:ea typeface="+mn-ea"/>
              <a:cs typeface="+mn-cs"/>
            </a:rPr>
            <a:t>公共施設の老朽化による大規模修繕</a:t>
          </a:r>
          <a:r>
            <a:rPr kumimoji="1" lang="ja-JP" altLang="en-US" sz="1100">
              <a:solidFill>
                <a:sysClr val="windowText" lastClr="000000"/>
              </a:solidFill>
              <a:effectLst/>
              <a:latin typeface="+mn-lt"/>
              <a:ea typeface="+mn-ea"/>
              <a:cs typeface="+mn-cs"/>
            </a:rPr>
            <a:t>における新規起債発行など</a:t>
          </a:r>
          <a:r>
            <a:rPr kumimoji="1" lang="ja-JP" altLang="ja-JP" sz="1100">
              <a:solidFill>
                <a:sysClr val="windowText" lastClr="000000"/>
              </a:solidFill>
              <a:effectLst/>
              <a:latin typeface="+mn-lt"/>
              <a:ea typeface="+mn-ea"/>
              <a:cs typeface="+mn-cs"/>
            </a:rPr>
            <a:t>将来的な財政負担に十分留意しながら、過度に起債に依存することのない財政運営を行い、低水準の維持に努める。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55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公債費以外に係る経常収支比率は、類似団体平均を</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ポイント上回っている。主に繰出金、人件費がその要因となっている。第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次行政改革大綱及び中期財政計画に基づく財政運営に努めるとともに、定員管理による人件費の抑制など、各費目の歳出削減を図る。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78014</xdr:rowOff>
    </xdr:from>
    <xdr:to>
      <xdr:col>82</xdr:col>
      <xdr:colOff>107950</xdr:colOff>
      <xdr:row>78</xdr:row>
      <xdr:rowOff>136798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11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249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79</xdr:row>
      <xdr:rowOff>73116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2498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73116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915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22316</xdr:rowOff>
    </xdr:from>
    <xdr:to>
      <xdr:col>69</xdr:col>
      <xdr:colOff>142875</xdr:colOff>
      <xdr:row>79</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108693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65886</xdr:rowOff>
    </xdr:from>
    <xdr:to>
      <xdr:col>29</xdr:col>
      <xdr:colOff>127000</xdr:colOff>
      <xdr:row>19</xdr:row>
      <xdr:rowOff>76415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71061"/>
          <a:ext cx="6477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76415</xdr:rowOff>
    </xdr:from>
    <xdr:to>
      <xdr:col>26</xdr:col>
      <xdr:colOff>50800</xdr:colOff>
      <xdr:row>19</xdr:row>
      <xdr:rowOff>90644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81590"/>
          <a:ext cx="698500" cy="1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90644</xdr:rowOff>
    </xdr:from>
    <xdr:to>
      <xdr:col>22</xdr:col>
      <xdr:colOff>114300</xdr:colOff>
      <xdr:row>19</xdr:row>
      <xdr:rowOff>100163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958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100163</xdr:rowOff>
    </xdr:from>
    <xdr:to>
      <xdr:col>18</xdr:col>
      <xdr:colOff>177800</xdr:colOff>
      <xdr:row>19</xdr:row>
      <xdr:rowOff>107147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05338"/>
          <a:ext cx="698500" cy="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15086</xdr:rowOff>
    </xdr:from>
    <xdr:to>
      <xdr:col>29</xdr:col>
      <xdr:colOff>177800</xdr:colOff>
      <xdr:row>19</xdr:row>
      <xdr:rowOff>116686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2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95113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2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25615</xdr:rowOff>
    </xdr:from>
    <xdr:to>
      <xdr:col>26</xdr:col>
      <xdr:colOff>101600</xdr:colOff>
      <xdr:row>19</xdr:row>
      <xdr:rowOff>127215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3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111992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1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39844</xdr:rowOff>
    </xdr:from>
    <xdr:to>
      <xdr:col>22</xdr:col>
      <xdr:colOff>165100</xdr:colOff>
      <xdr:row>19</xdr:row>
      <xdr:rowOff>141444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4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126221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3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49363</xdr:rowOff>
    </xdr:from>
    <xdr:to>
      <xdr:col>19</xdr:col>
      <xdr:colOff>38100</xdr:colOff>
      <xdr:row>19</xdr:row>
      <xdr:rowOff>150963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5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135740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4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56347</xdr:rowOff>
    </xdr:from>
    <xdr:to>
      <xdr:col>15</xdr:col>
      <xdr:colOff>101600</xdr:colOff>
      <xdr:row>19</xdr:row>
      <xdr:rowOff>157947</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6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142724</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4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156585</xdr:rowOff>
    </xdr:from>
    <xdr:to>
      <xdr:col>29</xdr:col>
      <xdr:colOff>127000</xdr:colOff>
      <xdr:row>36</xdr:row>
      <xdr:rowOff>163389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09835"/>
          <a:ext cx="647700" cy="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158428</xdr:rowOff>
    </xdr:from>
    <xdr:to>
      <xdr:col>26</xdr:col>
      <xdr:colOff>50800</xdr:colOff>
      <xdr:row>36</xdr:row>
      <xdr:rowOff>163389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1678"/>
          <a:ext cx="698500" cy="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158428</xdr:rowOff>
    </xdr:from>
    <xdr:to>
      <xdr:col>22</xdr:col>
      <xdr:colOff>114300</xdr:colOff>
      <xdr:row>37</xdr:row>
      <xdr:rowOff>19859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1678"/>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18788</xdr:rowOff>
    </xdr:from>
    <xdr:to>
      <xdr:col>18</xdr:col>
      <xdr:colOff>177800</xdr:colOff>
      <xdr:row>37</xdr:row>
      <xdr:rowOff>19859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43488"/>
          <a:ext cx="698500" cy="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105785</xdr:rowOff>
    </xdr:from>
    <xdr:to>
      <xdr:col>29</xdr:col>
      <xdr:colOff>177800</xdr:colOff>
      <xdr:row>37</xdr:row>
      <xdr:rowOff>35935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77862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112589</xdr:rowOff>
    </xdr:from>
    <xdr:to>
      <xdr:col>26</xdr:col>
      <xdr:colOff>101600</xdr:colOff>
      <xdr:row>37</xdr:row>
      <xdr:rowOff>42739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107628</xdr:rowOff>
    </xdr:from>
    <xdr:to>
      <xdr:col>22</xdr:col>
      <xdr:colOff>165100</xdr:colOff>
      <xdr:row>37</xdr:row>
      <xdr:rowOff>37778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140509</xdr:rowOff>
    </xdr:from>
    <xdr:to>
      <xdr:col>19</xdr:col>
      <xdr:colOff>38100</xdr:colOff>
      <xdr:row>37</xdr:row>
      <xdr:rowOff>70659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55436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139438</xdr:rowOff>
    </xdr:from>
    <xdr:to>
      <xdr:col>15</xdr:col>
      <xdr:colOff>101600</xdr:colOff>
      <xdr:row>37</xdr:row>
      <xdr:rowOff>69588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54365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4,216
4,205
34.08
4,474,822
4,243,394
159,137
2,241,021
2,626,098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8033</xdr:rowOff>
    </xdr:from>
    <xdr:to>
      <xdr:col>24</xdr:col>
      <xdr:colOff>63500</xdr:colOff>
      <xdr:row>38</xdr:row>
      <xdr:rowOff>11642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23133"/>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8033</xdr:rowOff>
    </xdr:from>
    <xdr:to>
      <xdr:col>19</xdr:col>
      <xdr:colOff>177800</xdr:colOff>
      <xdr:row>38</xdr:row>
      <xdr:rowOff>14560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23133"/>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14560</xdr:rowOff>
    </xdr:from>
    <xdr:to>
      <xdr:col>15</xdr:col>
      <xdr:colOff>50800</xdr:colOff>
      <xdr:row>38</xdr:row>
      <xdr:rowOff>20572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296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20572</xdr:rowOff>
    </xdr:from>
    <xdr:to>
      <xdr:col>10</xdr:col>
      <xdr:colOff>114300</xdr:colOff>
      <xdr:row>38</xdr:row>
      <xdr:rowOff>28501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5672"/>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132292</xdr:rowOff>
    </xdr:from>
    <xdr:to>
      <xdr:col>24</xdr:col>
      <xdr:colOff>114300</xdr:colOff>
      <xdr:row>38</xdr:row>
      <xdr:rowOff>62441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75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47219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128683</xdr:rowOff>
    </xdr:from>
    <xdr:to>
      <xdr:col>20</xdr:col>
      <xdr:colOff>38100</xdr:colOff>
      <xdr:row>38</xdr:row>
      <xdr:rowOff>58833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49960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135210</xdr:rowOff>
    </xdr:from>
    <xdr:to>
      <xdr:col>15</xdr:col>
      <xdr:colOff>101600</xdr:colOff>
      <xdr:row>38</xdr:row>
      <xdr:rowOff>65360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56487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7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141222</xdr:rowOff>
    </xdr:from>
    <xdr:to>
      <xdr:col>10</xdr:col>
      <xdr:colOff>165100</xdr:colOff>
      <xdr:row>38</xdr:row>
      <xdr:rowOff>71372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62499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149151</xdr:rowOff>
    </xdr:from>
    <xdr:to>
      <xdr:col>6</xdr:col>
      <xdr:colOff>38100</xdr:colOff>
      <xdr:row>38</xdr:row>
      <xdr:rowOff>79301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70428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115870</xdr:rowOff>
    </xdr:from>
    <xdr:to>
      <xdr:col>24</xdr:col>
      <xdr:colOff>63500</xdr:colOff>
      <xdr:row>57</xdr:row>
      <xdr:rowOff>125044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88520"/>
          <a:ext cx="8382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115870</xdr:rowOff>
    </xdr:from>
    <xdr:to>
      <xdr:col>19</xdr:col>
      <xdr:colOff>177800</xdr:colOff>
      <xdr:row>57</xdr:row>
      <xdr:rowOff>130725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8520"/>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130725</xdr:rowOff>
    </xdr:from>
    <xdr:to>
      <xdr:col>15</xdr:col>
      <xdr:colOff>50800</xdr:colOff>
      <xdr:row>57</xdr:row>
      <xdr:rowOff>135701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3375"/>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135701</xdr:rowOff>
    </xdr:from>
    <xdr:to>
      <xdr:col>10</xdr:col>
      <xdr:colOff>114300</xdr:colOff>
      <xdr:row>57</xdr:row>
      <xdr:rowOff>150569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08351"/>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74244</xdr:rowOff>
    </xdr:from>
    <xdr:to>
      <xdr:col>24</xdr:col>
      <xdr:colOff>114300</xdr:colOff>
      <xdr:row>58</xdr:row>
      <xdr:rowOff>4394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6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65070</xdr:rowOff>
    </xdr:from>
    <xdr:to>
      <xdr:col>20</xdr:col>
      <xdr:colOff>38100</xdr:colOff>
      <xdr:row>57</xdr:row>
      <xdr:rowOff>166670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157797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79925</xdr:rowOff>
    </xdr:from>
    <xdr:to>
      <xdr:col>15</xdr:col>
      <xdr:colOff>101600</xdr:colOff>
      <xdr:row>58</xdr:row>
      <xdr:rowOff>10075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84901</xdr:rowOff>
    </xdr:from>
    <xdr:to>
      <xdr:col>10</xdr:col>
      <xdr:colOff>165100</xdr:colOff>
      <xdr:row>58</xdr:row>
      <xdr:rowOff>15051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99769</xdr:rowOff>
    </xdr:from>
    <xdr:to>
      <xdr:col>6</xdr:col>
      <xdr:colOff>38100</xdr:colOff>
      <xdr:row>58</xdr:row>
      <xdr:rowOff>29919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21046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90870</xdr:rowOff>
    </xdr:from>
    <xdr:to>
      <xdr:col>24</xdr:col>
      <xdr:colOff>63500</xdr:colOff>
      <xdr:row>78</xdr:row>
      <xdr:rowOff>91639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3970"/>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90870</xdr:rowOff>
    </xdr:from>
    <xdr:to>
      <xdr:col>19</xdr:col>
      <xdr:colOff>177800</xdr:colOff>
      <xdr:row>78</xdr:row>
      <xdr:rowOff>95055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3970"/>
          <a:ext cx="889000" cy="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95055</xdr:rowOff>
    </xdr:from>
    <xdr:to>
      <xdr:col>15</xdr:col>
      <xdr:colOff>50800</xdr:colOff>
      <xdr:row>78</xdr:row>
      <xdr:rowOff>97583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815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96042</xdr:rowOff>
    </xdr:from>
    <xdr:to>
      <xdr:col>10</xdr:col>
      <xdr:colOff>114300</xdr:colOff>
      <xdr:row>78</xdr:row>
      <xdr:rowOff>97583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91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40839</xdr:rowOff>
    </xdr:from>
    <xdr:to>
      <xdr:col>24</xdr:col>
      <xdr:colOff>114300</xdr:colOff>
      <xdr:row>78</xdr:row>
      <xdr:rowOff>142439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127216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40070</xdr:rowOff>
    </xdr:from>
    <xdr:to>
      <xdr:col>20</xdr:col>
      <xdr:colOff>38100</xdr:colOff>
      <xdr:row>78</xdr:row>
      <xdr:rowOff>141670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132797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44255</xdr:rowOff>
    </xdr:from>
    <xdr:to>
      <xdr:col>15</xdr:col>
      <xdr:colOff>101600</xdr:colOff>
      <xdr:row>78</xdr:row>
      <xdr:rowOff>145855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136982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46783</xdr:rowOff>
    </xdr:from>
    <xdr:to>
      <xdr:col>10</xdr:col>
      <xdr:colOff>165100</xdr:colOff>
      <xdr:row>78</xdr:row>
      <xdr:rowOff>148383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45242</xdr:rowOff>
    </xdr:from>
    <xdr:to>
      <xdr:col>6</xdr:col>
      <xdr:colOff>38100</xdr:colOff>
      <xdr:row>78</xdr:row>
      <xdr:rowOff>146842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137969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136950</xdr:rowOff>
    </xdr:from>
    <xdr:to>
      <xdr:col>24</xdr:col>
      <xdr:colOff>63500</xdr:colOff>
      <xdr:row>94</xdr:row>
      <xdr:rowOff>159040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53250"/>
          <a:ext cx="8382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150566</xdr:rowOff>
    </xdr:from>
    <xdr:to>
      <xdr:col>19</xdr:col>
      <xdr:colOff>177800</xdr:colOff>
      <xdr:row>94</xdr:row>
      <xdr:rowOff>159040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095416"/>
          <a:ext cx="889000" cy="17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150566</xdr:rowOff>
    </xdr:from>
    <xdr:to>
      <xdr:col>15</xdr:col>
      <xdr:colOff>50800</xdr:colOff>
      <xdr:row>95</xdr:row>
      <xdr:rowOff>59675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095416"/>
          <a:ext cx="889000" cy="2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59675</xdr:rowOff>
    </xdr:from>
    <xdr:to>
      <xdr:col>10</xdr:col>
      <xdr:colOff>114300</xdr:colOff>
      <xdr:row>95</xdr:row>
      <xdr:rowOff>74847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47425"/>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86150</xdr:rowOff>
    </xdr:from>
    <xdr:to>
      <xdr:col>24</xdr:col>
      <xdr:colOff>114300</xdr:colOff>
      <xdr:row>95</xdr:row>
      <xdr:rowOff>16300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109027</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108240</xdr:rowOff>
    </xdr:from>
    <xdr:to>
      <xdr:col>20</xdr:col>
      <xdr:colOff>38100</xdr:colOff>
      <xdr:row>95</xdr:row>
      <xdr:rowOff>38390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54917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99766</xdr:rowOff>
    </xdr:from>
    <xdr:to>
      <xdr:col>15</xdr:col>
      <xdr:colOff>101600</xdr:colOff>
      <xdr:row>94</xdr:row>
      <xdr:rowOff>29916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46443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1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8875</xdr:rowOff>
    </xdr:from>
    <xdr:to>
      <xdr:col>10</xdr:col>
      <xdr:colOff>165100</xdr:colOff>
      <xdr:row>95</xdr:row>
      <xdr:rowOff>110475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127002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24047</xdr:rowOff>
    </xdr:from>
    <xdr:to>
      <xdr:col>6</xdr:col>
      <xdr:colOff>38100</xdr:colOff>
      <xdr:row>95</xdr:row>
      <xdr:rowOff>125647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154056</xdr:rowOff>
    </xdr:from>
    <xdr:to>
      <xdr:col>55</xdr:col>
      <xdr:colOff>0</xdr:colOff>
      <xdr:row>37</xdr:row>
      <xdr:rowOff>168763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97706"/>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168763</xdr:rowOff>
    </xdr:from>
    <xdr:to>
      <xdr:col>50</xdr:col>
      <xdr:colOff>114300</xdr:colOff>
      <xdr:row>38</xdr:row>
      <xdr:rowOff>38596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12413"/>
          <a:ext cx="889000" cy="4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121261</xdr:rowOff>
    </xdr:from>
    <xdr:to>
      <xdr:col>45</xdr:col>
      <xdr:colOff>177800</xdr:colOff>
      <xdr:row>38</xdr:row>
      <xdr:rowOff>38596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64911"/>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121261</xdr:rowOff>
    </xdr:from>
    <xdr:to>
      <xdr:col>41</xdr:col>
      <xdr:colOff>50800</xdr:colOff>
      <xdr:row>38</xdr:row>
      <xdr:rowOff>60664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64911"/>
          <a:ext cx="889000" cy="1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103256</xdr:rowOff>
    </xdr:from>
    <xdr:to>
      <xdr:col>55</xdr:col>
      <xdr:colOff>50800</xdr:colOff>
      <xdr:row>38</xdr:row>
      <xdr:rowOff>33406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18183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117963</xdr:rowOff>
    </xdr:from>
    <xdr:to>
      <xdr:col>50</xdr:col>
      <xdr:colOff>165100</xdr:colOff>
      <xdr:row>38</xdr:row>
      <xdr:rowOff>48113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39240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5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159246</xdr:rowOff>
    </xdr:from>
    <xdr:to>
      <xdr:col>46</xdr:col>
      <xdr:colOff>38100</xdr:colOff>
      <xdr:row>38</xdr:row>
      <xdr:rowOff>89396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80523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9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70461</xdr:rowOff>
    </xdr:from>
    <xdr:to>
      <xdr:col>41</xdr:col>
      <xdr:colOff>101600</xdr:colOff>
      <xdr:row>38</xdr:row>
      <xdr:rowOff>611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163188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0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9864</xdr:rowOff>
    </xdr:from>
    <xdr:to>
      <xdr:col>36</xdr:col>
      <xdr:colOff>165100</xdr:colOff>
      <xdr:row>38</xdr:row>
      <xdr:rowOff>111464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102591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101084</xdr:rowOff>
    </xdr:from>
    <xdr:to>
      <xdr:col>55</xdr:col>
      <xdr:colOff>0</xdr:colOff>
      <xdr:row>58</xdr:row>
      <xdr:rowOff>117983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45184"/>
          <a:ext cx="838200" cy="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106718</xdr:rowOff>
    </xdr:from>
    <xdr:to>
      <xdr:col>50</xdr:col>
      <xdr:colOff>114300</xdr:colOff>
      <xdr:row>58</xdr:row>
      <xdr:rowOff>117983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50818"/>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106718</xdr:rowOff>
    </xdr:from>
    <xdr:to>
      <xdr:col>45</xdr:col>
      <xdr:colOff>177800</xdr:colOff>
      <xdr:row>58</xdr:row>
      <xdr:rowOff>116100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50818"/>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108677</xdr:rowOff>
    </xdr:from>
    <xdr:to>
      <xdr:col>41</xdr:col>
      <xdr:colOff>50800</xdr:colOff>
      <xdr:row>58</xdr:row>
      <xdr:rowOff>116100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52777"/>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50284</xdr:rowOff>
    </xdr:from>
    <xdr:to>
      <xdr:col>55</xdr:col>
      <xdr:colOff>50800</xdr:colOff>
      <xdr:row>58</xdr:row>
      <xdr:rowOff>151884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67183</xdr:rowOff>
    </xdr:from>
    <xdr:to>
      <xdr:col>50</xdr:col>
      <xdr:colOff>165100</xdr:colOff>
      <xdr:row>58</xdr:row>
      <xdr:rowOff>168783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159910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55918</xdr:rowOff>
    </xdr:from>
    <xdr:to>
      <xdr:col>46</xdr:col>
      <xdr:colOff>38100</xdr:colOff>
      <xdr:row>58</xdr:row>
      <xdr:rowOff>157518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148645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65300</xdr:rowOff>
    </xdr:from>
    <xdr:to>
      <xdr:col>41</xdr:col>
      <xdr:colOff>101600</xdr:colOff>
      <xdr:row>58</xdr:row>
      <xdr:rowOff>166900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158027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1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57877</xdr:rowOff>
    </xdr:from>
    <xdr:to>
      <xdr:col>36</xdr:col>
      <xdr:colOff>165100</xdr:colOff>
      <xdr:row>58</xdr:row>
      <xdr:rowOff>159477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150604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9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116360</xdr:rowOff>
    </xdr:from>
    <xdr:to>
      <xdr:col>55</xdr:col>
      <xdr:colOff>0</xdr:colOff>
      <xdr:row>78</xdr:row>
      <xdr:rowOff>134815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89460"/>
          <a:ext cx="8382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134815</xdr:rowOff>
    </xdr:from>
    <xdr:to>
      <xdr:col>50</xdr:col>
      <xdr:colOff>114300</xdr:colOff>
      <xdr:row>78</xdr:row>
      <xdr:rowOff>137193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7915"/>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129389</xdr:rowOff>
    </xdr:from>
    <xdr:to>
      <xdr:col>45</xdr:col>
      <xdr:colOff>177800</xdr:colOff>
      <xdr:row>78</xdr:row>
      <xdr:rowOff>137193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0248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99755</xdr:rowOff>
    </xdr:from>
    <xdr:to>
      <xdr:col>41</xdr:col>
      <xdr:colOff>50800</xdr:colOff>
      <xdr:row>78</xdr:row>
      <xdr:rowOff>129389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72855"/>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65560</xdr:rowOff>
    </xdr:from>
    <xdr:to>
      <xdr:col>55</xdr:col>
      <xdr:colOff>50800</xdr:colOff>
      <xdr:row>78</xdr:row>
      <xdr:rowOff>167160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151937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84015</xdr:rowOff>
    </xdr:from>
    <xdr:to>
      <xdr:col>50</xdr:col>
      <xdr:colOff>165100</xdr:colOff>
      <xdr:row>79</xdr:row>
      <xdr:rowOff>14165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5292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86393</xdr:rowOff>
    </xdr:from>
    <xdr:to>
      <xdr:col>46</xdr:col>
      <xdr:colOff>38100</xdr:colOff>
      <xdr:row>79</xdr:row>
      <xdr:rowOff>16543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7670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78589</xdr:rowOff>
    </xdr:from>
    <xdr:to>
      <xdr:col>41</xdr:col>
      <xdr:colOff>101600</xdr:colOff>
      <xdr:row>79</xdr:row>
      <xdr:rowOff>8739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48955</xdr:rowOff>
    </xdr:from>
    <xdr:to>
      <xdr:col>36</xdr:col>
      <xdr:colOff>165100</xdr:colOff>
      <xdr:row>78</xdr:row>
      <xdr:rowOff>150555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108303</xdr:rowOff>
    </xdr:from>
    <xdr:to>
      <xdr:col>55</xdr:col>
      <xdr:colOff>0</xdr:colOff>
      <xdr:row>98</xdr:row>
      <xdr:rowOff>121354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0403"/>
          <a:ext cx="8382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109189</xdr:rowOff>
    </xdr:from>
    <xdr:to>
      <xdr:col>50</xdr:col>
      <xdr:colOff>114300</xdr:colOff>
      <xdr:row>98</xdr:row>
      <xdr:rowOff>121354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1289"/>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109189</xdr:rowOff>
    </xdr:from>
    <xdr:to>
      <xdr:col>45</xdr:col>
      <xdr:colOff>177800</xdr:colOff>
      <xdr:row>98</xdr:row>
      <xdr:rowOff>122230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1289"/>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121816</xdr:rowOff>
    </xdr:from>
    <xdr:to>
      <xdr:col>41</xdr:col>
      <xdr:colOff>50800</xdr:colOff>
      <xdr:row>98</xdr:row>
      <xdr:rowOff>122230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23916"/>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57503</xdr:rowOff>
    </xdr:from>
    <xdr:to>
      <xdr:col>55</xdr:col>
      <xdr:colOff>50800</xdr:colOff>
      <xdr:row>98</xdr:row>
      <xdr:rowOff>159103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70554</xdr:rowOff>
    </xdr:from>
    <xdr:to>
      <xdr:col>50</xdr:col>
      <xdr:colOff>165100</xdr:colOff>
      <xdr:row>99</xdr:row>
      <xdr:rowOff>704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163281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58389</xdr:rowOff>
    </xdr:from>
    <xdr:to>
      <xdr:col>46</xdr:col>
      <xdr:colOff>38100</xdr:colOff>
      <xdr:row>98</xdr:row>
      <xdr:rowOff>159989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151116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71430</xdr:rowOff>
    </xdr:from>
    <xdr:to>
      <xdr:col>41</xdr:col>
      <xdr:colOff>101600</xdr:colOff>
      <xdr:row>99</xdr:row>
      <xdr:rowOff>1580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164157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137147</xdr:rowOff>
    </xdr:from>
    <xdr:to>
      <xdr:col>85</xdr:col>
      <xdr:colOff>127000</xdr:colOff>
      <xdr:row>37</xdr:row>
      <xdr:rowOff>142295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137897"/>
          <a:ext cx="838200" cy="3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137147</xdr:rowOff>
    </xdr:from>
    <xdr:to>
      <xdr:col>81</xdr:col>
      <xdr:colOff>50800</xdr:colOff>
      <xdr:row>35</xdr:row>
      <xdr:rowOff>145209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137897"/>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145209</xdr:rowOff>
    </xdr:from>
    <xdr:to>
      <xdr:col>76</xdr:col>
      <xdr:colOff>114300</xdr:colOff>
      <xdr:row>37</xdr:row>
      <xdr:rowOff>47151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145959"/>
          <a:ext cx="889000" cy="2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47151</xdr:rowOff>
    </xdr:from>
    <xdr:to>
      <xdr:col>71</xdr:col>
      <xdr:colOff>177800</xdr:colOff>
      <xdr:row>39</xdr:row>
      <xdr:rowOff>39512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390801"/>
          <a:ext cx="889000" cy="3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91495</xdr:rowOff>
    </xdr:from>
    <xdr:to>
      <xdr:col>85</xdr:col>
      <xdr:colOff>177800</xdr:colOff>
      <xdr:row>38</xdr:row>
      <xdr:rowOff>21645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114372</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86347</xdr:rowOff>
    </xdr:from>
    <xdr:to>
      <xdr:col>81</xdr:col>
      <xdr:colOff>101600</xdr:colOff>
      <xdr:row>36</xdr:row>
      <xdr:rowOff>16497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0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33024</xdr:rowOff>
    </xdr:from>
    <xdr:ext cx="59901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181795" y="586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94409</xdr:rowOff>
    </xdr:from>
    <xdr:to>
      <xdr:col>76</xdr:col>
      <xdr:colOff>165100</xdr:colOff>
      <xdr:row>36</xdr:row>
      <xdr:rowOff>24559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0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41086</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92795" y="58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167801</xdr:rowOff>
    </xdr:from>
    <xdr:to>
      <xdr:col>72</xdr:col>
      <xdr:colOff>38100</xdr:colOff>
      <xdr:row>37</xdr:row>
      <xdr:rowOff>97951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114478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1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160162</xdr:rowOff>
    </xdr:from>
    <xdr:to>
      <xdr:col>67</xdr:col>
      <xdr:colOff>101600</xdr:colOff>
      <xdr:row>39</xdr:row>
      <xdr:rowOff>90312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81439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89616</xdr:rowOff>
    </xdr:from>
    <xdr:to>
      <xdr:col>85</xdr:col>
      <xdr:colOff>127000</xdr:colOff>
      <xdr:row>78</xdr:row>
      <xdr:rowOff>99960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62716"/>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95583</xdr:rowOff>
    </xdr:from>
    <xdr:to>
      <xdr:col>81</xdr:col>
      <xdr:colOff>50800</xdr:colOff>
      <xdr:row>78</xdr:row>
      <xdr:rowOff>99960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46868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95583</xdr:rowOff>
    </xdr:from>
    <xdr:to>
      <xdr:col>76</xdr:col>
      <xdr:colOff>114300</xdr:colOff>
      <xdr:row>78</xdr:row>
      <xdr:rowOff>113742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68683"/>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108291</xdr:rowOff>
    </xdr:from>
    <xdr:to>
      <xdr:col>71</xdr:col>
      <xdr:colOff>177800</xdr:colOff>
      <xdr:row>78</xdr:row>
      <xdr:rowOff>113742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81391"/>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38816</xdr:rowOff>
    </xdr:from>
    <xdr:to>
      <xdr:col>85</xdr:col>
      <xdr:colOff>177800</xdr:colOff>
      <xdr:row>78</xdr:row>
      <xdr:rowOff>140416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125193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49160</xdr:rowOff>
    </xdr:from>
    <xdr:to>
      <xdr:col>81</xdr:col>
      <xdr:colOff>101600</xdr:colOff>
      <xdr:row>78</xdr:row>
      <xdr:rowOff>150760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141887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1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44783</xdr:rowOff>
    </xdr:from>
    <xdr:to>
      <xdr:col>76</xdr:col>
      <xdr:colOff>165100</xdr:colOff>
      <xdr:row>78</xdr:row>
      <xdr:rowOff>146383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137510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62942</xdr:rowOff>
    </xdr:from>
    <xdr:to>
      <xdr:col>72</xdr:col>
      <xdr:colOff>38100</xdr:colOff>
      <xdr:row>78</xdr:row>
      <xdr:rowOff>164542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155669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57491</xdr:rowOff>
    </xdr:from>
    <xdr:to>
      <xdr:col>67</xdr:col>
      <xdr:colOff>101600</xdr:colOff>
      <xdr:row>78</xdr:row>
      <xdr:rowOff>159091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150218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144917</xdr:rowOff>
    </xdr:from>
    <xdr:to>
      <xdr:col>85</xdr:col>
      <xdr:colOff>127000</xdr:colOff>
      <xdr:row>98</xdr:row>
      <xdr:rowOff>158607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47017"/>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121314</xdr:rowOff>
    </xdr:from>
    <xdr:to>
      <xdr:col>81</xdr:col>
      <xdr:colOff>50800</xdr:colOff>
      <xdr:row>98</xdr:row>
      <xdr:rowOff>158607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23414"/>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121314</xdr:rowOff>
    </xdr:from>
    <xdr:to>
      <xdr:col>76</xdr:col>
      <xdr:colOff>114300</xdr:colOff>
      <xdr:row>99</xdr:row>
      <xdr:rowOff>35052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23414"/>
          <a:ext cx="889000" cy="8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35052</xdr:rowOff>
    </xdr:from>
    <xdr:to>
      <xdr:col>71</xdr:col>
      <xdr:colOff>177800</xdr:colOff>
      <xdr:row>99</xdr:row>
      <xdr:rowOff>41005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08602"/>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94117</xdr:rowOff>
    </xdr:from>
    <xdr:to>
      <xdr:col>85</xdr:col>
      <xdr:colOff>177800</xdr:colOff>
      <xdr:row>99</xdr:row>
      <xdr:rowOff>24267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9044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107807</xdr:rowOff>
    </xdr:from>
    <xdr:to>
      <xdr:col>81</xdr:col>
      <xdr:colOff>101600</xdr:colOff>
      <xdr:row>99</xdr:row>
      <xdr:rowOff>37957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29084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70514</xdr:rowOff>
    </xdr:from>
    <xdr:to>
      <xdr:col>76</xdr:col>
      <xdr:colOff>165100</xdr:colOff>
      <xdr:row>99</xdr:row>
      <xdr:rowOff>664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155702</xdr:rowOff>
    </xdr:from>
    <xdr:to>
      <xdr:col>72</xdr:col>
      <xdr:colOff>38100</xdr:colOff>
      <xdr:row>99</xdr:row>
      <xdr:rowOff>85852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76979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161655</xdr:rowOff>
    </xdr:from>
    <xdr:to>
      <xdr:col>67</xdr:col>
      <xdr:colOff>101600</xdr:colOff>
      <xdr:row>99</xdr:row>
      <xdr:rowOff>91805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82932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166391</xdr:rowOff>
    </xdr:from>
    <xdr:to>
      <xdr:col>116</xdr:col>
      <xdr:colOff>63500</xdr:colOff>
      <xdr:row>78</xdr:row>
      <xdr:rowOff>10855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68041"/>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10855</xdr:rowOff>
    </xdr:from>
    <xdr:to>
      <xdr:col>111</xdr:col>
      <xdr:colOff>177800</xdr:colOff>
      <xdr:row>78</xdr:row>
      <xdr:rowOff>11517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83955"/>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9561</xdr:rowOff>
    </xdr:from>
    <xdr:to>
      <xdr:col>107</xdr:col>
      <xdr:colOff>50800</xdr:colOff>
      <xdr:row>78</xdr:row>
      <xdr:rowOff>11517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382661"/>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9561</xdr:rowOff>
    </xdr:from>
    <xdr:to>
      <xdr:col>102</xdr:col>
      <xdr:colOff>114300</xdr:colOff>
      <xdr:row>78</xdr:row>
      <xdr:rowOff>14943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82661"/>
          <a:ext cx="88900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115591</xdr:rowOff>
    </xdr:from>
    <xdr:to>
      <xdr:col>116</xdr:col>
      <xdr:colOff>114300</xdr:colOff>
      <xdr:row>78</xdr:row>
      <xdr:rowOff>45741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94018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131505</xdr:rowOff>
    </xdr:from>
    <xdr:to>
      <xdr:col>112</xdr:col>
      <xdr:colOff>38100</xdr:colOff>
      <xdr:row>78</xdr:row>
      <xdr:rowOff>61655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52782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132167</xdr:rowOff>
    </xdr:from>
    <xdr:to>
      <xdr:col>107</xdr:col>
      <xdr:colOff>101600</xdr:colOff>
      <xdr:row>78</xdr:row>
      <xdr:rowOff>62317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53444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130211</xdr:rowOff>
    </xdr:from>
    <xdr:to>
      <xdr:col>102</xdr:col>
      <xdr:colOff>165100</xdr:colOff>
      <xdr:row>78</xdr:row>
      <xdr:rowOff>60361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51488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135593</xdr:rowOff>
    </xdr:from>
    <xdr:to>
      <xdr:col>98</xdr:col>
      <xdr:colOff>38100</xdr:colOff>
      <xdr:row>78</xdr:row>
      <xdr:rowOff>65743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56870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歳出決算総額から見た住民一人当たりのコストは、昨年から</a:t>
          </a:r>
          <a:r>
            <a:rPr kumimoji="1" lang="en-US" altLang="ja-JP" sz="1100">
              <a:solidFill>
                <a:sysClr val="windowText" lastClr="000000"/>
              </a:solidFill>
              <a:effectLst/>
              <a:latin typeface="+mn-lt"/>
              <a:ea typeface="+mn-ea"/>
              <a:cs typeface="+mn-cs"/>
            </a:rPr>
            <a:t>4,213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1,006,498</a:t>
          </a:r>
          <a:r>
            <a:rPr kumimoji="1" lang="ja-JP" altLang="ja-JP" sz="1100">
              <a:solidFill>
                <a:sysClr val="windowText" lastClr="000000"/>
              </a:solidFill>
              <a:effectLst/>
              <a:latin typeface="+mn-lt"/>
              <a:ea typeface="+mn-ea"/>
              <a:cs typeface="+mn-cs"/>
            </a:rPr>
            <a:t>円となった。性質別歳出の各経費は、扶助費に加え、</a:t>
          </a:r>
          <a:r>
            <a:rPr kumimoji="1" lang="ja-JP" altLang="en-US" sz="1100">
              <a:solidFill>
                <a:sysClr val="windowText" lastClr="000000"/>
              </a:solidFill>
              <a:effectLst/>
              <a:latin typeface="+mn-lt"/>
              <a:ea typeface="+mn-ea"/>
              <a:cs typeface="+mn-cs"/>
            </a:rPr>
            <a:t>令和２年度</a:t>
          </a:r>
          <a:r>
            <a:rPr kumimoji="1" lang="ja-JP" altLang="ja-JP" sz="1100">
              <a:solidFill>
                <a:sysClr val="windowText" lastClr="000000"/>
              </a:solidFill>
              <a:effectLst/>
              <a:latin typeface="+mn-lt"/>
              <a:ea typeface="+mn-ea"/>
              <a:cs typeface="+mn-cs"/>
            </a:rPr>
            <a:t>から新たに令和２年７月豪雨災害により災害復旧事業費が増加し、類似団体平均を上回った。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主な構成項目である人件費は、住民一人当たりのコストが</a:t>
          </a:r>
          <a:r>
            <a:rPr kumimoji="1" lang="en-US" altLang="ja-JP" sz="1100">
              <a:solidFill>
                <a:sysClr val="windowText" lastClr="000000"/>
              </a:solidFill>
              <a:effectLst/>
              <a:latin typeface="+mn-lt"/>
              <a:ea typeface="+mn-ea"/>
              <a:cs typeface="+mn-cs"/>
            </a:rPr>
            <a:t>158,426</a:t>
          </a:r>
          <a:r>
            <a:rPr kumimoji="1" lang="ja-JP" altLang="ja-JP" sz="1100">
              <a:solidFill>
                <a:sysClr val="windowText" lastClr="000000"/>
              </a:solidFill>
              <a:effectLst/>
              <a:latin typeface="+mn-lt"/>
              <a:ea typeface="+mn-ea"/>
              <a:cs typeface="+mn-cs"/>
            </a:rPr>
            <a:t>円となり、平成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年から微増で推移しているが、類似団体平均と比較してもなお低い水準にある。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扶助費は、住民一人当たりのコストが</a:t>
          </a:r>
          <a:r>
            <a:rPr kumimoji="1" lang="en-US" altLang="ja-JP" sz="1100">
              <a:solidFill>
                <a:sysClr val="windowText" lastClr="000000"/>
              </a:solidFill>
              <a:effectLst/>
              <a:latin typeface="+mn-lt"/>
              <a:ea typeface="+mn-ea"/>
              <a:cs typeface="+mn-cs"/>
            </a:rPr>
            <a:t>100,361</a:t>
          </a:r>
          <a:r>
            <a:rPr kumimoji="1" lang="ja-JP" altLang="ja-JP" sz="1100">
              <a:solidFill>
                <a:sysClr val="windowText" lastClr="000000"/>
              </a:solidFill>
              <a:effectLst/>
              <a:latin typeface="+mn-lt"/>
              <a:ea typeface="+mn-ea"/>
              <a:cs typeface="+mn-cs"/>
            </a:rPr>
            <a:t>円で前年度から</a:t>
          </a:r>
          <a:r>
            <a:rPr kumimoji="1" lang="en-US" altLang="ja-JP" sz="1100">
              <a:solidFill>
                <a:sysClr val="windowText" lastClr="000000"/>
              </a:solidFill>
              <a:effectLst/>
              <a:latin typeface="+mn-lt"/>
              <a:ea typeface="+mn-ea"/>
              <a:cs typeface="+mn-cs"/>
            </a:rPr>
            <a:t>2,899</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しており、平年並みに戻ったものの類似団体平均を上回っている。主な要因は、障害福祉サービス費や保育所運営費の負担が大きなウエイトを占めている。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普通建設事業費は、住民一人当たりコストが</a:t>
          </a:r>
          <a:r>
            <a:rPr kumimoji="1" lang="en-US" altLang="ja-JP" sz="1100">
              <a:solidFill>
                <a:sysClr val="windowText" lastClr="000000"/>
              </a:solidFill>
              <a:effectLst/>
              <a:latin typeface="+mn-lt"/>
              <a:ea typeface="+mn-ea"/>
              <a:cs typeface="+mn-cs"/>
            </a:rPr>
            <a:t>168,925</a:t>
          </a:r>
          <a:r>
            <a:rPr kumimoji="1" lang="ja-JP" altLang="ja-JP" sz="1100">
              <a:solidFill>
                <a:sysClr val="windowText" lastClr="000000"/>
              </a:solidFill>
              <a:effectLst/>
              <a:latin typeface="+mn-lt"/>
              <a:ea typeface="+mn-ea"/>
              <a:cs typeface="+mn-cs"/>
            </a:rPr>
            <a:t>円で前年度から</a:t>
          </a:r>
          <a:r>
            <a:rPr kumimoji="1" lang="en-US" altLang="ja-JP" sz="1100">
              <a:solidFill>
                <a:sysClr val="windowText" lastClr="000000"/>
              </a:solidFill>
              <a:effectLst/>
              <a:latin typeface="+mn-lt"/>
              <a:ea typeface="+mn-ea"/>
              <a:cs typeface="+mn-cs"/>
            </a:rPr>
            <a:t>73,927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している。要因は、</a:t>
          </a:r>
          <a:r>
            <a:rPr kumimoji="1" lang="ja-JP" altLang="en-US" sz="1100">
              <a:solidFill>
                <a:sysClr val="windowText" lastClr="000000"/>
              </a:solidFill>
              <a:effectLst/>
              <a:latin typeface="+mn-lt"/>
              <a:ea typeface="+mn-ea"/>
              <a:cs typeface="+mn-cs"/>
            </a:rPr>
            <a:t>旧平国小学校の改修工事や防災行政無線整備工事など大きな建設事業が実施</a:t>
          </a:r>
          <a:r>
            <a:rPr kumimoji="1" lang="ja-JP" altLang="ja-JP" sz="1100">
              <a:solidFill>
                <a:sysClr val="windowText" lastClr="000000"/>
              </a:solidFill>
              <a:effectLst/>
              <a:latin typeface="+mn-lt"/>
              <a:ea typeface="+mn-ea"/>
              <a:cs typeface="+mn-cs"/>
            </a:rPr>
            <a:t>されたためである。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積立金は、住民一人当たりコストが</a:t>
          </a:r>
          <a:r>
            <a:rPr kumimoji="1" lang="en-US" altLang="ja-JP" sz="1100">
              <a:solidFill>
                <a:sysClr val="windowText" lastClr="000000"/>
              </a:solidFill>
              <a:effectLst/>
              <a:latin typeface="+mn-lt"/>
              <a:ea typeface="+mn-ea"/>
              <a:cs typeface="+mn-cs"/>
            </a:rPr>
            <a:t>55,892</a:t>
          </a:r>
          <a:r>
            <a:rPr kumimoji="1" lang="ja-JP" altLang="ja-JP" sz="1100">
              <a:solidFill>
                <a:sysClr val="windowText" lastClr="000000"/>
              </a:solidFill>
              <a:effectLst/>
              <a:latin typeface="+mn-lt"/>
              <a:ea typeface="+mn-ea"/>
              <a:cs typeface="+mn-cs"/>
            </a:rPr>
            <a:t>円で、前年度から</a:t>
          </a:r>
          <a:r>
            <a:rPr kumimoji="1" lang="en-US" altLang="ja-JP" sz="1100">
              <a:solidFill>
                <a:sysClr val="windowText" lastClr="000000"/>
              </a:solidFill>
              <a:effectLst/>
              <a:latin typeface="+mn-lt"/>
              <a:ea typeface="+mn-ea"/>
              <a:cs typeface="+mn-cs"/>
            </a:rPr>
            <a:t>10,780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している。類似団体平均と比較しても大きく下回っており、これは大きな基金積立を行わなかったためである。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4,216
4,205
34.08
4,474,822
4,243,394
159,137
2,241,021
2,626,098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20142</xdr:rowOff>
    </xdr:from>
    <xdr:to>
      <xdr:col>24</xdr:col>
      <xdr:colOff>63500</xdr:colOff>
      <xdr:row>38</xdr:row>
      <xdr:rowOff>29528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5242"/>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29528</xdr:rowOff>
    </xdr:from>
    <xdr:to>
      <xdr:col>19</xdr:col>
      <xdr:colOff>177800</xdr:colOff>
      <xdr:row>38</xdr:row>
      <xdr:rowOff>40818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4628"/>
          <a:ext cx="8890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40818</xdr:rowOff>
    </xdr:from>
    <xdr:to>
      <xdr:col>15</xdr:col>
      <xdr:colOff>50800</xdr:colOff>
      <xdr:row>38</xdr:row>
      <xdr:rowOff>56261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5918"/>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53518</xdr:rowOff>
    </xdr:from>
    <xdr:to>
      <xdr:col>10</xdr:col>
      <xdr:colOff>114300</xdr:colOff>
      <xdr:row>38</xdr:row>
      <xdr:rowOff>56261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686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140792</xdr:rowOff>
    </xdr:from>
    <xdr:to>
      <xdr:col>24</xdr:col>
      <xdr:colOff>114300</xdr:colOff>
      <xdr:row>38</xdr:row>
      <xdr:rowOff>70942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55719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150178</xdr:rowOff>
    </xdr:from>
    <xdr:to>
      <xdr:col>20</xdr:col>
      <xdr:colOff>38100</xdr:colOff>
      <xdr:row>38</xdr:row>
      <xdr:rowOff>80328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71455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161468</xdr:rowOff>
    </xdr:from>
    <xdr:to>
      <xdr:col>15</xdr:col>
      <xdr:colOff>101600</xdr:colOff>
      <xdr:row>38</xdr:row>
      <xdr:rowOff>91618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82745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xdr:rowOff>
    </xdr:from>
    <xdr:to>
      <xdr:col>10</xdr:col>
      <xdr:colOff>165100</xdr:colOff>
      <xdr:row>38</xdr:row>
      <xdr:rowOff>107061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98188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2718</xdr:rowOff>
    </xdr:from>
    <xdr:to>
      <xdr:col>6</xdr:col>
      <xdr:colOff>38100</xdr:colOff>
      <xdr:row>38</xdr:row>
      <xdr:rowOff>104318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95445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76514</xdr:rowOff>
    </xdr:from>
    <xdr:to>
      <xdr:col>24</xdr:col>
      <xdr:colOff>63500</xdr:colOff>
      <xdr:row>58</xdr:row>
      <xdr:rowOff>82959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20614"/>
          <a:ext cx="8382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82959</xdr:rowOff>
    </xdr:from>
    <xdr:to>
      <xdr:col>19</xdr:col>
      <xdr:colOff>177800</xdr:colOff>
      <xdr:row>58</xdr:row>
      <xdr:rowOff>83513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7059"/>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83389</xdr:rowOff>
    </xdr:from>
    <xdr:to>
      <xdr:col>15</xdr:col>
      <xdr:colOff>50800</xdr:colOff>
      <xdr:row>58</xdr:row>
      <xdr:rowOff>83513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7489"/>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83389</xdr:rowOff>
    </xdr:from>
    <xdr:to>
      <xdr:col>10</xdr:col>
      <xdr:colOff>114300</xdr:colOff>
      <xdr:row>58</xdr:row>
      <xdr:rowOff>110059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748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25714</xdr:rowOff>
    </xdr:from>
    <xdr:to>
      <xdr:col>24</xdr:col>
      <xdr:colOff>114300</xdr:colOff>
      <xdr:row>58</xdr:row>
      <xdr:rowOff>127314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32159</xdr:rowOff>
    </xdr:from>
    <xdr:to>
      <xdr:col>20</xdr:col>
      <xdr:colOff>38100</xdr:colOff>
      <xdr:row>58</xdr:row>
      <xdr:rowOff>133759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124886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32713</xdr:rowOff>
    </xdr:from>
    <xdr:to>
      <xdr:col>15</xdr:col>
      <xdr:colOff>101600</xdr:colOff>
      <xdr:row>58</xdr:row>
      <xdr:rowOff>134313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125440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32589</xdr:rowOff>
    </xdr:from>
    <xdr:to>
      <xdr:col>10</xdr:col>
      <xdr:colOff>165100</xdr:colOff>
      <xdr:row>58</xdr:row>
      <xdr:rowOff>134189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125316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59259</xdr:rowOff>
    </xdr:from>
    <xdr:to>
      <xdr:col>6</xdr:col>
      <xdr:colOff>38100</xdr:colOff>
      <xdr:row>58</xdr:row>
      <xdr:rowOff>160859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151986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61173</xdr:rowOff>
    </xdr:from>
    <xdr:to>
      <xdr:col>24</xdr:col>
      <xdr:colOff>63500</xdr:colOff>
      <xdr:row>77</xdr:row>
      <xdr:rowOff>61773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62823"/>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27657</xdr:rowOff>
    </xdr:from>
    <xdr:to>
      <xdr:col>19</xdr:col>
      <xdr:colOff>177800</xdr:colOff>
      <xdr:row>77</xdr:row>
      <xdr:rowOff>61173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29307"/>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27657</xdr:rowOff>
    </xdr:from>
    <xdr:to>
      <xdr:col>15</xdr:col>
      <xdr:colOff>50800</xdr:colOff>
      <xdr:row>77</xdr:row>
      <xdr:rowOff>99887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29307"/>
          <a:ext cx="889000" cy="7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99887</xdr:rowOff>
    </xdr:from>
    <xdr:to>
      <xdr:col>10</xdr:col>
      <xdr:colOff>114300</xdr:colOff>
      <xdr:row>78</xdr:row>
      <xdr:rowOff>8141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01537"/>
          <a:ext cx="889000" cy="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10973</xdr:rowOff>
    </xdr:from>
    <xdr:to>
      <xdr:col>24</xdr:col>
      <xdr:colOff>114300</xdr:colOff>
      <xdr:row>77</xdr:row>
      <xdr:rowOff>112573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160850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10373</xdr:rowOff>
    </xdr:from>
    <xdr:to>
      <xdr:col>20</xdr:col>
      <xdr:colOff>38100</xdr:colOff>
      <xdr:row>77</xdr:row>
      <xdr:rowOff>111973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103100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0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148307</xdr:rowOff>
    </xdr:from>
    <xdr:to>
      <xdr:col>15</xdr:col>
      <xdr:colOff>101600</xdr:colOff>
      <xdr:row>77</xdr:row>
      <xdr:rowOff>78457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49087</xdr:rowOff>
    </xdr:from>
    <xdr:to>
      <xdr:col>10</xdr:col>
      <xdr:colOff>165100</xdr:colOff>
      <xdr:row>77</xdr:row>
      <xdr:rowOff>150687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141814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128791</xdr:rowOff>
    </xdr:from>
    <xdr:to>
      <xdr:col>6</xdr:col>
      <xdr:colOff>38100</xdr:colOff>
      <xdr:row>78</xdr:row>
      <xdr:rowOff>58941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50068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167663</xdr:rowOff>
    </xdr:from>
    <xdr:to>
      <xdr:col>24</xdr:col>
      <xdr:colOff>63500</xdr:colOff>
      <xdr:row>98</xdr:row>
      <xdr:rowOff>2211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98313"/>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168796</xdr:rowOff>
    </xdr:from>
    <xdr:to>
      <xdr:col>19</xdr:col>
      <xdr:colOff>177800</xdr:colOff>
      <xdr:row>98</xdr:row>
      <xdr:rowOff>2211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99446"/>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168796</xdr:rowOff>
    </xdr:from>
    <xdr:to>
      <xdr:col>15</xdr:col>
      <xdr:colOff>50800</xdr:colOff>
      <xdr:row>98</xdr:row>
      <xdr:rowOff>20929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99446"/>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16983</xdr:rowOff>
    </xdr:from>
    <xdr:to>
      <xdr:col>10</xdr:col>
      <xdr:colOff>114300</xdr:colOff>
      <xdr:row>98</xdr:row>
      <xdr:rowOff>20929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19083"/>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116863</xdr:rowOff>
    </xdr:from>
    <xdr:to>
      <xdr:col>24</xdr:col>
      <xdr:colOff>114300</xdr:colOff>
      <xdr:row>98</xdr:row>
      <xdr:rowOff>47013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31790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6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122861</xdr:rowOff>
    </xdr:from>
    <xdr:to>
      <xdr:col>20</xdr:col>
      <xdr:colOff>38100</xdr:colOff>
      <xdr:row>98</xdr:row>
      <xdr:rowOff>53011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44138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117996</xdr:rowOff>
    </xdr:from>
    <xdr:to>
      <xdr:col>15</xdr:col>
      <xdr:colOff>101600</xdr:colOff>
      <xdr:row>98</xdr:row>
      <xdr:rowOff>48146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39273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141579</xdr:rowOff>
    </xdr:from>
    <xdr:to>
      <xdr:col>10</xdr:col>
      <xdr:colOff>165100</xdr:colOff>
      <xdr:row>98</xdr:row>
      <xdr:rowOff>71729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62856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137633</xdr:rowOff>
    </xdr:from>
    <xdr:to>
      <xdr:col>6</xdr:col>
      <xdr:colOff>38100</xdr:colOff>
      <xdr:row>98</xdr:row>
      <xdr:rowOff>67783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43273</xdr:rowOff>
    </xdr:from>
    <xdr:to>
      <xdr:col>55</xdr:col>
      <xdr:colOff>0</xdr:colOff>
      <xdr:row>59</xdr:row>
      <xdr:rowOff>49633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58823"/>
          <a:ext cx="8382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32931</xdr:rowOff>
    </xdr:from>
    <xdr:to>
      <xdr:col>50</xdr:col>
      <xdr:colOff>114300</xdr:colOff>
      <xdr:row>59</xdr:row>
      <xdr:rowOff>49633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48481"/>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32931</xdr:rowOff>
    </xdr:from>
    <xdr:to>
      <xdr:col>45</xdr:col>
      <xdr:colOff>177800</xdr:colOff>
      <xdr:row>59</xdr:row>
      <xdr:rowOff>42913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848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34029</xdr:rowOff>
    </xdr:from>
    <xdr:to>
      <xdr:col>41</xdr:col>
      <xdr:colOff>50800</xdr:colOff>
      <xdr:row>59</xdr:row>
      <xdr:rowOff>42913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49579"/>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163923</xdr:rowOff>
    </xdr:from>
    <xdr:to>
      <xdr:col>55</xdr:col>
      <xdr:colOff>50800</xdr:colOff>
      <xdr:row>59</xdr:row>
      <xdr:rowOff>94073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78850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170283</xdr:rowOff>
    </xdr:from>
    <xdr:to>
      <xdr:col>50</xdr:col>
      <xdr:colOff>165100</xdr:colOff>
      <xdr:row>59</xdr:row>
      <xdr:rowOff>100433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91560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153581</xdr:rowOff>
    </xdr:from>
    <xdr:to>
      <xdr:col>46</xdr:col>
      <xdr:colOff>38100</xdr:colOff>
      <xdr:row>59</xdr:row>
      <xdr:rowOff>83731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74858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163563</xdr:rowOff>
    </xdr:from>
    <xdr:to>
      <xdr:col>41</xdr:col>
      <xdr:colOff>101600</xdr:colOff>
      <xdr:row>59</xdr:row>
      <xdr:rowOff>93713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0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154679</xdr:rowOff>
    </xdr:from>
    <xdr:to>
      <xdr:col>36</xdr:col>
      <xdr:colOff>165100</xdr:colOff>
      <xdr:row>59</xdr:row>
      <xdr:rowOff>84829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75956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103350</xdr:rowOff>
    </xdr:from>
    <xdr:to>
      <xdr:col>55</xdr:col>
      <xdr:colOff>0</xdr:colOff>
      <xdr:row>78</xdr:row>
      <xdr:rowOff>105110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76450"/>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105110</xdr:rowOff>
    </xdr:from>
    <xdr:to>
      <xdr:col>50</xdr:col>
      <xdr:colOff>114300</xdr:colOff>
      <xdr:row>78</xdr:row>
      <xdr:rowOff>114782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8210"/>
          <a:ext cx="8890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111122</xdr:rowOff>
    </xdr:from>
    <xdr:to>
      <xdr:col>45</xdr:col>
      <xdr:colOff>177800</xdr:colOff>
      <xdr:row>78</xdr:row>
      <xdr:rowOff>114782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84222"/>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110424</xdr:rowOff>
    </xdr:from>
    <xdr:to>
      <xdr:col>41</xdr:col>
      <xdr:colOff>50800</xdr:colOff>
      <xdr:row>78</xdr:row>
      <xdr:rowOff>111122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3524"/>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52550</xdr:rowOff>
    </xdr:from>
    <xdr:to>
      <xdr:col>55</xdr:col>
      <xdr:colOff>50800</xdr:colOff>
      <xdr:row>78</xdr:row>
      <xdr:rowOff>154150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54310</xdr:rowOff>
    </xdr:from>
    <xdr:to>
      <xdr:col>50</xdr:col>
      <xdr:colOff>165100</xdr:colOff>
      <xdr:row>78</xdr:row>
      <xdr:rowOff>155910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147037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2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63982</xdr:rowOff>
    </xdr:from>
    <xdr:to>
      <xdr:col>46</xdr:col>
      <xdr:colOff>38100</xdr:colOff>
      <xdr:row>78</xdr:row>
      <xdr:rowOff>165582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60322</xdr:rowOff>
    </xdr:from>
    <xdr:to>
      <xdr:col>41</xdr:col>
      <xdr:colOff>101600</xdr:colOff>
      <xdr:row>78</xdr:row>
      <xdr:rowOff>161922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59624</xdr:rowOff>
    </xdr:from>
    <xdr:to>
      <xdr:col>36</xdr:col>
      <xdr:colOff>165100</xdr:colOff>
      <xdr:row>78</xdr:row>
      <xdr:rowOff>161224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152351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162756</xdr:rowOff>
    </xdr:from>
    <xdr:to>
      <xdr:col>55</xdr:col>
      <xdr:colOff>0</xdr:colOff>
      <xdr:row>99</xdr:row>
      <xdr:rowOff>1042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64856"/>
          <a:ext cx="8382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153929</xdr:rowOff>
    </xdr:from>
    <xdr:to>
      <xdr:col>50</xdr:col>
      <xdr:colOff>114300</xdr:colOff>
      <xdr:row>99</xdr:row>
      <xdr:rowOff>1042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56029"/>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153929</xdr:rowOff>
    </xdr:from>
    <xdr:to>
      <xdr:col>45</xdr:col>
      <xdr:colOff>177800</xdr:colOff>
      <xdr:row>99</xdr:row>
      <xdr:rowOff>3533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56029"/>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631</xdr:rowOff>
    </xdr:from>
    <xdr:to>
      <xdr:col>41</xdr:col>
      <xdr:colOff>50800</xdr:colOff>
      <xdr:row>99</xdr:row>
      <xdr:rowOff>3533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74181"/>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111956</xdr:rowOff>
    </xdr:from>
    <xdr:to>
      <xdr:col>55</xdr:col>
      <xdr:colOff>50800</xdr:colOff>
      <xdr:row>99</xdr:row>
      <xdr:rowOff>42106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26883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121692</xdr:rowOff>
    </xdr:from>
    <xdr:to>
      <xdr:col>50</xdr:col>
      <xdr:colOff>165100</xdr:colOff>
      <xdr:row>99</xdr:row>
      <xdr:rowOff>51842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42969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103129</xdr:rowOff>
    </xdr:from>
    <xdr:to>
      <xdr:col>46</xdr:col>
      <xdr:colOff>38100</xdr:colOff>
      <xdr:row>99</xdr:row>
      <xdr:rowOff>33279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24406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124183</xdr:rowOff>
    </xdr:from>
    <xdr:to>
      <xdr:col>41</xdr:col>
      <xdr:colOff>101600</xdr:colOff>
      <xdr:row>99</xdr:row>
      <xdr:rowOff>54333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45460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121281</xdr:rowOff>
    </xdr:from>
    <xdr:to>
      <xdr:col>36</xdr:col>
      <xdr:colOff>165100</xdr:colOff>
      <xdr:row>99</xdr:row>
      <xdr:rowOff>51431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42558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161696</xdr:rowOff>
    </xdr:from>
    <xdr:to>
      <xdr:col>85</xdr:col>
      <xdr:colOff>127000</xdr:colOff>
      <xdr:row>37</xdr:row>
      <xdr:rowOff>151221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33896"/>
          <a:ext cx="838200" cy="16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151221</xdr:rowOff>
    </xdr:from>
    <xdr:to>
      <xdr:col>81</xdr:col>
      <xdr:colOff>50800</xdr:colOff>
      <xdr:row>38</xdr:row>
      <xdr:rowOff>8369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94871"/>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163159</xdr:rowOff>
    </xdr:from>
    <xdr:to>
      <xdr:col>76</xdr:col>
      <xdr:colOff>114300</xdr:colOff>
      <xdr:row>38</xdr:row>
      <xdr:rowOff>8369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06809"/>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160324</xdr:rowOff>
    </xdr:from>
    <xdr:to>
      <xdr:col>71</xdr:col>
      <xdr:colOff>177800</xdr:colOff>
      <xdr:row>37</xdr:row>
      <xdr:rowOff>163159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0397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110896</xdr:rowOff>
    </xdr:from>
    <xdr:to>
      <xdr:col>85</xdr:col>
      <xdr:colOff>177800</xdr:colOff>
      <xdr:row>37</xdr:row>
      <xdr:rowOff>41046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133773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100421</xdr:rowOff>
    </xdr:from>
    <xdr:to>
      <xdr:col>81</xdr:col>
      <xdr:colOff>101600</xdr:colOff>
      <xdr:row>38</xdr:row>
      <xdr:rowOff>30572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21699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129019</xdr:rowOff>
    </xdr:from>
    <xdr:to>
      <xdr:col>76</xdr:col>
      <xdr:colOff>165100</xdr:colOff>
      <xdr:row>38</xdr:row>
      <xdr:rowOff>59169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112359</xdr:rowOff>
    </xdr:from>
    <xdr:to>
      <xdr:col>72</xdr:col>
      <xdr:colOff>38100</xdr:colOff>
      <xdr:row>38</xdr:row>
      <xdr:rowOff>42509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33636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109524</xdr:rowOff>
    </xdr:from>
    <xdr:to>
      <xdr:col>67</xdr:col>
      <xdr:colOff>101600</xdr:colOff>
      <xdr:row>38</xdr:row>
      <xdr:rowOff>39674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30801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159377</xdr:rowOff>
    </xdr:from>
    <xdr:to>
      <xdr:col>85</xdr:col>
      <xdr:colOff>127000</xdr:colOff>
      <xdr:row>58</xdr:row>
      <xdr:rowOff>161673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03477"/>
          <a:ext cx="8382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161673</xdr:rowOff>
    </xdr:from>
    <xdr:to>
      <xdr:col>81</xdr:col>
      <xdr:colOff>50800</xdr:colOff>
      <xdr:row>58</xdr:row>
      <xdr:rowOff>166208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5773"/>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161767</xdr:rowOff>
    </xdr:from>
    <xdr:to>
      <xdr:col>76</xdr:col>
      <xdr:colOff>114300</xdr:colOff>
      <xdr:row>58</xdr:row>
      <xdr:rowOff>166208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586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161767</xdr:rowOff>
    </xdr:from>
    <xdr:to>
      <xdr:col>71</xdr:col>
      <xdr:colOff>177800</xdr:colOff>
      <xdr:row>58</xdr:row>
      <xdr:rowOff>163168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5867"/>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108577</xdr:rowOff>
    </xdr:from>
    <xdr:to>
      <xdr:col>85</xdr:col>
      <xdr:colOff>177800</xdr:colOff>
      <xdr:row>59</xdr:row>
      <xdr:rowOff>38727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23504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110873</xdr:rowOff>
    </xdr:from>
    <xdr:to>
      <xdr:col>81</xdr:col>
      <xdr:colOff>101600</xdr:colOff>
      <xdr:row>59</xdr:row>
      <xdr:rowOff>41023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32150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115408</xdr:rowOff>
    </xdr:from>
    <xdr:to>
      <xdr:col>76</xdr:col>
      <xdr:colOff>165100</xdr:colOff>
      <xdr:row>59</xdr:row>
      <xdr:rowOff>45558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36685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110967</xdr:rowOff>
    </xdr:from>
    <xdr:to>
      <xdr:col>72</xdr:col>
      <xdr:colOff>38100</xdr:colOff>
      <xdr:row>59</xdr:row>
      <xdr:rowOff>41117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32244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112368</xdr:rowOff>
    </xdr:from>
    <xdr:to>
      <xdr:col>67</xdr:col>
      <xdr:colOff>101600</xdr:colOff>
      <xdr:row>59</xdr:row>
      <xdr:rowOff>42518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33645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137147</xdr:rowOff>
    </xdr:from>
    <xdr:to>
      <xdr:col>85</xdr:col>
      <xdr:colOff>127000</xdr:colOff>
      <xdr:row>77</xdr:row>
      <xdr:rowOff>142295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995897"/>
          <a:ext cx="838200" cy="3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137147</xdr:rowOff>
    </xdr:from>
    <xdr:to>
      <xdr:col>81</xdr:col>
      <xdr:colOff>50800</xdr:colOff>
      <xdr:row>75</xdr:row>
      <xdr:rowOff>145209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995897"/>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145209</xdr:rowOff>
    </xdr:from>
    <xdr:to>
      <xdr:col>76</xdr:col>
      <xdr:colOff>114300</xdr:colOff>
      <xdr:row>77</xdr:row>
      <xdr:rowOff>47151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03959"/>
          <a:ext cx="889000" cy="2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47151</xdr:rowOff>
    </xdr:from>
    <xdr:to>
      <xdr:col>71</xdr:col>
      <xdr:colOff>177800</xdr:colOff>
      <xdr:row>79</xdr:row>
      <xdr:rowOff>39512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48801"/>
          <a:ext cx="889000" cy="3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91495</xdr:rowOff>
    </xdr:from>
    <xdr:to>
      <xdr:col>85</xdr:col>
      <xdr:colOff>177800</xdr:colOff>
      <xdr:row>78</xdr:row>
      <xdr:rowOff>21645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114372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86347</xdr:rowOff>
    </xdr:from>
    <xdr:to>
      <xdr:col>81</xdr:col>
      <xdr:colOff>101600</xdr:colOff>
      <xdr:row>76</xdr:row>
      <xdr:rowOff>16498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945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33024</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7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94409</xdr:rowOff>
    </xdr:from>
    <xdr:to>
      <xdr:col>76</xdr:col>
      <xdr:colOff>165100</xdr:colOff>
      <xdr:row>76</xdr:row>
      <xdr:rowOff>24560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953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41086</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72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167801</xdr:rowOff>
    </xdr:from>
    <xdr:to>
      <xdr:col>72</xdr:col>
      <xdr:colOff>38100</xdr:colOff>
      <xdr:row>77</xdr:row>
      <xdr:rowOff>97951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114478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160162</xdr:rowOff>
    </xdr:from>
    <xdr:to>
      <xdr:col>67</xdr:col>
      <xdr:colOff>101600</xdr:colOff>
      <xdr:row>79</xdr:row>
      <xdr:rowOff>90312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81439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89616</xdr:rowOff>
    </xdr:from>
    <xdr:to>
      <xdr:col>85</xdr:col>
      <xdr:colOff>127000</xdr:colOff>
      <xdr:row>98</xdr:row>
      <xdr:rowOff>99960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91716"/>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95583</xdr:rowOff>
    </xdr:from>
    <xdr:to>
      <xdr:col>81</xdr:col>
      <xdr:colOff>50800</xdr:colOff>
      <xdr:row>98</xdr:row>
      <xdr:rowOff>99960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9768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95583</xdr:rowOff>
    </xdr:from>
    <xdr:to>
      <xdr:col>76</xdr:col>
      <xdr:colOff>114300</xdr:colOff>
      <xdr:row>98</xdr:row>
      <xdr:rowOff>113742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97683"/>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108291</xdr:rowOff>
    </xdr:from>
    <xdr:to>
      <xdr:col>71</xdr:col>
      <xdr:colOff>177800</xdr:colOff>
      <xdr:row>98</xdr:row>
      <xdr:rowOff>113742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10391"/>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38816</xdr:rowOff>
    </xdr:from>
    <xdr:to>
      <xdr:col>85</xdr:col>
      <xdr:colOff>177800</xdr:colOff>
      <xdr:row>98</xdr:row>
      <xdr:rowOff>140416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125193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49160</xdr:rowOff>
    </xdr:from>
    <xdr:to>
      <xdr:col>81</xdr:col>
      <xdr:colOff>101600</xdr:colOff>
      <xdr:row>98</xdr:row>
      <xdr:rowOff>150760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141887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44783</xdr:rowOff>
    </xdr:from>
    <xdr:to>
      <xdr:col>76</xdr:col>
      <xdr:colOff>165100</xdr:colOff>
      <xdr:row>98</xdr:row>
      <xdr:rowOff>146383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137510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62942</xdr:rowOff>
    </xdr:from>
    <xdr:to>
      <xdr:col>72</xdr:col>
      <xdr:colOff>38100</xdr:colOff>
      <xdr:row>98</xdr:row>
      <xdr:rowOff>164542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57491</xdr:rowOff>
    </xdr:from>
    <xdr:to>
      <xdr:col>67</xdr:col>
      <xdr:colOff>101600</xdr:colOff>
      <xdr:row>98</xdr:row>
      <xdr:rowOff>159091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150218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目的別歳出の各経費は、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年度まで</a:t>
          </a:r>
          <a:r>
            <a:rPr kumimoji="1" lang="ja-JP" altLang="ja-JP" sz="1100">
              <a:solidFill>
                <a:sysClr val="windowText" lastClr="000000"/>
              </a:solidFill>
              <a:effectLst/>
              <a:latin typeface="+mn-lt"/>
              <a:ea typeface="+mn-ea"/>
              <a:cs typeface="+mn-cs"/>
            </a:rPr>
            <a:t>全費目で類似団体を下回っていたが、</a:t>
          </a:r>
          <a:r>
            <a:rPr kumimoji="1" lang="ja-JP" altLang="en-US" sz="1100">
              <a:solidFill>
                <a:sysClr val="windowText" lastClr="000000"/>
              </a:solidFill>
              <a:effectLst/>
              <a:latin typeface="+mn-lt"/>
              <a:ea typeface="+mn-ea"/>
              <a:cs typeface="+mn-cs"/>
            </a:rPr>
            <a:t>令和４年度から</a:t>
          </a:r>
          <a:r>
            <a:rPr kumimoji="1" lang="ja-JP" altLang="ja-JP" sz="1100">
              <a:solidFill>
                <a:sysClr val="windowText" lastClr="000000"/>
              </a:solidFill>
              <a:effectLst/>
              <a:latin typeface="+mn-lt"/>
              <a:ea typeface="+mn-ea"/>
              <a:cs typeface="+mn-cs"/>
            </a:rPr>
            <a:t>災害復旧費</a:t>
          </a:r>
          <a:r>
            <a:rPr kumimoji="1" lang="ja-JP" altLang="en-US" sz="1100">
              <a:solidFill>
                <a:sysClr val="windowText" lastClr="000000"/>
              </a:solidFill>
              <a:effectLst/>
              <a:latin typeface="+mn-lt"/>
              <a:ea typeface="+mn-ea"/>
              <a:cs typeface="+mn-cs"/>
            </a:rPr>
            <a:t>及び消防費が</a:t>
          </a:r>
          <a:r>
            <a:rPr kumimoji="1" lang="ja-JP" altLang="ja-JP" sz="1100">
              <a:solidFill>
                <a:sysClr val="windowText" lastClr="000000"/>
              </a:solidFill>
              <a:effectLst/>
              <a:latin typeface="+mn-lt"/>
              <a:ea typeface="+mn-ea"/>
              <a:cs typeface="+mn-cs"/>
            </a:rPr>
            <a:t>類似団体を上回っ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総務費は、</a:t>
          </a:r>
          <a:r>
            <a:rPr kumimoji="1" lang="ja-JP" altLang="ja-JP" sz="1100">
              <a:solidFill>
                <a:sysClr val="windowText" lastClr="000000"/>
              </a:solidFill>
              <a:effectLst/>
              <a:latin typeface="+mn-lt"/>
              <a:ea typeface="+mn-ea"/>
              <a:cs typeface="+mn-cs"/>
            </a:rPr>
            <a:t>住民一人当たりコストが</a:t>
          </a:r>
          <a:r>
            <a:rPr kumimoji="1" lang="en-US" altLang="ja-JP" sz="1100">
              <a:solidFill>
                <a:sysClr val="windowText" lastClr="000000"/>
              </a:solidFill>
              <a:effectLst/>
              <a:latin typeface="+mn-lt"/>
              <a:ea typeface="+mn-ea"/>
              <a:cs typeface="+mn-cs"/>
            </a:rPr>
            <a:t>28,191</a:t>
          </a:r>
          <a:r>
            <a:rPr kumimoji="1" lang="ja-JP" altLang="ja-JP" sz="1100">
              <a:solidFill>
                <a:sysClr val="windowText" lastClr="000000"/>
              </a:solidFill>
              <a:effectLst/>
              <a:latin typeface="+mn-lt"/>
              <a:ea typeface="+mn-ea"/>
              <a:cs typeface="+mn-cs"/>
            </a:rPr>
            <a:t>円増加している。これは、</a:t>
          </a:r>
          <a:r>
            <a:rPr kumimoji="1" lang="ja-JP" altLang="en-US" sz="1100">
              <a:solidFill>
                <a:sysClr val="windowText" lastClr="000000"/>
              </a:solidFill>
              <a:effectLst/>
              <a:latin typeface="+mn-lt"/>
              <a:ea typeface="+mn-ea"/>
              <a:cs typeface="+mn-cs"/>
            </a:rPr>
            <a:t>旧平国小学校屋内改修事業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県からの熊本地震復興基金交付金を基金に積立てたことによる増で</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土木費は、住民一人当たりコストが</a:t>
          </a:r>
          <a:r>
            <a:rPr kumimoji="1" lang="en-US" altLang="ja-JP" sz="1100">
              <a:solidFill>
                <a:sysClr val="windowText" lastClr="000000"/>
              </a:solidFill>
              <a:effectLst/>
              <a:latin typeface="+mn-lt"/>
              <a:ea typeface="+mn-ea"/>
              <a:cs typeface="+mn-cs"/>
            </a:rPr>
            <a:t>12,776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している。これは、</a:t>
          </a:r>
          <a:r>
            <a:rPr kumimoji="1" lang="ja-JP" altLang="en-US" sz="1100">
              <a:solidFill>
                <a:sysClr val="windowText" lastClr="000000"/>
              </a:solidFill>
              <a:effectLst/>
              <a:latin typeface="+mn-lt"/>
              <a:ea typeface="+mn-ea"/>
              <a:cs typeface="+mn-cs"/>
            </a:rPr>
            <a:t>繰越事業の京泊地区急傾斜地崩壊対策工事や公営住宅上原団地の解体工事</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消防費は、</a:t>
          </a:r>
          <a:r>
            <a:rPr kumimoji="1" lang="ja-JP" altLang="ja-JP" sz="1100">
              <a:solidFill>
                <a:sysClr val="windowText" lastClr="000000"/>
              </a:solidFill>
              <a:effectLst/>
              <a:latin typeface="+mn-lt"/>
              <a:ea typeface="+mn-ea"/>
              <a:cs typeface="+mn-cs"/>
            </a:rPr>
            <a:t>住民一人当たりコストが</a:t>
          </a:r>
          <a:r>
            <a:rPr kumimoji="1" lang="en-US" altLang="ja-JP" sz="1100">
              <a:solidFill>
                <a:sysClr val="windowText" lastClr="000000"/>
              </a:solidFill>
              <a:effectLst/>
              <a:latin typeface="+mn-lt"/>
              <a:ea typeface="+mn-ea"/>
              <a:cs typeface="+mn-cs"/>
            </a:rPr>
            <a:t>35,209</a:t>
          </a:r>
          <a:r>
            <a:rPr kumimoji="1" lang="ja-JP" altLang="en-US" sz="1100">
              <a:solidFill>
                <a:sysClr val="windowText" lastClr="000000"/>
              </a:solidFill>
              <a:effectLst/>
              <a:latin typeface="+mn-lt"/>
              <a:ea typeface="+mn-ea"/>
              <a:cs typeface="+mn-cs"/>
            </a:rPr>
            <a:t>円増加している。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防災行政無線設置工事の増</a:t>
          </a:r>
          <a:r>
            <a:rPr kumimoji="1" lang="ja-JP" altLang="ja-JP" sz="1100">
              <a:solidFill>
                <a:sysClr val="windowText" lastClr="000000"/>
              </a:solidFill>
              <a:effectLst/>
              <a:latin typeface="+mn-lt"/>
              <a:ea typeface="+mn-ea"/>
              <a:cs typeface="+mn-cs"/>
            </a:rPr>
            <a:t>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災害復旧費は、住民一人当たりコストが</a:t>
          </a:r>
          <a:r>
            <a:rPr kumimoji="1" lang="en-US" altLang="ja-JP" sz="1100">
              <a:solidFill>
                <a:sysClr val="windowText" lastClr="000000"/>
              </a:solidFill>
              <a:effectLst/>
              <a:latin typeface="+mn-lt"/>
              <a:ea typeface="+mn-ea"/>
              <a:cs typeface="+mn-cs"/>
            </a:rPr>
            <a:t>91,351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している。これは、令和２年７月豪雨災害により被害を受けた道路橋りょう、河川、農業施設等に係る復旧事業の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によるものである。</a:t>
          </a:r>
          <a:endParaRPr kumimoji="1" lang="en-US" altLang="ja-JP" sz="1100">
            <a:solidFill>
              <a:sysClr val="windowText" lastClr="000000"/>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令和２年７月豪雨災害に係る災害復旧事業や老朽した公共施設の改修事業の工事費等の影響により歳出総額が増加し、実質収支額は</a:t>
          </a:r>
          <a:r>
            <a:rPr kumimoji="1" lang="en-US" altLang="ja-JP" sz="1100">
              <a:solidFill>
                <a:sysClr val="windowText" lastClr="000000"/>
              </a:solidFill>
              <a:effectLst/>
              <a:latin typeface="+mn-lt"/>
              <a:ea typeface="+mn-ea"/>
              <a:cs typeface="+mn-cs"/>
            </a:rPr>
            <a:t>21,303</a:t>
          </a:r>
          <a:r>
            <a:rPr kumimoji="1" lang="ja-JP" altLang="ja-JP" sz="1100">
              <a:solidFill>
                <a:sysClr val="windowText" lastClr="000000"/>
              </a:solidFill>
              <a:effectLst/>
              <a:latin typeface="+mn-lt"/>
              <a:ea typeface="+mn-ea"/>
              <a:cs typeface="+mn-cs"/>
            </a:rPr>
            <a:t>千円増加し、標準財政規模比は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実質収支比率の調整と単年度収支の黒字化を基本として財政運営を図っていくものの、財政調整基金は緊急の災害対応や公共施設等の維持補修費の財源補填として取崩し、基金取り崩しの抑制にも努めていくため、実質単年度収支はマイナスで推移する見込み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連結実質赤字比率については、全会計において黒字であり赤字比率はない。簡易水道事業においては今後は元利償還金の増加等が見込まれるため水道料金の改定を行い、健全な財政運営を行う必要がある。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一般会計においても実質収支比率同様に、今後は町税や各種交付金を含めた一般財源の確保が難しい状況であり、財政調整基金を始めとする各種基金の運用による財政運営が求められるため注視し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ヶ年平均</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ポイントで、令和２年７月豪雨災害による地方債の増加や既存施設の老朽化に伴う大規模修繕工事等により前年度より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ポイント増加している。今後も従前から行ってきた地方債新規発行額を</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万円までとする抑制策を継続することにより、地方債残高を抑制し、元利償還額に注視していく必要がある。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また今後は、令和２年７月豪雨災害による元利償還金の増加や公共施設の老朽化による大規模修繕工事等が予想されるため、引き続き起債発行額の調整を行いながら比率の維持に努める。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満期一括償還地方債なし</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将来負担比率はない。その要因は、地方債残高が従前から行ってきた起債発行抑制策により減少傾向にあり、また、財政調整基金や減債基金など充当可能基金が地方債残高より多いため、将来負担比率の分子がマイナス数値とな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等総合管理計画に基づき、施設の老朽化による大規模修繕等の公共工事が見込まれるため、起債の調整や基金の取り崩し等のバランスを見ながら、将来負担比率が出ないよう努め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熊本県津奈木町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財政調整基金は、取り崩しは行わず、歳計余剰金処分として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百万円と預金利息として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百万円を積み立て、基金残高の増減額は</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減債基金は、預金利息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百万円を積み立て、取り崩しは行わず、基金残高の増減額は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その他特定目的基金は、主なものとして、将来的な建築系公共施設の大規模改修等の財源に充てるため町有施設整備基金</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積み立て</a:t>
          </a:r>
          <a:r>
            <a:rPr kumimoji="1" lang="ja-JP" altLang="ja-JP" sz="1100">
              <a:solidFill>
                <a:sysClr val="windowText" lastClr="000000"/>
              </a:solidFill>
              <a:effectLst/>
              <a:latin typeface="+mn-lt"/>
              <a:ea typeface="+mn-ea"/>
              <a:cs typeface="+mn-cs"/>
            </a:rPr>
            <a:t>、ふるさと納税基金</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百万円を取り崩し、基金残高の増減額は</a:t>
          </a:r>
          <a:r>
            <a:rPr kumimoji="1" lang="en-US" altLang="ja-JP" sz="1100">
              <a:solidFill>
                <a:sysClr val="windowText" lastClr="000000"/>
              </a:solidFill>
              <a:effectLst/>
              <a:latin typeface="+mn-lt"/>
              <a:ea typeface="+mn-ea"/>
              <a:cs typeface="+mn-cs"/>
            </a:rPr>
            <a:t>+167</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基金全体では、</a:t>
          </a:r>
          <a:r>
            <a:rPr kumimoji="1" lang="en-US" altLang="ja-JP" sz="1100">
              <a:solidFill>
                <a:sysClr val="windowText" lastClr="000000"/>
              </a:solidFill>
              <a:effectLst/>
              <a:latin typeface="+mn-lt"/>
              <a:ea typeface="+mn-ea"/>
              <a:cs typeface="+mn-cs"/>
            </a:rPr>
            <a:t>305</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69</a:t>
          </a:r>
          <a:r>
            <a:rPr kumimoji="1" lang="ja-JP" altLang="ja-JP" sz="1100">
              <a:solidFill>
                <a:sysClr val="windowText" lastClr="000000"/>
              </a:solidFill>
              <a:effectLst/>
              <a:latin typeface="+mn-lt"/>
              <a:ea typeface="+mn-ea"/>
              <a:cs typeface="+mn-cs"/>
            </a:rPr>
            <a:t>百万円を取り崩し、基金残高の増減額は</a:t>
          </a:r>
          <a:r>
            <a:rPr kumimoji="1" lang="en-US" altLang="ja-JP" sz="1100">
              <a:solidFill>
                <a:sysClr val="windowText" lastClr="000000"/>
              </a:solidFill>
              <a:effectLst/>
              <a:latin typeface="+mn-lt"/>
              <a:ea typeface="+mn-ea"/>
              <a:cs typeface="+mn-cs"/>
            </a:rPr>
            <a:t>+239</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総額は、今後、公共施設の大規模改修等から減少傾向が予想されるため、その過程に留意する必要がある。津奈木町資金管理計画に基づき、安全性及び流動性を確保したうえで、効率的な資金運用に努めながら、津奈木町中期財政計画の中期財政収支見通しに合わせ、資金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①町有施設整備基金：町有施設の整備に要する経費の財源に充てる。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②恒久対策事業事業運営基金：九州新幹線工事に起因する農業用水渇水被害対象地区の農業用水恒久対策施設の維持管理事業の運営の財源に充てる。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③恒久対策事業維持管理基金：九州新幹線工事に起因する農業用水渇水被害対象地区の農業用水恒久対策施設の維持管理費の財源に充てる。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④地域振興基金：地域振興等の事業を行う場合に充てる。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⑤社会福祉振興基金：高齢者及び障害者の在宅福祉の充実、生きがい・健康づくりの増進並びに快適な生活環境の形成糖に要する経費の財源に充てる。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⑥ふるさと創生基金：ふるさとおこしを推進する事業の財源に充てる。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⑦森林経営管理事業基金：間伐や人材育成、担い手の確保、木材利用の促進や普及啓発等の森林整備及びその促進に要する経費の財源に充てる。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⑧ふるさと納税基金：</a:t>
          </a:r>
          <a:r>
            <a:rPr lang="ja-JP" altLang="en-US" sz="1100" b="0" i="0">
              <a:solidFill>
                <a:schemeClr val="dk1"/>
              </a:solidFill>
              <a:effectLst/>
              <a:latin typeface="+mn-lt"/>
              <a:ea typeface="+mn-ea"/>
              <a:cs typeface="+mn-cs"/>
            </a:rPr>
            <a:t>津奈木町振興計画に掲げる事業等の財源に充てる。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上記以外の目的基金も設置目的の基づき、事業推進の財源として活用を図っていく。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主なものとして、将来</a:t>
          </a:r>
          <a:r>
            <a:rPr kumimoji="1" lang="ja-JP" altLang="ja-JP" sz="1100">
              <a:solidFill>
                <a:schemeClr val="dk1"/>
              </a:solidFill>
              <a:effectLst/>
              <a:latin typeface="+mn-lt"/>
              <a:ea typeface="+mn-ea"/>
              <a:cs typeface="+mn-cs"/>
            </a:rPr>
            <a:t>的な建築系公共施設の大規模改修等の財源に充てるため町有施設整備基金を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百万円積み立て、ふるさと納税基金は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百万円を取り崩し、基金残高の増減額は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目的基金は設置目的にあわせ運用を図っていく。毎年定額の取崩しが予定される基金については、決算状況を見ながら調整を図る。特に町有施設整備基金は、今後公共施設等総合管理計画に充当する財源とするため、財政調整基金からの振替えを検討しながら残高の調整を進め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財政調整基金は、</a:t>
          </a:r>
          <a:r>
            <a:rPr kumimoji="1" lang="ja-JP" altLang="ja-JP" sz="1100">
              <a:solidFill>
                <a:schemeClr val="dk1"/>
              </a:solidFill>
              <a:effectLst/>
              <a:latin typeface="+mn-lt"/>
              <a:ea typeface="+mn-ea"/>
              <a:cs typeface="+mn-cs"/>
            </a:rPr>
            <a:t>取り崩しは行わず、</a:t>
          </a:r>
          <a:r>
            <a:rPr kumimoji="1" lang="ja-JP" altLang="en-US" sz="1100">
              <a:solidFill>
                <a:sysClr val="windowText" lastClr="000000"/>
              </a:solidFill>
              <a:effectLst/>
              <a:latin typeface="+mn-lt"/>
              <a:ea typeface="+mn-ea"/>
              <a:cs typeface="+mn-cs"/>
            </a:rPr>
            <a:t>歳計余剰金処分として</a:t>
          </a:r>
          <a:r>
            <a:rPr kumimoji="1" lang="en-US" altLang="ja-JP" sz="1100">
              <a:solidFill>
                <a:sysClr val="windowText" lastClr="000000"/>
              </a:solidFill>
              <a:effectLst/>
              <a:latin typeface="+mn-lt"/>
              <a:ea typeface="+mn-ea"/>
              <a:cs typeface="+mn-cs"/>
            </a:rPr>
            <a:t>69</a:t>
          </a:r>
          <a:r>
            <a:rPr kumimoji="1" lang="ja-JP" altLang="en-US" sz="1100">
              <a:solidFill>
                <a:sysClr val="windowText" lastClr="000000"/>
              </a:solidFill>
              <a:effectLst/>
              <a:latin typeface="+mn-lt"/>
              <a:ea typeface="+mn-ea"/>
              <a:cs typeface="+mn-cs"/>
            </a:rPr>
            <a:t>百万円と</a:t>
          </a:r>
          <a:r>
            <a:rPr kumimoji="1" lang="ja-JP" altLang="ja-JP" sz="1100">
              <a:solidFill>
                <a:sysClr val="windowText" lastClr="000000"/>
              </a:solidFill>
              <a:effectLst/>
              <a:latin typeface="+mn-lt"/>
              <a:ea typeface="+mn-ea"/>
              <a:cs typeface="+mn-cs"/>
            </a:rPr>
            <a:t>預金利息</a:t>
          </a:r>
          <a:r>
            <a:rPr kumimoji="1" lang="ja-JP" altLang="en-US" sz="1100">
              <a:solidFill>
                <a:sysClr val="windowText" lastClr="000000"/>
              </a:solidFill>
              <a:effectLst/>
              <a:latin typeface="+mn-lt"/>
              <a:ea typeface="+mn-ea"/>
              <a:cs typeface="+mn-cs"/>
            </a:rPr>
            <a:t>として</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百万円を積み立て、基金残高の増減額は</a:t>
          </a:r>
          <a:r>
            <a:rPr kumimoji="1" lang="en-US" altLang="ja-JP" sz="1100">
              <a:solidFill>
                <a:sysClr val="windowText" lastClr="000000"/>
              </a:solidFill>
              <a:effectLst/>
              <a:latin typeface="+mn-lt"/>
              <a:ea typeface="+mn-ea"/>
              <a:cs typeface="+mn-cs"/>
            </a:rPr>
            <a:t>+71</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①災害対策その他緊急を要し、又は必要やむを得ない財政需要に充てるため、標準財政規模の</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を下限として運用を図ることとしている。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②決算状況から実質収支比率が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％を超えないよう積立金による調整を図る。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減債基金は、預金利息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百万円を積み立て、取り崩しは行わず、基金残高の増減額は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年度末地方債残高</a:t>
          </a:r>
          <a:r>
            <a:rPr kumimoji="1" lang="en-US" altLang="ja-JP" sz="1100">
              <a:solidFill>
                <a:sysClr val="windowText" lastClr="000000"/>
              </a:solidFill>
              <a:effectLst/>
              <a:latin typeface="+mn-lt"/>
              <a:ea typeface="+mn-ea"/>
              <a:cs typeface="+mn-cs"/>
            </a:rPr>
            <a:t>2,626</a:t>
          </a:r>
          <a:r>
            <a:rPr kumimoji="1" lang="ja-JP" altLang="ja-JP" sz="1100">
              <a:solidFill>
                <a:sysClr val="windowText" lastClr="000000"/>
              </a:solidFill>
              <a:effectLst/>
              <a:latin typeface="+mn-lt"/>
              <a:ea typeface="+mn-ea"/>
              <a:cs typeface="+mn-cs"/>
            </a:rPr>
            <a:t>百万円。過疎債等交付税措置される有利な起債の活用に努め、元利償還金に対しては、交付税算入されない償還財源分を毎年２千万円から３千万円程度を取り崩す方針である。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4474822</v>
      </c>
      <c r="BO4" s="371"/>
      <c r="BP4" s="371"/>
      <c r="BQ4" s="371"/>
      <c r="BR4" s="371"/>
      <c r="BS4" s="371"/>
      <c r="BT4" s="371"/>
      <c r="BU4" s="372"/>
      <c r="BV4" s="370">
        <v>4580735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6.2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4243394</v>
      </c>
      <c r="BO5" s="408"/>
      <c r="BP5" s="408"/>
      <c r="BQ5" s="408"/>
      <c r="BR5" s="408"/>
      <c r="BS5" s="408"/>
      <c r="BT5" s="408"/>
      <c r="BU5" s="409"/>
      <c r="BV5" s="407">
        <v>4333879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84.8</v>
      </c>
      <c r="CU5" s="405"/>
      <c r="CV5" s="405"/>
      <c r="CW5" s="405"/>
      <c r="CX5" s="405"/>
      <c r="CY5" s="405"/>
      <c r="CZ5" s="405"/>
      <c r="DA5" s="406"/>
      <c r="DB5" s="404">
        <v>82.2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231428</v>
      </c>
      <c r="BO6" s="408"/>
      <c r="BP6" s="408"/>
      <c r="BQ6" s="408"/>
      <c r="BR6" s="408"/>
      <c r="BS6" s="408"/>
      <c r="BT6" s="408"/>
      <c r="BU6" s="409"/>
      <c r="BV6" s="407">
        <v>246856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84.8</v>
      </c>
      <c r="CU6" s="445"/>
      <c r="CV6" s="445"/>
      <c r="CW6" s="445"/>
      <c r="CX6" s="445"/>
      <c r="CY6" s="445"/>
      <c r="CZ6" s="445"/>
      <c r="DA6" s="446"/>
      <c r="DB6" s="444">
        <v>82.9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72291</v>
      </c>
      <c r="BO7" s="408"/>
      <c r="BP7" s="408"/>
      <c r="BQ7" s="408"/>
      <c r="BR7" s="408"/>
      <c r="BS7" s="408"/>
      <c r="BT7" s="408"/>
      <c r="BU7" s="409"/>
      <c r="BV7" s="407">
        <v>109022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2241021</v>
      </c>
      <c r="CU7" s="408"/>
      <c r="CV7" s="408"/>
      <c r="CW7" s="408"/>
      <c r="CX7" s="408"/>
      <c r="CY7" s="408"/>
      <c r="CZ7" s="408"/>
      <c r="DA7" s="409"/>
      <c r="DB7" s="407">
        <v>2223951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159137</v>
      </c>
      <c r="BO8" s="408"/>
      <c r="BP8" s="408"/>
      <c r="BQ8" s="408"/>
      <c r="BR8" s="408"/>
      <c r="BS8" s="408"/>
      <c r="BT8" s="408"/>
      <c r="BU8" s="409"/>
      <c r="BV8" s="407">
        <v>137834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4254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21303</v>
      </c>
      <c r="BO9" s="408"/>
      <c r="BP9" s="408"/>
      <c r="BQ9" s="408"/>
      <c r="BR9" s="408"/>
      <c r="BS9" s="408"/>
      <c r="BT9" s="408"/>
      <c r="BU9" s="409"/>
      <c r="BV9" s="407">
        <v>30775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9.4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4673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2244</v>
      </c>
      <c r="BO10" s="408"/>
      <c r="BP10" s="408"/>
      <c r="BQ10" s="408"/>
      <c r="BR10" s="408"/>
      <c r="BS10" s="408"/>
      <c r="BT10" s="408"/>
      <c r="BU10" s="409"/>
      <c r="BV10" s="407">
        <v>1966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4216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4205</v>
      </c>
      <c r="S13" s="492"/>
      <c r="T13" s="492"/>
      <c r="U13" s="492"/>
      <c r="V13" s="493"/>
      <c r="W13" s="423" t="s">
        <v>131</v>
      </c>
      <c r="X13" s="424"/>
      <c r="Y13" s="424"/>
      <c r="Z13" s="424"/>
      <c r="AA13" s="424"/>
      <c r="AB13" s="414"/>
      <c r="AC13" s="458">
        <v>323</v>
      </c>
      <c r="AD13" s="459"/>
      <c r="AE13" s="459"/>
      <c r="AF13" s="459"/>
      <c r="AG13" s="501"/>
      <c r="AH13" s="458">
        <v>395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23547</v>
      </c>
      <c r="BO13" s="408"/>
      <c r="BP13" s="408"/>
      <c r="BQ13" s="408"/>
      <c r="BR13" s="408"/>
      <c r="BS13" s="408"/>
      <c r="BT13" s="408"/>
      <c r="BU13" s="409"/>
      <c r="BV13" s="407">
        <v>32741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3.5</v>
      </c>
      <c r="CU13" s="405"/>
      <c r="CV13" s="405"/>
      <c r="CW13" s="405"/>
      <c r="CX13" s="405"/>
      <c r="CY13" s="405"/>
      <c r="CZ13" s="405"/>
      <c r="DA13" s="406"/>
      <c r="DB13" s="404">
        <v>2.9</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4324</v>
      </c>
      <c r="S14" s="492"/>
      <c r="T14" s="492"/>
      <c r="U14" s="492"/>
      <c r="V14" s="493"/>
      <c r="W14" s="397"/>
      <c r="X14" s="398"/>
      <c r="Y14" s="398"/>
      <c r="Z14" s="398"/>
      <c r="AA14" s="398"/>
      <c r="AB14" s="387"/>
      <c r="AC14" s="494">
        <v>16.399999999999999</v>
      </c>
      <c r="AD14" s="495"/>
      <c r="AE14" s="495"/>
      <c r="AF14" s="495"/>
      <c r="AG14" s="496"/>
      <c r="AH14" s="494">
        <v>18.3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4310</v>
      </c>
      <c r="S15" s="492"/>
      <c r="T15" s="492"/>
      <c r="U15" s="492"/>
      <c r="V15" s="493"/>
      <c r="W15" s="423" t="s">
        <v>137</v>
      </c>
      <c r="X15" s="424"/>
      <c r="Y15" s="424"/>
      <c r="Z15" s="424"/>
      <c r="AA15" s="424"/>
      <c r="AB15" s="414"/>
      <c r="AC15" s="458">
        <v>409</v>
      </c>
      <c r="AD15" s="459"/>
      <c r="AE15" s="459"/>
      <c r="AF15" s="459"/>
      <c r="AG15" s="501"/>
      <c r="AH15" s="458">
        <v>485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504623</v>
      </c>
      <c r="BO15" s="371"/>
      <c r="BP15" s="371"/>
      <c r="BQ15" s="371"/>
      <c r="BR15" s="371"/>
      <c r="BS15" s="371"/>
      <c r="BT15" s="371"/>
      <c r="BU15" s="372"/>
      <c r="BV15" s="370">
        <v>500918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20.8</v>
      </c>
      <c r="AD16" s="495"/>
      <c r="AE16" s="495"/>
      <c r="AF16" s="495"/>
      <c r="AG16" s="496"/>
      <c r="AH16" s="494">
        <v>22.4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2107077</v>
      </c>
      <c r="BO16" s="408"/>
      <c r="BP16" s="408"/>
      <c r="BQ16" s="408"/>
      <c r="BR16" s="408"/>
      <c r="BS16" s="408"/>
      <c r="BT16" s="408"/>
      <c r="BU16" s="409"/>
      <c r="BV16" s="407">
        <v>2077829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1234</v>
      </c>
      <c r="AD17" s="459"/>
      <c r="AE17" s="459"/>
      <c r="AF17" s="459"/>
      <c r="AG17" s="501"/>
      <c r="AH17" s="458">
        <v>1282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629376</v>
      </c>
      <c r="BO17" s="408"/>
      <c r="BP17" s="408"/>
      <c r="BQ17" s="408"/>
      <c r="BR17" s="408"/>
      <c r="BS17" s="408"/>
      <c r="BT17" s="408"/>
      <c r="BU17" s="409"/>
      <c r="BV17" s="407">
        <v>627405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34.08</v>
      </c>
      <c r="M18" s="531"/>
      <c r="N18" s="531"/>
      <c r="O18" s="531"/>
      <c r="P18" s="531"/>
      <c r="Q18" s="531"/>
      <c r="R18" s="532"/>
      <c r="S18" s="532"/>
      <c r="T18" s="532"/>
      <c r="U18" s="532"/>
      <c r="V18" s="533"/>
      <c r="W18" s="425"/>
      <c r="X18" s="426"/>
      <c r="Y18" s="426"/>
      <c r="Z18" s="426"/>
      <c r="AA18" s="426"/>
      <c r="AB18" s="417"/>
      <c r="AC18" s="534">
        <v>62.8</v>
      </c>
      <c r="AD18" s="535"/>
      <c r="AE18" s="535"/>
      <c r="AF18" s="535"/>
      <c r="AG18" s="536"/>
      <c r="AH18" s="534">
        <v>59.3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1899420</v>
      </c>
      <c r="BO18" s="408"/>
      <c r="BP18" s="408"/>
      <c r="BQ18" s="408"/>
      <c r="BR18" s="408"/>
      <c r="BS18" s="408"/>
      <c r="BT18" s="408"/>
      <c r="BU18" s="409"/>
      <c r="BV18" s="407">
        <v>1855375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2805698</v>
      </c>
      <c r="BO19" s="408"/>
      <c r="BP19" s="408"/>
      <c r="BQ19" s="408"/>
      <c r="BR19" s="408"/>
      <c r="BS19" s="408"/>
      <c r="BT19" s="408"/>
      <c r="BU19" s="409"/>
      <c r="BV19" s="407">
        <v>2799603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1687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2626098</v>
      </c>
      <c r="BO22" s="371"/>
      <c r="BP22" s="371"/>
      <c r="BQ22" s="371"/>
      <c r="BR22" s="371"/>
      <c r="BS22" s="371"/>
      <c r="BT22" s="371"/>
      <c r="BU22" s="372"/>
      <c r="BV22" s="370">
        <v>2562899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2586218</v>
      </c>
      <c r="BO23" s="408"/>
      <c r="BP23" s="408"/>
      <c r="BQ23" s="408"/>
      <c r="BR23" s="408"/>
      <c r="BS23" s="408"/>
      <c r="BT23" s="408"/>
      <c r="BU23" s="409"/>
      <c r="BV23" s="407">
        <v>2511740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69</v>
      </c>
      <c r="AI24" s="459"/>
      <c r="AJ24" s="459"/>
      <c r="AK24" s="459"/>
      <c r="AL24" s="501"/>
      <c r="AM24" s="458">
        <v>197340</v>
      </c>
      <c r="AN24" s="459"/>
      <c r="AO24" s="459"/>
      <c r="AP24" s="459"/>
      <c r="AQ24" s="459"/>
      <c r="AR24" s="501"/>
      <c r="AS24" s="458">
        <v>2860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1751494</v>
      </c>
      <c r="BO24" s="408"/>
      <c r="BP24" s="408"/>
      <c r="BQ24" s="408"/>
      <c r="BR24" s="408"/>
      <c r="BS24" s="408"/>
      <c r="BT24" s="408"/>
      <c r="BU24" s="409"/>
      <c r="BV24" s="407">
        <v>1565076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5610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341707</v>
      </c>
      <c r="BO25" s="371"/>
      <c r="BP25" s="371"/>
      <c r="BQ25" s="371"/>
      <c r="BR25" s="371"/>
      <c r="BS25" s="371"/>
      <c r="BT25" s="371"/>
      <c r="BU25" s="372"/>
      <c r="BV25" s="370">
        <v>137919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5180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139764</v>
      </c>
      <c r="BO27" s="527"/>
      <c r="BP27" s="527"/>
      <c r="BQ27" s="527"/>
      <c r="BR27" s="527"/>
      <c r="BS27" s="527"/>
      <c r="BT27" s="527"/>
      <c r="BU27" s="528"/>
      <c r="BV27" s="526">
        <v>139758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857468</v>
      </c>
      <c r="BO28" s="371"/>
      <c r="BP28" s="371"/>
      <c r="BQ28" s="371"/>
      <c r="BR28" s="371"/>
      <c r="BS28" s="371"/>
      <c r="BT28" s="371"/>
      <c r="BU28" s="372"/>
      <c r="BV28" s="370">
        <v>786224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2330</v>
      </c>
      <c r="R29" s="459"/>
      <c r="S29" s="459"/>
      <c r="T29" s="459"/>
      <c r="U29" s="459"/>
      <c r="V29" s="501"/>
      <c r="W29" s="556"/>
      <c r="X29" s="557"/>
      <c r="Y29" s="558"/>
      <c r="Z29" s="457" t="s">
        <v>177</v>
      </c>
      <c r="AA29" s="437"/>
      <c r="AB29" s="437"/>
      <c r="AC29" s="437"/>
      <c r="AD29" s="437"/>
      <c r="AE29" s="437"/>
      <c r="AF29" s="437"/>
      <c r="AG29" s="438"/>
      <c r="AH29" s="458">
        <v>69</v>
      </c>
      <c r="AI29" s="459"/>
      <c r="AJ29" s="459"/>
      <c r="AK29" s="459"/>
      <c r="AL29" s="501"/>
      <c r="AM29" s="458">
        <v>197340</v>
      </c>
      <c r="AN29" s="459"/>
      <c r="AO29" s="459"/>
      <c r="AP29" s="459"/>
      <c r="AQ29" s="459"/>
      <c r="AR29" s="501"/>
      <c r="AS29" s="458">
        <v>2860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633542</v>
      </c>
      <c r="BO29" s="408"/>
      <c r="BP29" s="408"/>
      <c r="BQ29" s="408"/>
      <c r="BR29" s="408"/>
      <c r="BS29" s="408"/>
      <c r="BT29" s="408"/>
      <c r="BU29" s="409"/>
      <c r="BV29" s="407">
        <v>631902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2408653</v>
      </c>
      <c r="BO30" s="527"/>
      <c r="BP30" s="527"/>
      <c r="BQ30" s="527"/>
      <c r="BR30" s="527"/>
      <c r="BS30" s="527"/>
      <c r="BT30" s="527"/>
      <c r="BU30" s="528"/>
      <c r="BV30" s="526">
        <v>2242245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水俣芦北広域行政事務組合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一般財団法人津奈木町地域振興公社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恒久対策事業特別会計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宅地造成事業特別会計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熊本県市町村総合事務組合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熊本県後期高齢者医療広域連合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熊本県後期高齢者医療広域連合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4VDuXQAQsKLRZCJPBBZjIlzF0JEy9Wd5sG8UqSnFcZQw8LdH1QXZb/4NcO4LwIcViMeEK3Bige8UZX3Kj6a+9g==" saltValue="UXRkwCU7A0cgyrPAcJZL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481797</v>
      </c>
      <c r="S5" s="613"/>
      <c r="T5" s="613"/>
      <c r="U5" s="613"/>
      <c r="V5" s="613"/>
      <c r="W5" s="613"/>
      <c r="X5" s="613"/>
      <c r="Y5" s="614"/>
      <c r="Z5" s="615">
        <v>10.8</v>
      </c>
      <c r="AA5" s="615"/>
      <c r="AB5" s="615"/>
      <c r="AC5" s="615"/>
      <c r="AD5" s="616">
        <v>481797</v>
      </c>
      <c r="AE5" s="616"/>
      <c r="AF5" s="616"/>
      <c r="AG5" s="616"/>
      <c r="AH5" s="616"/>
      <c r="AI5" s="616"/>
      <c r="AJ5" s="616"/>
      <c r="AK5" s="616"/>
      <c r="AL5" s="617">
        <v>21.5</v>
      </c>
      <c r="AM5" s="618"/>
      <c r="AN5" s="618"/>
      <c r="AO5" s="619"/>
      <c r="AP5" s="609" t="s">
        <v>216</v>
      </c>
      <c r="AQ5" s="610"/>
      <c r="AR5" s="610"/>
      <c r="AS5" s="610"/>
      <c r="AT5" s="610"/>
      <c r="AU5" s="610"/>
      <c r="AV5" s="610"/>
      <c r="AW5" s="610"/>
      <c r="AX5" s="610"/>
      <c r="AY5" s="610"/>
      <c r="AZ5" s="610"/>
      <c r="BA5" s="610"/>
      <c r="BB5" s="610"/>
      <c r="BC5" s="610"/>
      <c r="BD5" s="610"/>
      <c r="BE5" s="610"/>
      <c r="BF5" s="611"/>
      <c r="BG5" s="623">
        <v>481391</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35292</v>
      </c>
      <c r="S6" s="624"/>
      <c r="T6" s="624"/>
      <c r="U6" s="624"/>
      <c r="V6" s="624"/>
      <c r="W6" s="624"/>
      <c r="X6" s="624"/>
      <c r="Y6" s="625"/>
      <c r="Z6" s="626">
        <v>0.8</v>
      </c>
      <c r="AA6" s="626"/>
      <c r="AB6" s="626"/>
      <c r="AC6" s="626"/>
      <c r="AD6" s="627">
        <v>35292</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481391</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64985</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64985</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63</v>
      </c>
      <c r="S7" s="624"/>
      <c r="T7" s="624"/>
      <c r="U7" s="624"/>
      <c r="V7" s="624"/>
      <c r="W7" s="624"/>
      <c r="X7" s="624"/>
      <c r="Y7" s="625"/>
      <c r="Z7" s="626">
        <v>0</v>
      </c>
      <c r="AA7" s="626"/>
      <c r="AB7" s="626"/>
      <c r="AC7" s="626"/>
      <c r="AD7" s="627">
        <v>63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126638</v>
      </c>
      <c r="BH7" s="624"/>
      <c r="BI7" s="624"/>
      <c r="BJ7" s="624"/>
      <c r="BK7" s="624"/>
      <c r="BL7" s="624"/>
      <c r="BM7" s="624"/>
      <c r="BN7" s="625"/>
      <c r="BO7" s="626">
        <v>26.3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1165314</v>
      </c>
      <c r="CS7" s="624"/>
      <c r="CT7" s="624"/>
      <c r="CU7" s="624"/>
      <c r="CV7" s="624"/>
      <c r="CW7" s="624"/>
      <c r="CX7" s="624"/>
      <c r="CY7" s="625"/>
      <c r="CZ7" s="626">
        <v>27.5</v>
      </c>
      <c r="DA7" s="626"/>
      <c r="DB7" s="626"/>
      <c r="DC7" s="626"/>
      <c r="DD7" s="632">
        <v>138809</v>
      </c>
      <c r="DE7" s="624"/>
      <c r="DF7" s="624"/>
      <c r="DG7" s="624"/>
      <c r="DH7" s="624"/>
      <c r="DI7" s="624"/>
      <c r="DJ7" s="624"/>
      <c r="DK7" s="624"/>
      <c r="DL7" s="624"/>
      <c r="DM7" s="624"/>
      <c r="DN7" s="624"/>
      <c r="DO7" s="624"/>
      <c r="DP7" s="625"/>
      <c r="DQ7" s="632">
        <v>727768</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990</v>
      </c>
      <c r="S8" s="624"/>
      <c r="T8" s="624"/>
      <c r="U8" s="624"/>
      <c r="V8" s="624"/>
      <c r="W8" s="624"/>
      <c r="X8" s="624"/>
      <c r="Y8" s="625"/>
      <c r="Z8" s="626">
        <v>0</v>
      </c>
      <c r="AA8" s="626"/>
      <c r="AB8" s="626"/>
      <c r="AC8" s="626"/>
      <c r="AD8" s="627">
        <v>990</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6416</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912183</v>
      </c>
      <c r="CS8" s="624"/>
      <c r="CT8" s="624"/>
      <c r="CU8" s="624"/>
      <c r="CV8" s="624"/>
      <c r="CW8" s="624"/>
      <c r="CX8" s="624"/>
      <c r="CY8" s="625"/>
      <c r="CZ8" s="626">
        <v>21.5</v>
      </c>
      <c r="DA8" s="626"/>
      <c r="DB8" s="626"/>
      <c r="DC8" s="626"/>
      <c r="DD8" s="632">
        <v>3021</v>
      </c>
      <c r="DE8" s="624"/>
      <c r="DF8" s="624"/>
      <c r="DG8" s="624"/>
      <c r="DH8" s="624"/>
      <c r="DI8" s="624"/>
      <c r="DJ8" s="624"/>
      <c r="DK8" s="624"/>
      <c r="DL8" s="624"/>
      <c r="DM8" s="624"/>
      <c r="DN8" s="624"/>
      <c r="DO8" s="624"/>
      <c r="DP8" s="625"/>
      <c r="DQ8" s="632">
        <v>537441</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1018</v>
      </c>
      <c r="S9" s="624"/>
      <c r="T9" s="624"/>
      <c r="U9" s="624"/>
      <c r="V9" s="624"/>
      <c r="W9" s="624"/>
      <c r="X9" s="624"/>
      <c r="Y9" s="625"/>
      <c r="Z9" s="626">
        <v>0</v>
      </c>
      <c r="AA9" s="626"/>
      <c r="AB9" s="626"/>
      <c r="AC9" s="626"/>
      <c r="AD9" s="627">
        <v>1018</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109667</v>
      </c>
      <c r="BH9" s="624"/>
      <c r="BI9" s="624"/>
      <c r="BJ9" s="624"/>
      <c r="BK9" s="624"/>
      <c r="BL9" s="624"/>
      <c r="BM9" s="624"/>
      <c r="BN9" s="625"/>
      <c r="BO9" s="626">
        <v>22.8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264628</v>
      </c>
      <c r="CS9" s="624"/>
      <c r="CT9" s="624"/>
      <c r="CU9" s="624"/>
      <c r="CV9" s="624"/>
      <c r="CW9" s="624"/>
      <c r="CX9" s="624"/>
      <c r="CY9" s="625"/>
      <c r="CZ9" s="626">
        <v>6.2</v>
      </c>
      <c r="DA9" s="626"/>
      <c r="DB9" s="626"/>
      <c r="DC9" s="626"/>
      <c r="DD9" s="632">
        <v>5992</v>
      </c>
      <c r="DE9" s="624"/>
      <c r="DF9" s="624"/>
      <c r="DG9" s="624"/>
      <c r="DH9" s="624"/>
      <c r="DI9" s="624"/>
      <c r="DJ9" s="624"/>
      <c r="DK9" s="624"/>
      <c r="DL9" s="624"/>
      <c r="DM9" s="624"/>
      <c r="DN9" s="624"/>
      <c r="DO9" s="624"/>
      <c r="DP9" s="625"/>
      <c r="DQ9" s="632">
        <v>207251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7105</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96340</v>
      </c>
      <c r="S11" s="624"/>
      <c r="T11" s="624"/>
      <c r="U11" s="624"/>
      <c r="V11" s="624"/>
      <c r="W11" s="624"/>
      <c r="X11" s="624"/>
      <c r="Y11" s="625"/>
      <c r="Z11" s="628">
        <v>2.2000000000000002</v>
      </c>
      <c r="AA11" s="629"/>
      <c r="AB11" s="629"/>
      <c r="AC11" s="635"/>
      <c r="AD11" s="632">
        <v>96340</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3450</v>
      </c>
      <c r="BH11" s="624"/>
      <c r="BI11" s="624"/>
      <c r="BJ11" s="624"/>
      <c r="BK11" s="624"/>
      <c r="BL11" s="624"/>
      <c r="BM11" s="624"/>
      <c r="BN11" s="625"/>
      <c r="BO11" s="626">
        <v>0.7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215362</v>
      </c>
      <c r="CS11" s="624"/>
      <c r="CT11" s="624"/>
      <c r="CU11" s="624"/>
      <c r="CV11" s="624"/>
      <c r="CW11" s="624"/>
      <c r="CX11" s="624"/>
      <c r="CY11" s="625"/>
      <c r="CZ11" s="626">
        <v>5.0999999999999996</v>
      </c>
      <c r="DA11" s="626"/>
      <c r="DB11" s="626"/>
      <c r="DC11" s="626"/>
      <c r="DD11" s="632">
        <v>39870</v>
      </c>
      <c r="DE11" s="624"/>
      <c r="DF11" s="624"/>
      <c r="DG11" s="624"/>
      <c r="DH11" s="624"/>
      <c r="DI11" s="624"/>
      <c r="DJ11" s="624"/>
      <c r="DK11" s="624"/>
      <c r="DL11" s="624"/>
      <c r="DM11" s="624"/>
      <c r="DN11" s="624"/>
      <c r="DO11" s="624"/>
      <c r="DP11" s="625"/>
      <c r="DQ11" s="632">
        <v>126220</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310924</v>
      </c>
      <c r="BH12" s="624"/>
      <c r="BI12" s="624"/>
      <c r="BJ12" s="624"/>
      <c r="BK12" s="624"/>
      <c r="BL12" s="624"/>
      <c r="BM12" s="624"/>
      <c r="BN12" s="625"/>
      <c r="BO12" s="626">
        <v>64.5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167594</v>
      </c>
      <c r="CS12" s="624"/>
      <c r="CT12" s="624"/>
      <c r="CU12" s="624"/>
      <c r="CV12" s="624"/>
      <c r="CW12" s="624"/>
      <c r="CX12" s="624"/>
      <c r="CY12" s="625"/>
      <c r="CZ12" s="626">
        <v>3.9</v>
      </c>
      <c r="DA12" s="626"/>
      <c r="DB12" s="626"/>
      <c r="DC12" s="626"/>
      <c r="DD12" s="632">
        <v>73756</v>
      </c>
      <c r="DE12" s="624"/>
      <c r="DF12" s="624"/>
      <c r="DG12" s="624"/>
      <c r="DH12" s="624"/>
      <c r="DI12" s="624"/>
      <c r="DJ12" s="624"/>
      <c r="DK12" s="624"/>
      <c r="DL12" s="624"/>
      <c r="DM12" s="624"/>
      <c r="DN12" s="624"/>
      <c r="DO12" s="624"/>
      <c r="DP12" s="625"/>
      <c r="DQ12" s="632">
        <v>98466</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310818</v>
      </c>
      <c r="BH13" s="624"/>
      <c r="BI13" s="624"/>
      <c r="BJ13" s="624"/>
      <c r="BK13" s="624"/>
      <c r="BL13" s="624"/>
      <c r="BM13" s="624"/>
      <c r="BN13" s="625"/>
      <c r="BO13" s="626">
        <v>64.5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294032</v>
      </c>
      <c r="CS13" s="624"/>
      <c r="CT13" s="624"/>
      <c r="CU13" s="624"/>
      <c r="CV13" s="624"/>
      <c r="CW13" s="624"/>
      <c r="CX13" s="624"/>
      <c r="CY13" s="625"/>
      <c r="CZ13" s="626">
        <v>6.9</v>
      </c>
      <c r="DA13" s="626"/>
      <c r="DB13" s="626"/>
      <c r="DC13" s="626"/>
      <c r="DD13" s="632">
        <v>203239</v>
      </c>
      <c r="DE13" s="624"/>
      <c r="DF13" s="624"/>
      <c r="DG13" s="624"/>
      <c r="DH13" s="624"/>
      <c r="DI13" s="624"/>
      <c r="DJ13" s="624"/>
      <c r="DK13" s="624"/>
      <c r="DL13" s="624"/>
      <c r="DM13" s="624"/>
      <c r="DN13" s="624"/>
      <c r="DO13" s="624"/>
      <c r="DP13" s="625"/>
      <c r="DQ13" s="632">
        <v>117269</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184</v>
      </c>
      <c r="S14" s="624"/>
      <c r="T14" s="624"/>
      <c r="U14" s="624"/>
      <c r="V14" s="624"/>
      <c r="W14" s="624"/>
      <c r="X14" s="624"/>
      <c r="Y14" s="625"/>
      <c r="Z14" s="626">
        <v>0</v>
      </c>
      <c r="AA14" s="626"/>
      <c r="AB14" s="626"/>
      <c r="AC14" s="626"/>
      <c r="AD14" s="627">
        <v>184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19385</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295917</v>
      </c>
      <c r="CS14" s="624"/>
      <c r="CT14" s="624"/>
      <c r="CU14" s="624"/>
      <c r="CV14" s="624"/>
      <c r="CW14" s="624"/>
      <c r="CX14" s="624"/>
      <c r="CY14" s="625"/>
      <c r="CZ14" s="626">
        <v>7</v>
      </c>
      <c r="DA14" s="626"/>
      <c r="DB14" s="626"/>
      <c r="DC14" s="626"/>
      <c r="DD14" s="632">
        <v>151022</v>
      </c>
      <c r="DE14" s="624"/>
      <c r="DF14" s="624"/>
      <c r="DG14" s="624"/>
      <c r="DH14" s="624"/>
      <c r="DI14" s="624"/>
      <c r="DJ14" s="624"/>
      <c r="DK14" s="624"/>
      <c r="DL14" s="624"/>
      <c r="DM14" s="624"/>
      <c r="DN14" s="624"/>
      <c r="DO14" s="624"/>
      <c r="DP14" s="625"/>
      <c r="DQ14" s="632">
        <v>145610</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24444</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312731</v>
      </c>
      <c r="CS15" s="624"/>
      <c r="CT15" s="624"/>
      <c r="CU15" s="624"/>
      <c r="CV15" s="624"/>
      <c r="CW15" s="624"/>
      <c r="CX15" s="624"/>
      <c r="CY15" s="625"/>
      <c r="CZ15" s="626">
        <v>7.4</v>
      </c>
      <c r="DA15" s="626"/>
      <c r="DB15" s="626"/>
      <c r="DC15" s="626"/>
      <c r="DD15" s="632">
        <v>96478</v>
      </c>
      <c r="DE15" s="624"/>
      <c r="DF15" s="624"/>
      <c r="DG15" s="624"/>
      <c r="DH15" s="624"/>
      <c r="DI15" s="624"/>
      <c r="DJ15" s="624"/>
      <c r="DK15" s="624"/>
      <c r="DL15" s="624"/>
      <c r="DM15" s="624"/>
      <c r="DN15" s="624"/>
      <c r="DO15" s="624"/>
      <c r="DP15" s="625"/>
      <c r="DQ15" s="632">
        <v>215558</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3065</v>
      </c>
      <c r="S16" s="624"/>
      <c r="T16" s="624"/>
      <c r="U16" s="624"/>
      <c r="V16" s="624"/>
      <c r="W16" s="624"/>
      <c r="X16" s="624"/>
      <c r="Y16" s="625"/>
      <c r="Z16" s="626">
        <v>0.1</v>
      </c>
      <c r="AA16" s="626"/>
      <c r="AB16" s="626"/>
      <c r="AC16" s="626"/>
      <c r="AD16" s="627">
        <v>3065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271167</v>
      </c>
      <c r="CS16" s="624"/>
      <c r="CT16" s="624"/>
      <c r="CU16" s="624"/>
      <c r="CV16" s="624"/>
      <c r="CW16" s="624"/>
      <c r="CX16" s="624"/>
      <c r="CY16" s="625"/>
      <c r="CZ16" s="626">
        <v>6.4</v>
      </c>
      <c r="DA16" s="626"/>
      <c r="DB16" s="626"/>
      <c r="DC16" s="626"/>
      <c r="DD16" s="632" t="s">
        <v>122</v>
      </c>
      <c r="DE16" s="624"/>
      <c r="DF16" s="624"/>
      <c r="DG16" s="624"/>
      <c r="DH16" s="624"/>
      <c r="DI16" s="624"/>
      <c r="DJ16" s="624"/>
      <c r="DK16" s="624"/>
      <c r="DL16" s="624"/>
      <c r="DM16" s="624"/>
      <c r="DN16" s="624"/>
      <c r="DO16" s="624"/>
      <c r="DP16" s="625"/>
      <c r="DQ16" s="632">
        <v>54221</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4929</v>
      </c>
      <c r="S17" s="624"/>
      <c r="T17" s="624"/>
      <c r="U17" s="624"/>
      <c r="V17" s="624"/>
      <c r="W17" s="624"/>
      <c r="X17" s="624"/>
      <c r="Y17" s="625"/>
      <c r="Z17" s="626">
        <v>0.1</v>
      </c>
      <c r="AA17" s="626"/>
      <c r="AB17" s="626"/>
      <c r="AC17" s="626"/>
      <c r="AD17" s="627">
        <v>4929</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279481</v>
      </c>
      <c r="CS17" s="624"/>
      <c r="CT17" s="624"/>
      <c r="CU17" s="624"/>
      <c r="CV17" s="624"/>
      <c r="CW17" s="624"/>
      <c r="CX17" s="624"/>
      <c r="CY17" s="625"/>
      <c r="CZ17" s="626">
        <v>6.6</v>
      </c>
      <c r="DA17" s="626"/>
      <c r="DB17" s="626"/>
      <c r="DC17" s="626"/>
      <c r="DD17" s="632" t="s">
        <v>122</v>
      </c>
      <c r="DE17" s="624"/>
      <c r="DF17" s="624"/>
      <c r="DG17" s="624"/>
      <c r="DH17" s="624"/>
      <c r="DI17" s="624"/>
      <c r="DJ17" s="624"/>
      <c r="DK17" s="624"/>
      <c r="DL17" s="624"/>
      <c r="DM17" s="624"/>
      <c r="DN17" s="624"/>
      <c r="DO17" s="624"/>
      <c r="DP17" s="625"/>
      <c r="DQ17" s="632">
        <v>279481</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3823</v>
      </c>
      <c r="S18" s="624"/>
      <c r="T18" s="624"/>
      <c r="U18" s="624"/>
      <c r="V18" s="624"/>
      <c r="W18" s="624"/>
      <c r="X18" s="624"/>
      <c r="Y18" s="625"/>
      <c r="Z18" s="626">
        <v>0.1</v>
      </c>
      <c r="AA18" s="626"/>
      <c r="AB18" s="626"/>
      <c r="AC18" s="626"/>
      <c r="AD18" s="627">
        <v>3823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2687</v>
      </c>
      <c r="S19" s="624"/>
      <c r="T19" s="624"/>
      <c r="U19" s="624"/>
      <c r="V19" s="624"/>
      <c r="W19" s="624"/>
      <c r="X19" s="624"/>
      <c r="Y19" s="625"/>
      <c r="Z19" s="626">
        <v>0.1</v>
      </c>
      <c r="AA19" s="626"/>
      <c r="AB19" s="626"/>
      <c r="AC19" s="626"/>
      <c r="AD19" s="627">
        <v>2687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406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1136</v>
      </c>
      <c r="S20" s="624"/>
      <c r="T20" s="624"/>
      <c r="U20" s="624"/>
      <c r="V20" s="624"/>
      <c r="W20" s="624"/>
      <c r="X20" s="624"/>
      <c r="Y20" s="625"/>
      <c r="Z20" s="626">
        <v>0</v>
      </c>
      <c r="AA20" s="626"/>
      <c r="AB20" s="626"/>
      <c r="AC20" s="626"/>
      <c r="AD20" s="627">
        <v>1136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406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4243394</v>
      </c>
      <c r="CS20" s="624"/>
      <c r="CT20" s="624"/>
      <c r="CU20" s="624"/>
      <c r="CV20" s="624"/>
      <c r="CW20" s="624"/>
      <c r="CX20" s="624"/>
      <c r="CY20" s="625"/>
      <c r="CZ20" s="626">
        <v>100</v>
      </c>
      <c r="DA20" s="626"/>
      <c r="DB20" s="626"/>
      <c r="DC20" s="626"/>
      <c r="DD20" s="632">
        <v>712187</v>
      </c>
      <c r="DE20" s="624"/>
      <c r="DF20" s="624"/>
      <c r="DG20" s="624"/>
      <c r="DH20" s="624"/>
      <c r="DI20" s="624"/>
      <c r="DJ20" s="624"/>
      <c r="DK20" s="624"/>
      <c r="DL20" s="624"/>
      <c r="DM20" s="624"/>
      <c r="DN20" s="624"/>
      <c r="DO20" s="624"/>
      <c r="DP20" s="625"/>
      <c r="DQ20" s="632">
        <v>2574270</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1759194</v>
      </c>
      <c r="S21" s="624"/>
      <c r="T21" s="624"/>
      <c r="U21" s="624"/>
      <c r="V21" s="624"/>
      <c r="W21" s="624"/>
      <c r="X21" s="624"/>
      <c r="Y21" s="625"/>
      <c r="Z21" s="626">
        <v>39.299999999999997</v>
      </c>
      <c r="AA21" s="626"/>
      <c r="AB21" s="626"/>
      <c r="AC21" s="626"/>
      <c r="AD21" s="627">
        <v>1602581</v>
      </c>
      <c r="AE21" s="627"/>
      <c r="AF21" s="627"/>
      <c r="AG21" s="627"/>
      <c r="AH21" s="627"/>
      <c r="AI21" s="627"/>
      <c r="AJ21" s="627"/>
      <c r="AK21" s="627"/>
      <c r="AL21" s="628">
        <v>71.599999999999994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406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1602581</v>
      </c>
      <c r="S22" s="624"/>
      <c r="T22" s="624"/>
      <c r="U22" s="624"/>
      <c r="V22" s="624"/>
      <c r="W22" s="624"/>
      <c r="X22" s="624"/>
      <c r="Y22" s="625"/>
      <c r="Z22" s="626">
        <v>35.799999999999997</v>
      </c>
      <c r="AA22" s="626"/>
      <c r="AB22" s="626"/>
      <c r="AC22" s="626"/>
      <c r="AD22" s="627">
        <v>1602581</v>
      </c>
      <c r="AE22" s="627"/>
      <c r="AF22" s="627"/>
      <c r="AG22" s="627"/>
      <c r="AH22" s="627"/>
      <c r="AI22" s="627"/>
      <c r="AJ22" s="627"/>
      <c r="AK22" s="627"/>
      <c r="AL22" s="628">
        <v>71.599999999999994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156613</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1370526</v>
      </c>
      <c r="CS24" s="613"/>
      <c r="CT24" s="613"/>
      <c r="CU24" s="613"/>
      <c r="CV24" s="613"/>
      <c r="CW24" s="613"/>
      <c r="CX24" s="613"/>
      <c r="CY24" s="614"/>
      <c r="CZ24" s="617">
        <v>32.299999999999997</v>
      </c>
      <c r="DA24" s="618"/>
      <c r="DB24" s="618"/>
      <c r="DC24" s="634"/>
      <c r="DD24" s="653">
        <v>1002722</v>
      </c>
      <c r="DE24" s="613"/>
      <c r="DF24" s="613"/>
      <c r="DG24" s="613"/>
      <c r="DH24" s="613"/>
      <c r="DI24" s="613"/>
      <c r="DJ24" s="613"/>
      <c r="DK24" s="614"/>
      <c r="DL24" s="653">
        <v>995947</v>
      </c>
      <c r="DM24" s="613"/>
      <c r="DN24" s="613"/>
      <c r="DO24" s="613"/>
      <c r="DP24" s="613"/>
      <c r="DQ24" s="613"/>
      <c r="DR24" s="613"/>
      <c r="DS24" s="613"/>
      <c r="DT24" s="613"/>
      <c r="DU24" s="613"/>
      <c r="DV24" s="614"/>
      <c r="DW24" s="617">
        <v>44.5</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2386695</v>
      </c>
      <c r="S25" s="624"/>
      <c r="T25" s="624"/>
      <c r="U25" s="624"/>
      <c r="V25" s="624"/>
      <c r="W25" s="624"/>
      <c r="X25" s="624"/>
      <c r="Y25" s="625"/>
      <c r="Z25" s="626">
        <v>53.3</v>
      </c>
      <c r="AA25" s="626"/>
      <c r="AB25" s="626"/>
      <c r="AC25" s="626"/>
      <c r="AD25" s="627">
        <v>2230082</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667924</v>
      </c>
      <c r="CS25" s="656"/>
      <c r="CT25" s="656"/>
      <c r="CU25" s="656"/>
      <c r="CV25" s="656"/>
      <c r="CW25" s="656"/>
      <c r="CX25" s="656"/>
      <c r="CY25" s="657"/>
      <c r="CZ25" s="628">
        <v>15.7</v>
      </c>
      <c r="DA25" s="654"/>
      <c r="DB25" s="654"/>
      <c r="DC25" s="658"/>
      <c r="DD25" s="632">
        <v>586169</v>
      </c>
      <c r="DE25" s="656"/>
      <c r="DF25" s="656"/>
      <c r="DG25" s="656"/>
      <c r="DH25" s="656"/>
      <c r="DI25" s="656"/>
      <c r="DJ25" s="656"/>
      <c r="DK25" s="657"/>
      <c r="DL25" s="632">
        <v>580330</v>
      </c>
      <c r="DM25" s="656"/>
      <c r="DN25" s="656"/>
      <c r="DO25" s="656"/>
      <c r="DP25" s="656"/>
      <c r="DQ25" s="656"/>
      <c r="DR25" s="656"/>
      <c r="DS25" s="656"/>
      <c r="DT25" s="656"/>
      <c r="DU25" s="656"/>
      <c r="DV25" s="657"/>
      <c r="DW25" s="628">
        <v>25.9</v>
      </c>
      <c r="DX25" s="654"/>
      <c r="DY25" s="654"/>
      <c r="DZ25" s="654"/>
      <c r="EA25" s="654"/>
      <c r="EB25" s="654"/>
      <c r="EC25" s="655"/>
    </row>
    <row r="26" spans="2:133" ht="11.25" customHeight="1">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377728</v>
      </c>
      <c r="CS26" s="624"/>
      <c r="CT26" s="624"/>
      <c r="CU26" s="624"/>
      <c r="CV26" s="624"/>
      <c r="CW26" s="624"/>
      <c r="CX26" s="624"/>
      <c r="CY26" s="625"/>
      <c r="CZ26" s="628">
        <v>8.9</v>
      </c>
      <c r="DA26" s="654"/>
      <c r="DB26" s="654"/>
      <c r="DC26" s="658"/>
      <c r="DD26" s="632">
        <v>326505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c r="B27" s="620" t="s">
        <v>286</v>
      </c>
      <c r="C27" s="621"/>
      <c r="D27" s="621"/>
      <c r="E27" s="621"/>
      <c r="F27" s="621"/>
      <c r="G27" s="621"/>
      <c r="H27" s="621"/>
      <c r="I27" s="621"/>
      <c r="J27" s="621"/>
      <c r="K27" s="621"/>
      <c r="L27" s="621"/>
      <c r="M27" s="621"/>
      <c r="N27" s="621"/>
      <c r="O27" s="621"/>
      <c r="P27" s="621"/>
      <c r="Q27" s="622"/>
      <c r="R27" s="623">
        <v>9705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481797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423121</v>
      </c>
      <c r="CS27" s="656"/>
      <c r="CT27" s="656"/>
      <c r="CU27" s="656"/>
      <c r="CV27" s="656"/>
      <c r="CW27" s="656"/>
      <c r="CX27" s="656"/>
      <c r="CY27" s="657"/>
      <c r="CZ27" s="628">
        <v>10</v>
      </c>
      <c r="DA27" s="654"/>
      <c r="DB27" s="654"/>
      <c r="DC27" s="658"/>
      <c r="DD27" s="632">
        <v>137072</v>
      </c>
      <c r="DE27" s="656"/>
      <c r="DF27" s="656"/>
      <c r="DG27" s="656"/>
      <c r="DH27" s="656"/>
      <c r="DI27" s="656"/>
      <c r="DJ27" s="656"/>
      <c r="DK27" s="657"/>
      <c r="DL27" s="632">
        <v>136136</v>
      </c>
      <c r="DM27" s="656"/>
      <c r="DN27" s="656"/>
      <c r="DO27" s="656"/>
      <c r="DP27" s="656"/>
      <c r="DQ27" s="656"/>
      <c r="DR27" s="656"/>
      <c r="DS27" s="656"/>
      <c r="DT27" s="656"/>
      <c r="DU27" s="656"/>
      <c r="DV27" s="657"/>
      <c r="DW27" s="628">
        <v>6.1</v>
      </c>
      <c r="DX27" s="654"/>
      <c r="DY27" s="654"/>
      <c r="DZ27" s="654"/>
      <c r="EA27" s="654"/>
      <c r="EB27" s="654"/>
      <c r="EC27" s="655"/>
    </row>
    <row r="28" spans="2:133" ht="11.25" customHeight="1">
      <c r="B28" s="620" t="s">
        <v>289</v>
      </c>
      <c r="C28" s="621"/>
      <c r="D28" s="621"/>
      <c r="E28" s="621"/>
      <c r="F28" s="621"/>
      <c r="G28" s="621"/>
      <c r="H28" s="621"/>
      <c r="I28" s="621"/>
      <c r="J28" s="621"/>
      <c r="K28" s="621"/>
      <c r="L28" s="621"/>
      <c r="M28" s="621"/>
      <c r="N28" s="621"/>
      <c r="O28" s="621"/>
      <c r="P28" s="621"/>
      <c r="Q28" s="622"/>
      <c r="R28" s="623">
        <v>88852</v>
      </c>
      <c r="S28" s="624"/>
      <c r="T28" s="624"/>
      <c r="U28" s="624"/>
      <c r="V28" s="624"/>
      <c r="W28" s="624"/>
      <c r="X28" s="624"/>
      <c r="Y28" s="625"/>
      <c r="Z28" s="626">
        <v>2</v>
      </c>
      <c r="AA28" s="626"/>
      <c r="AB28" s="626"/>
      <c r="AC28" s="626"/>
      <c r="AD28" s="627">
        <v>1010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279481</v>
      </c>
      <c r="CS28" s="624"/>
      <c r="CT28" s="624"/>
      <c r="CU28" s="624"/>
      <c r="CV28" s="624"/>
      <c r="CW28" s="624"/>
      <c r="CX28" s="624"/>
      <c r="CY28" s="625"/>
      <c r="CZ28" s="628">
        <v>6.6</v>
      </c>
      <c r="DA28" s="654"/>
      <c r="DB28" s="654"/>
      <c r="DC28" s="658"/>
      <c r="DD28" s="632">
        <v>279481</v>
      </c>
      <c r="DE28" s="624"/>
      <c r="DF28" s="624"/>
      <c r="DG28" s="624"/>
      <c r="DH28" s="624"/>
      <c r="DI28" s="624"/>
      <c r="DJ28" s="624"/>
      <c r="DK28" s="625"/>
      <c r="DL28" s="632">
        <v>279481</v>
      </c>
      <c r="DM28" s="624"/>
      <c r="DN28" s="624"/>
      <c r="DO28" s="624"/>
      <c r="DP28" s="624"/>
      <c r="DQ28" s="624"/>
      <c r="DR28" s="624"/>
      <c r="DS28" s="624"/>
      <c r="DT28" s="624"/>
      <c r="DU28" s="624"/>
      <c r="DV28" s="625"/>
      <c r="DW28" s="628">
        <v>12.5</v>
      </c>
      <c r="DX28" s="654"/>
      <c r="DY28" s="654"/>
      <c r="DZ28" s="654"/>
      <c r="EA28" s="654"/>
      <c r="EB28" s="654"/>
      <c r="EC28" s="655"/>
    </row>
    <row r="29" spans="2:133" ht="11.25" customHeight="1">
      <c r="B29" s="620" t="s">
        <v>291</v>
      </c>
      <c r="C29" s="621"/>
      <c r="D29" s="621"/>
      <c r="E29" s="621"/>
      <c r="F29" s="621"/>
      <c r="G29" s="621"/>
      <c r="H29" s="621"/>
      <c r="I29" s="621"/>
      <c r="J29" s="621"/>
      <c r="K29" s="621"/>
      <c r="L29" s="621"/>
      <c r="M29" s="621"/>
      <c r="N29" s="621"/>
      <c r="O29" s="621"/>
      <c r="P29" s="621"/>
      <c r="Q29" s="622"/>
      <c r="R29" s="623">
        <v>3277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279481</v>
      </c>
      <c r="CS29" s="656"/>
      <c r="CT29" s="656"/>
      <c r="CU29" s="656"/>
      <c r="CV29" s="656"/>
      <c r="CW29" s="656"/>
      <c r="CX29" s="656"/>
      <c r="CY29" s="657"/>
      <c r="CZ29" s="628">
        <v>6.6</v>
      </c>
      <c r="DA29" s="654"/>
      <c r="DB29" s="654"/>
      <c r="DC29" s="658"/>
      <c r="DD29" s="632">
        <v>279481</v>
      </c>
      <c r="DE29" s="656"/>
      <c r="DF29" s="656"/>
      <c r="DG29" s="656"/>
      <c r="DH29" s="656"/>
      <c r="DI29" s="656"/>
      <c r="DJ29" s="656"/>
      <c r="DK29" s="657"/>
      <c r="DL29" s="632">
        <v>279481</v>
      </c>
      <c r="DM29" s="656"/>
      <c r="DN29" s="656"/>
      <c r="DO29" s="656"/>
      <c r="DP29" s="656"/>
      <c r="DQ29" s="656"/>
      <c r="DR29" s="656"/>
      <c r="DS29" s="656"/>
      <c r="DT29" s="656"/>
      <c r="DU29" s="656"/>
      <c r="DV29" s="657"/>
      <c r="DW29" s="628">
        <v>12.5</v>
      </c>
      <c r="DX29" s="654"/>
      <c r="DY29" s="654"/>
      <c r="DZ29" s="654"/>
      <c r="EA29" s="654"/>
      <c r="EB29" s="654"/>
      <c r="EC29" s="655"/>
    </row>
    <row r="30" spans="2:133" ht="11.25" customHeight="1">
      <c r="B30" s="620" t="s">
        <v>293</v>
      </c>
      <c r="C30" s="621"/>
      <c r="D30" s="621"/>
      <c r="E30" s="621"/>
      <c r="F30" s="621"/>
      <c r="G30" s="621"/>
      <c r="H30" s="621"/>
      <c r="I30" s="621"/>
      <c r="J30" s="621"/>
      <c r="K30" s="621"/>
      <c r="L30" s="621"/>
      <c r="M30" s="621"/>
      <c r="N30" s="621"/>
      <c r="O30" s="621"/>
      <c r="P30" s="621"/>
      <c r="Q30" s="622"/>
      <c r="R30" s="623">
        <v>624155</v>
      </c>
      <c r="S30" s="624"/>
      <c r="T30" s="624"/>
      <c r="U30" s="624"/>
      <c r="V30" s="624"/>
      <c r="W30" s="624"/>
      <c r="X30" s="624"/>
      <c r="Y30" s="625"/>
      <c r="Z30" s="626">
        <v>13.9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272901</v>
      </c>
      <c r="CS30" s="624"/>
      <c r="CT30" s="624"/>
      <c r="CU30" s="624"/>
      <c r="CV30" s="624"/>
      <c r="CW30" s="624"/>
      <c r="CX30" s="624"/>
      <c r="CY30" s="625"/>
      <c r="CZ30" s="628">
        <v>6.4</v>
      </c>
      <c r="DA30" s="654"/>
      <c r="DB30" s="654"/>
      <c r="DC30" s="658"/>
      <c r="DD30" s="632">
        <v>272901</v>
      </c>
      <c r="DE30" s="624"/>
      <c r="DF30" s="624"/>
      <c r="DG30" s="624"/>
      <c r="DH30" s="624"/>
      <c r="DI30" s="624"/>
      <c r="DJ30" s="624"/>
      <c r="DK30" s="625"/>
      <c r="DL30" s="632">
        <v>272901</v>
      </c>
      <c r="DM30" s="624"/>
      <c r="DN30" s="624"/>
      <c r="DO30" s="624"/>
      <c r="DP30" s="624"/>
      <c r="DQ30" s="624"/>
      <c r="DR30" s="624"/>
      <c r="DS30" s="624"/>
      <c r="DT30" s="624"/>
      <c r="DU30" s="624"/>
      <c r="DV30" s="625"/>
      <c r="DW30" s="628">
        <v>12.2</v>
      </c>
      <c r="DX30" s="654"/>
      <c r="DY30" s="654"/>
      <c r="DZ30" s="654"/>
      <c r="EA30" s="654"/>
      <c r="EB30" s="654"/>
      <c r="EC30" s="655"/>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96.7</v>
      </c>
      <c r="BN31" s="667"/>
      <c r="BO31" s="667"/>
      <c r="BP31" s="667"/>
      <c r="BQ31" s="668"/>
      <c r="BR31" s="679">
        <v>99.7</v>
      </c>
      <c r="BS31" s="667"/>
      <c r="BT31" s="667"/>
      <c r="BU31" s="667"/>
      <c r="BV31" s="667"/>
      <c r="BW31" s="667"/>
      <c r="BX31" s="618">
        <v>96.9</v>
      </c>
      <c r="BY31" s="667"/>
      <c r="BZ31" s="667"/>
      <c r="CA31" s="667"/>
      <c r="CB31" s="668"/>
      <c r="CD31" s="661"/>
      <c r="CE31" s="662"/>
      <c r="CF31" s="620" t="s">
        <v>300</v>
      </c>
      <c r="CG31" s="621"/>
      <c r="CH31" s="621"/>
      <c r="CI31" s="621"/>
      <c r="CJ31" s="621"/>
      <c r="CK31" s="621"/>
      <c r="CL31" s="621"/>
      <c r="CM31" s="621"/>
      <c r="CN31" s="621"/>
      <c r="CO31" s="621"/>
      <c r="CP31" s="621"/>
      <c r="CQ31" s="622"/>
      <c r="CR31" s="623">
        <v>6580</v>
      </c>
      <c r="CS31" s="656"/>
      <c r="CT31" s="656"/>
      <c r="CU31" s="656"/>
      <c r="CV31" s="656"/>
      <c r="CW31" s="656"/>
      <c r="CX31" s="656"/>
      <c r="CY31" s="657"/>
      <c r="CZ31" s="628">
        <v>0.2</v>
      </c>
      <c r="DA31" s="654"/>
      <c r="DB31" s="654"/>
      <c r="DC31" s="658"/>
      <c r="DD31" s="632">
        <v>6580</v>
      </c>
      <c r="DE31" s="656"/>
      <c r="DF31" s="656"/>
      <c r="DG31" s="656"/>
      <c r="DH31" s="656"/>
      <c r="DI31" s="656"/>
      <c r="DJ31" s="656"/>
      <c r="DK31" s="657"/>
      <c r="DL31" s="632">
        <v>6580</v>
      </c>
      <c r="DM31" s="656"/>
      <c r="DN31" s="656"/>
      <c r="DO31" s="656"/>
      <c r="DP31" s="656"/>
      <c r="DQ31" s="656"/>
      <c r="DR31" s="656"/>
      <c r="DS31" s="656"/>
      <c r="DT31" s="656"/>
      <c r="DU31" s="656"/>
      <c r="DV31" s="657"/>
      <c r="DW31" s="628">
        <v>0.3</v>
      </c>
      <c r="DX31" s="654"/>
      <c r="DY31" s="654"/>
      <c r="DZ31" s="654"/>
      <c r="EA31" s="654"/>
      <c r="EB31" s="654"/>
      <c r="EC31" s="655"/>
    </row>
    <row r="32" spans="2:133" ht="11.25" customHeight="1">
      <c r="B32" s="620" t="s">
        <v>301</v>
      </c>
      <c r="C32" s="621"/>
      <c r="D32" s="621"/>
      <c r="E32" s="621"/>
      <c r="F32" s="621"/>
      <c r="G32" s="621"/>
      <c r="H32" s="621"/>
      <c r="I32" s="621"/>
      <c r="J32" s="621"/>
      <c r="K32" s="621"/>
      <c r="L32" s="621"/>
      <c r="M32" s="621"/>
      <c r="N32" s="621"/>
      <c r="O32" s="621"/>
      <c r="P32" s="621"/>
      <c r="Q32" s="622"/>
      <c r="R32" s="623">
        <v>516250</v>
      </c>
      <c r="S32" s="624"/>
      <c r="T32" s="624"/>
      <c r="U32" s="624"/>
      <c r="V32" s="624"/>
      <c r="W32" s="624"/>
      <c r="X32" s="624"/>
      <c r="Y32" s="625"/>
      <c r="Z32" s="626">
        <v>11.5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99.8</v>
      </c>
      <c r="BH32" s="656"/>
      <c r="BI32" s="656"/>
      <c r="BJ32" s="656"/>
      <c r="BK32" s="656"/>
      <c r="BL32" s="656"/>
      <c r="BM32" s="629">
        <v>98.5</v>
      </c>
      <c r="BN32" s="656"/>
      <c r="BO32" s="656"/>
      <c r="BP32" s="656"/>
      <c r="BQ32" s="678"/>
      <c r="BR32" s="680">
        <v>99.9</v>
      </c>
      <c r="BS32" s="656"/>
      <c r="BT32" s="656"/>
      <c r="BU32" s="656"/>
      <c r="BV32" s="656"/>
      <c r="BW32" s="656"/>
      <c r="BX32" s="629">
        <v>98.2</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c r="B33" s="620" t="s">
        <v>305</v>
      </c>
      <c r="C33" s="621"/>
      <c r="D33" s="621"/>
      <c r="E33" s="621"/>
      <c r="F33" s="621"/>
      <c r="G33" s="621"/>
      <c r="H33" s="621"/>
      <c r="I33" s="621"/>
      <c r="J33" s="621"/>
      <c r="K33" s="621"/>
      <c r="L33" s="621"/>
      <c r="M33" s="621"/>
      <c r="N33" s="621"/>
      <c r="O33" s="621"/>
      <c r="P33" s="621"/>
      <c r="Q33" s="622"/>
      <c r="R33" s="623">
        <v>23515</v>
      </c>
      <c r="S33" s="624"/>
      <c r="T33" s="624"/>
      <c r="U33" s="624"/>
      <c r="V33" s="624"/>
      <c r="W33" s="624"/>
      <c r="X33" s="624"/>
      <c r="Y33" s="625"/>
      <c r="Z33" s="626">
        <v>0.5</v>
      </c>
      <c r="AA33" s="626"/>
      <c r="AB33" s="626"/>
      <c r="AC33" s="626"/>
      <c r="AD33" s="627">
        <v>7675</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95.8</v>
      </c>
      <c r="BN33" s="682"/>
      <c r="BO33" s="682"/>
      <c r="BP33" s="682"/>
      <c r="BQ33" s="684"/>
      <c r="BR33" s="681">
        <v>99.6</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1889514</v>
      </c>
      <c r="CS33" s="656"/>
      <c r="CT33" s="656"/>
      <c r="CU33" s="656"/>
      <c r="CV33" s="656"/>
      <c r="CW33" s="656"/>
      <c r="CX33" s="656"/>
      <c r="CY33" s="657"/>
      <c r="CZ33" s="628">
        <v>44.5</v>
      </c>
      <c r="DA33" s="654"/>
      <c r="DB33" s="654"/>
      <c r="DC33" s="658"/>
      <c r="DD33" s="632">
        <v>1344800</v>
      </c>
      <c r="DE33" s="656"/>
      <c r="DF33" s="656"/>
      <c r="DG33" s="656"/>
      <c r="DH33" s="656"/>
      <c r="DI33" s="656"/>
      <c r="DJ33" s="656"/>
      <c r="DK33" s="657"/>
      <c r="DL33" s="632">
        <v>903473</v>
      </c>
      <c r="DM33" s="656"/>
      <c r="DN33" s="656"/>
      <c r="DO33" s="656"/>
      <c r="DP33" s="656"/>
      <c r="DQ33" s="656"/>
      <c r="DR33" s="656"/>
      <c r="DS33" s="656"/>
      <c r="DT33" s="656"/>
      <c r="DU33" s="656"/>
      <c r="DV33" s="657"/>
      <c r="DW33" s="628">
        <v>40.4</v>
      </c>
      <c r="DX33" s="654"/>
      <c r="DY33" s="654"/>
      <c r="DZ33" s="654"/>
      <c r="EA33" s="654"/>
      <c r="EB33" s="654"/>
      <c r="EC33" s="655"/>
    </row>
    <row r="34" spans="2:133" ht="11.25" customHeight="1">
      <c r="B34" s="620" t="s">
        <v>308</v>
      </c>
      <c r="C34" s="621"/>
      <c r="D34" s="621"/>
      <c r="E34" s="621"/>
      <c r="F34" s="621"/>
      <c r="G34" s="621"/>
      <c r="H34" s="621"/>
      <c r="I34" s="621"/>
      <c r="J34" s="621"/>
      <c r="K34" s="621"/>
      <c r="L34" s="621"/>
      <c r="M34" s="621"/>
      <c r="N34" s="621"/>
      <c r="O34" s="621"/>
      <c r="P34" s="621"/>
      <c r="Q34" s="622"/>
      <c r="R34" s="623">
        <v>186814</v>
      </c>
      <c r="S34" s="624"/>
      <c r="T34" s="624"/>
      <c r="U34" s="624"/>
      <c r="V34" s="624"/>
      <c r="W34" s="624"/>
      <c r="X34" s="624"/>
      <c r="Y34" s="625"/>
      <c r="Z34" s="626">
        <v>4.2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529724</v>
      </c>
      <c r="CS34" s="624"/>
      <c r="CT34" s="624"/>
      <c r="CU34" s="624"/>
      <c r="CV34" s="624"/>
      <c r="CW34" s="624"/>
      <c r="CX34" s="624"/>
      <c r="CY34" s="625"/>
      <c r="CZ34" s="628">
        <v>12.5</v>
      </c>
      <c r="DA34" s="654"/>
      <c r="DB34" s="654"/>
      <c r="DC34" s="658"/>
      <c r="DD34" s="632">
        <v>368776</v>
      </c>
      <c r="DE34" s="624"/>
      <c r="DF34" s="624"/>
      <c r="DG34" s="624"/>
      <c r="DH34" s="624"/>
      <c r="DI34" s="624"/>
      <c r="DJ34" s="624"/>
      <c r="DK34" s="625"/>
      <c r="DL34" s="632">
        <v>274307</v>
      </c>
      <c r="DM34" s="624"/>
      <c r="DN34" s="624"/>
      <c r="DO34" s="624"/>
      <c r="DP34" s="624"/>
      <c r="DQ34" s="624"/>
      <c r="DR34" s="624"/>
      <c r="DS34" s="624"/>
      <c r="DT34" s="624"/>
      <c r="DU34" s="624"/>
      <c r="DV34" s="625"/>
      <c r="DW34" s="628">
        <v>12.3</v>
      </c>
      <c r="DX34" s="654"/>
      <c r="DY34" s="654"/>
      <c r="DZ34" s="654"/>
      <c r="EA34" s="654"/>
      <c r="EB34" s="654"/>
      <c r="EC34" s="655"/>
    </row>
    <row r="35" spans="2:133" ht="11.25" customHeight="1">
      <c r="B35" s="620" t="s">
        <v>310</v>
      </c>
      <c r="C35" s="621"/>
      <c r="D35" s="621"/>
      <c r="E35" s="621"/>
      <c r="F35" s="621"/>
      <c r="G35" s="621"/>
      <c r="H35" s="621"/>
      <c r="I35" s="621"/>
      <c r="J35" s="621"/>
      <c r="K35" s="621"/>
      <c r="L35" s="621"/>
      <c r="M35" s="621"/>
      <c r="N35" s="621"/>
      <c r="O35" s="621"/>
      <c r="P35" s="621"/>
      <c r="Q35" s="622"/>
      <c r="R35" s="623">
        <v>65350</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44318</v>
      </c>
      <c r="CS35" s="656"/>
      <c r="CT35" s="656"/>
      <c r="CU35" s="656"/>
      <c r="CV35" s="656"/>
      <c r="CW35" s="656"/>
      <c r="CX35" s="656"/>
      <c r="CY35" s="657"/>
      <c r="CZ35" s="628">
        <v>1</v>
      </c>
      <c r="DA35" s="654"/>
      <c r="DB35" s="654"/>
      <c r="DC35" s="658"/>
      <c r="DD35" s="632">
        <v>33921</v>
      </c>
      <c r="DE35" s="656"/>
      <c r="DF35" s="656"/>
      <c r="DG35" s="656"/>
      <c r="DH35" s="656"/>
      <c r="DI35" s="656"/>
      <c r="DJ35" s="656"/>
      <c r="DK35" s="657"/>
      <c r="DL35" s="632">
        <v>31802</v>
      </c>
      <c r="DM35" s="656"/>
      <c r="DN35" s="656"/>
      <c r="DO35" s="656"/>
      <c r="DP35" s="656"/>
      <c r="DQ35" s="656"/>
      <c r="DR35" s="656"/>
      <c r="DS35" s="656"/>
      <c r="DT35" s="656"/>
      <c r="DU35" s="656"/>
      <c r="DV35" s="657"/>
      <c r="DW35" s="628">
        <v>1.4</v>
      </c>
      <c r="DX35" s="654"/>
      <c r="DY35" s="654"/>
      <c r="DZ35" s="654"/>
      <c r="EA35" s="654"/>
      <c r="EB35" s="654"/>
      <c r="EC35" s="655"/>
    </row>
    <row r="36" spans="2:133" ht="11.25" customHeight="1">
      <c r="B36" s="620" t="s">
        <v>314</v>
      </c>
      <c r="C36" s="621"/>
      <c r="D36" s="621"/>
      <c r="E36" s="621"/>
      <c r="F36" s="621"/>
      <c r="G36" s="621"/>
      <c r="H36" s="621"/>
      <c r="I36" s="621"/>
      <c r="J36" s="621"/>
      <c r="K36" s="621"/>
      <c r="L36" s="621"/>
      <c r="M36" s="621"/>
      <c r="N36" s="621"/>
      <c r="O36" s="621"/>
      <c r="P36" s="621"/>
      <c r="Q36" s="622"/>
      <c r="R36" s="623">
        <v>177856</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355521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210957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724310</v>
      </c>
      <c r="CS36" s="624"/>
      <c r="CT36" s="624"/>
      <c r="CU36" s="624"/>
      <c r="CV36" s="624"/>
      <c r="CW36" s="624"/>
      <c r="CX36" s="624"/>
      <c r="CY36" s="625"/>
      <c r="CZ36" s="628">
        <v>17.100000000000001</v>
      </c>
      <c r="DA36" s="654"/>
      <c r="DB36" s="654"/>
      <c r="DC36" s="658"/>
      <c r="DD36" s="632">
        <v>534873</v>
      </c>
      <c r="DE36" s="624"/>
      <c r="DF36" s="624"/>
      <c r="DG36" s="624"/>
      <c r="DH36" s="624"/>
      <c r="DI36" s="624"/>
      <c r="DJ36" s="624"/>
      <c r="DK36" s="625"/>
      <c r="DL36" s="632">
        <v>310171</v>
      </c>
      <c r="DM36" s="624"/>
      <c r="DN36" s="624"/>
      <c r="DO36" s="624"/>
      <c r="DP36" s="624"/>
      <c r="DQ36" s="624"/>
      <c r="DR36" s="624"/>
      <c r="DS36" s="624"/>
      <c r="DT36" s="624"/>
      <c r="DU36" s="624"/>
      <c r="DV36" s="625"/>
      <c r="DW36" s="628">
        <v>13.9</v>
      </c>
      <c r="DX36" s="654"/>
      <c r="DY36" s="654"/>
      <c r="DZ36" s="654"/>
      <c r="EA36" s="654"/>
      <c r="EB36" s="654"/>
      <c r="EC36" s="655"/>
    </row>
    <row r="37" spans="2:133" ht="11.25" customHeight="1">
      <c r="B37" s="620" t="s">
        <v>318</v>
      </c>
      <c r="C37" s="621"/>
      <c r="D37" s="621"/>
      <c r="E37" s="621"/>
      <c r="F37" s="621"/>
      <c r="G37" s="621"/>
      <c r="H37" s="621"/>
      <c r="I37" s="621"/>
      <c r="J37" s="621"/>
      <c r="K37" s="621"/>
      <c r="L37" s="621"/>
      <c r="M37" s="621"/>
      <c r="N37" s="621"/>
      <c r="O37" s="621"/>
      <c r="P37" s="621"/>
      <c r="Q37" s="622"/>
      <c r="R37" s="623">
        <v>56253</v>
      </c>
      <c r="S37" s="624"/>
      <c r="T37" s="624"/>
      <c r="U37" s="624"/>
      <c r="V37" s="624"/>
      <c r="W37" s="624"/>
      <c r="X37" s="624"/>
      <c r="Y37" s="625"/>
      <c r="Z37" s="626">
        <v>1.3</v>
      </c>
      <c r="AA37" s="626"/>
      <c r="AB37" s="626"/>
      <c r="AC37" s="626"/>
      <c r="AD37" s="627">
        <v>135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27783</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200848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217736</v>
      </c>
      <c r="CS37" s="656"/>
      <c r="CT37" s="656"/>
      <c r="CU37" s="656"/>
      <c r="CV37" s="656"/>
      <c r="CW37" s="656"/>
      <c r="CX37" s="656"/>
      <c r="CY37" s="657"/>
      <c r="CZ37" s="628">
        <v>5.0999999999999996</v>
      </c>
      <c r="DA37" s="654"/>
      <c r="DB37" s="654"/>
      <c r="DC37" s="658"/>
      <c r="DD37" s="632">
        <v>217674</v>
      </c>
      <c r="DE37" s="656"/>
      <c r="DF37" s="656"/>
      <c r="DG37" s="656"/>
      <c r="DH37" s="656"/>
      <c r="DI37" s="656"/>
      <c r="DJ37" s="656"/>
      <c r="DK37" s="657"/>
      <c r="DL37" s="632">
        <v>217674</v>
      </c>
      <c r="DM37" s="656"/>
      <c r="DN37" s="656"/>
      <c r="DO37" s="656"/>
      <c r="DP37" s="656"/>
      <c r="DQ37" s="656"/>
      <c r="DR37" s="656"/>
      <c r="DS37" s="656"/>
      <c r="DT37" s="656"/>
      <c r="DU37" s="656"/>
      <c r="DV37" s="657"/>
      <c r="DW37" s="628">
        <v>9.6999999999999993</v>
      </c>
      <c r="DX37" s="654"/>
      <c r="DY37" s="654"/>
      <c r="DZ37" s="654"/>
      <c r="EA37" s="654"/>
      <c r="EB37" s="654"/>
      <c r="EC37" s="655"/>
    </row>
    <row r="38" spans="2:133" ht="11.25" customHeight="1">
      <c r="B38" s="620" t="s">
        <v>322</v>
      </c>
      <c r="C38" s="621"/>
      <c r="D38" s="621"/>
      <c r="E38" s="621"/>
      <c r="F38" s="621"/>
      <c r="G38" s="621"/>
      <c r="H38" s="621"/>
      <c r="I38" s="621"/>
      <c r="J38" s="621"/>
      <c r="K38" s="621"/>
      <c r="L38" s="621"/>
      <c r="M38" s="621"/>
      <c r="N38" s="621"/>
      <c r="O38" s="621"/>
      <c r="P38" s="621"/>
      <c r="Q38" s="622"/>
      <c r="R38" s="623">
        <v>336100</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355521</v>
      </c>
      <c r="CS38" s="624"/>
      <c r="CT38" s="624"/>
      <c r="CU38" s="624"/>
      <c r="CV38" s="624"/>
      <c r="CW38" s="624"/>
      <c r="CX38" s="624"/>
      <c r="CY38" s="625"/>
      <c r="CZ38" s="628">
        <v>8.4</v>
      </c>
      <c r="DA38" s="654"/>
      <c r="DB38" s="654"/>
      <c r="DC38" s="658"/>
      <c r="DD38" s="632">
        <v>303577</v>
      </c>
      <c r="DE38" s="624"/>
      <c r="DF38" s="624"/>
      <c r="DG38" s="624"/>
      <c r="DH38" s="624"/>
      <c r="DI38" s="624"/>
      <c r="DJ38" s="624"/>
      <c r="DK38" s="625"/>
      <c r="DL38" s="632">
        <v>287193</v>
      </c>
      <c r="DM38" s="624"/>
      <c r="DN38" s="624"/>
      <c r="DO38" s="624"/>
      <c r="DP38" s="624"/>
      <c r="DQ38" s="624"/>
      <c r="DR38" s="624"/>
      <c r="DS38" s="624"/>
      <c r="DT38" s="624"/>
      <c r="DU38" s="624"/>
      <c r="DV38" s="625"/>
      <c r="DW38" s="628">
        <v>12.8</v>
      </c>
      <c r="DX38" s="654"/>
      <c r="DY38" s="654"/>
      <c r="DZ38" s="654"/>
      <c r="EA38" s="654"/>
      <c r="EB38" s="654"/>
      <c r="EC38" s="655"/>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235641</v>
      </c>
      <c r="CS39" s="656"/>
      <c r="CT39" s="656"/>
      <c r="CU39" s="656"/>
      <c r="CV39" s="656"/>
      <c r="CW39" s="656"/>
      <c r="CX39" s="656"/>
      <c r="CY39" s="657"/>
      <c r="CZ39" s="628">
        <v>5.6</v>
      </c>
      <c r="DA39" s="654"/>
      <c r="DB39" s="654"/>
      <c r="DC39" s="658"/>
      <c r="DD39" s="632">
        <v>103653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64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c r="B41" s="644" t="s">
        <v>335</v>
      </c>
      <c r="C41" s="645"/>
      <c r="D41" s="645"/>
      <c r="E41" s="645"/>
      <c r="F41" s="645"/>
      <c r="G41" s="645"/>
      <c r="H41" s="645"/>
      <c r="I41" s="645"/>
      <c r="J41" s="645"/>
      <c r="K41" s="645"/>
      <c r="L41" s="645"/>
      <c r="M41" s="645"/>
      <c r="N41" s="645"/>
      <c r="O41" s="645"/>
      <c r="P41" s="645"/>
      <c r="Q41" s="646"/>
      <c r="R41" s="695">
        <v>4474822</v>
      </c>
      <c r="S41" s="696"/>
      <c r="T41" s="696"/>
      <c r="U41" s="696"/>
      <c r="V41" s="696"/>
      <c r="W41" s="696"/>
      <c r="X41" s="696"/>
      <c r="Y41" s="700"/>
      <c r="Z41" s="701">
        <v>100</v>
      </c>
      <c r="AA41" s="701"/>
      <c r="AB41" s="701"/>
      <c r="AC41" s="701"/>
      <c r="AD41" s="702">
        <v>2238902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54431</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273307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983354</v>
      </c>
      <c r="CS42" s="656"/>
      <c r="CT42" s="656"/>
      <c r="CU42" s="656"/>
      <c r="CV42" s="656"/>
      <c r="CW42" s="656"/>
      <c r="CX42" s="656"/>
      <c r="CY42" s="657"/>
      <c r="CZ42" s="628">
        <v>23.2</v>
      </c>
      <c r="DA42" s="654"/>
      <c r="DB42" s="654"/>
      <c r="DC42" s="658"/>
      <c r="DD42" s="632">
        <v>226748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35694</v>
      </c>
      <c r="CS43" s="656"/>
      <c r="CT43" s="656"/>
      <c r="CU43" s="656"/>
      <c r="CV43" s="656"/>
      <c r="CW43" s="656"/>
      <c r="CX43" s="656"/>
      <c r="CY43" s="657"/>
      <c r="CZ43" s="628">
        <v>0.8</v>
      </c>
      <c r="DA43" s="654"/>
      <c r="DB43" s="654"/>
      <c r="DC43" s="658"/>
      <c r="DD43" s="632">
        <v>35694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712187</v>
      </c>
      <c r="CS44" s="624"/>
      <c r="CT44" s="624"/>
      <c r="CU44" s="624"/>
      <c r="CV44" s="624"/>
      <c r="CW44" s="624"/>
      <c r="CX44" s="624"/>
      <c r="CY44" s="625"/>
      <c r="CZ44" s="628">
        <v>16.8</v>
      </c>
      <c r="DA44" s="629"/>
      <c r="DB44" s="629"/>
      <c r="DC44" s="635"/>
      <c r="DD44" s="632">
        <v>172527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250247</v>
      </c>
      <c r="CS45" s="656"/>
      <c r="CT45" s="656"/>
      <c r="CU45" s="656"/>
      <c r="CV45" s="656"/>
      <c r="CW45" s="656"/>
      <c r="CX45" s="656"/>
      <c r="CY45" s="657"/>
      <c r="CZ45" s="628">
        <v>5.9</v>
      </c>
      <c r="DA45" s="654"/>
      <c r="DB45" s="654"/>
      <c r="DC45" s="658"/>
      <c r="DD45" s="632">
        <v>30521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458098</v>
      </c>
      <c r="CS46" s="624"/>
      <c r="CT46" s="624"/>
      <c r="CU46" s="624"/>
      <c r="CV46" s="624"/>
      <c r="CW46" s="624"/>
      <c r="CX46" s="624"/>
      <c r="CY46" s="625"/>
      <c r="CZ46" s="628">
        <v>10.8</v>
      </c>
      <c r="DA46" s="629"/>
      <c r="DB46" s="629"/>
      <c r="DC46" s="635"/>
      <c r="DD46" s="632">
        <v>138164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271167</v>
      </c>
      <c r="CS47" s="656"/>
      <c r="CT47" s="656"/>
      <c r="CU47" s="656"/>
      <c r="CV47" s="656"/>
      <c r="CW47" s="656"/>
      <c r="CX47" s="656"/>
      <c r="CY47" s="657"/>
      <c r="CZ47" s="628">
        <v>6.4</v>
      </c>
      <c r="DA47" s="654"/>
      <c r="DB47" s="654"/>
      <c r="DC47" s="658"/>
      <c r="DD47" s="632">
        <v>54221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4243394</v>
      </c>
      <c r="CS49" s="682"/>
      <c r="CT49" s="682"/>
      <c r="CU49" s="682"/>
      <c r="CV49" s="682"/>
      <c r="CW49" s="682"/>
      <c r="CX49" s="682"/>
      <c r="CY49" s="711"/>
      <c r="CZ49" s="703">
        <v>100</v>
      </c>
      <c r="DA49" s="712"/>
      <c r="DB49" s="712"/>
      <c r="DC49" s="713"/>
      <c r="DD49" s="714">
        <v>2574270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IkOs5gEzFMTudDWKXcxLHq7PYO5mAEb49/0YDn+SQhu+n+wW66Um/7LmX/gmWCdSTy9yv2zklGyf08SlfmyPg==" saltValue="0fn5qpYBCx32v6Tke3Ah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4459</v>
      </c>
      <c r="R7" s="753"/>
      <c r="S7" s="753"/>
      <c r="T7" s="753"/>
      <c r="U7" s="753"/>
      <c r="V7" s="753">
        <v>4229</v>
      </c>
      <c r="W7" s="753"/>
      <c r="X7" s="753"/>
      <c r="Y7" s="753"/>
      <c r="Z7" s="753"/>
      <c r="AA7" s="753">
        <v>230</v>
      </c>
      <c r="AB7" s="753"/>
      <c r="AC7" s="753"/>
      <c r="AD7" s="753"/>
      <c r="AE7" s="754"/>
      <c r="AF7" s="755">
        <v>159</v>
      </c>
      <c r="AG7" s="756"/>
      <c r="AH7" s="756"/>
      <c r="AI7" s="756"/>
      <c r="AJ7" s="757"/>
      <c r="AK7" s="758">
        <v>55</v>
      </c>
      <c r="AL7" s="759"/>
      <c r="AM7" s="759"/>
      <c r="AN7" s="759"/>
      <c r="AO7" s="759"/>
      <c r="AP7" s="759">
        <v>2626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1</v>
      </c>
      <c r="CI7" s="744"/>
      <c r="CJ7" s="744"/>
      <c r="CK7" s="744"/>
      <c r="CL7" s="745"/>
      <c r="CM7" s="743">
        <v>134</v>
      </c>
      <c r="CN7" s="744"/>
      <c r="CO7" s="744"/>
      <c r="CP7" s="744"/>
      <c r="CQ7" s="745"/>
      <c r="CR7" s="743">
        <v>30</v>
      </c>
      <c r="CS7" s="744"/>
      <c r="CT7" s="744"/>
      <c r="CU7" s="744"/>
      <c r="CV7" s="745"/>
      <c r="CW7" s="743">
        <v>29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16</v>
      </c>
      <c r="R8" s="784"/>
      <c r="S8" s="784"/>
      <c r="T8" s="784"/>
      <c r="U8" s="784"/>
      <c r="V8" s="784">
        <v>14</v>
      </c>
      <c r="W8" s="784"/>
      <c r="X8" s="784"/>
      <c r="Y8" s="784"/>
      <c r="Z8" s="784"/>
      <c r="AA8" s="784">
        <v>2</v>
      </c>
      <c r="AB8" s="784"/>
      <c r="AC8" s="784"/>
      <c r="AD8" s="784"/>
      <c r="AE8" s="785"/>
      <c r="AF8" s="786">
        <v>2</v>
      </c>
      <c r="AG8" s="787"/>
      <c r="AH8" s="787"/>
      <c r="AI8" s="787"/>
      <c r="AJ8" s="788"/>
      <c r="AK8" s="769">
        <v>11</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161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938</v>
      </c>
      <c r="R28" s="823"/>
      <c r="S28" s="823"/>
      <c r="T28" s="823"/>
      <c r="U28" s="823"/>
      <c r="V28" s="823">
        <v>727</v>
      </c>
      <c r="W28" s="823"/>
      <c r="X28" s="823"/>
      <c r="Y28" s="823"/>
      <c r="Z28" s="823"/>
      <c r="AA28" s="823">
        <v>211</v>
      </c>
      <c r="AB28" s="823"/>
      <c r="AC28" s="823"/>
      <c r="AD28" s="823"/>
      <c r="AE28" s="824"/>
      <c r="AF28" s="825">
        <v>211</v>
      </c>
      <c r="AG28" s="823"/>
      <c r="AH28" s="823"/>
      <c r="AI28" s="823"/>
      <c r="AJ28" s="826"/>
      <c r="AK28" s="827">
        <v>70</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97</v>
      </c>
      <c r="R29" s="784"/>
      <c r="S29" s="784"/>
      <c r="T29" s="784"/>
      <c r="U29" s="784"/>
      <c r="V29" s="784">
        <v>93</v>
      </c>
      <c r="W29" s="784"/>
      <c r="X29" s="784"/>
      <c r="Y29" s="784"/>
      <c r="Z29" s="784"/>
      <c r="AA29" s="784">
        <v>4</v>
      </c>
      <c r="AB29" s="784"/>
      <c r="AC29" s="784"/>
      <c r="AD29" s="784"/>
      <c r="AE29" s="785"/>
      <c r="AF29" s="786">
        <v>4</v>
      </c>
      <c r="AG29" s="787"/>
      <c r="AH29" s="787"/>
      <c r="AI29" s="787"/>
      <c r="AJ29" s="788"/>
      <c r="AK29" s="834">
        <v>40</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874</v>
      </c>
      <c r="R30" s="784"/>
      <c r="S30" s="784"/>
      <c r="T30" s="784"/>
      <c r="U30" s="784"/>
      <c r="V30" s="784">
        <v>788</v>
      </c>
      <c r="W30" s="784"/>
      <c r="X30" s="784"/>
      <c r="Y30" s="784"/>
      <c r="Z30" s="784"/>
      <c r="AA30" s="784">
        <v>86</v>
      </c>
      <c r="AB30" s="784"/>
      <c r="AC30" s="784"/>
      <c r="AD30" s="784"/>
      <c r="AE30" s="785"/>
      <c r="AF30" s="786">
        <v>86</v>
      </c>
      <c r="AG30" s="787"/>
      <c r="AH30" s="787"/>
      <c r="AI30" s="787"/>
      <c r="AJ30" s="788"/>
      <c r="AK30" s="834">
        <v>133</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185</v>
      </c>
      <c r="R31" s="784"/>
      <c r="S31" s="784"/>
      <c r="T31" s="784"/>
      <c r="U31" s="784"/>
      <c r="V31" s="784">
        <v>90</v>
      </c>
      <c r="W31" s="784"/>
      <c r="X31" s="784"/>
      <c r="Y31" s="784"/>
      <c r="Z31" s="784"/>
      <c r="AA31" s="784">
        <v>95</v>
      </c>
      <c r="AB31" s="784"/>
      <c r="AC31" s="784"/>
      <c r="AD31" s="784"/>
      <c r="AE31" s="785"/>
      <c r="AF31" s="786">
        <v>82</v>
      </c>
      <c r="AG31" s="787"/>
      <c r="AH31" s="787"/>
      <c r="AI31" s="787"/>
      <c r="AJ31" s="788"/>
      <c r="AK31" s="834">
        <v>82</v>
      </c>
      <c r="AL31" s="830"/>
      <c r="AM31" s="830"/>
      <c r="AN31" s="830"/>
      <c r="AO31" s="830"/>
      <c r="AP31" s="830">
        <v>502</v>
      </c>
      <c r="AQ31" s="830"/>
      <c r="AR31" s="830"/>
      <c r="AS31" s="830"/>
      <c r="AT31" s="830"/>
      <c r="AU31" s="830">
        <v>251</v>
      </c>
      <c r="AV31" s="830"/>
      <c r="AW31" s="830"/>
      <c r="AX31" s="830"/>
      <c r="AY31" s="830"/>
      <c r="AZ31" s="831" t="s">
        <v>548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24</v>
      </c>
      <c r="R32" s="784"/>
      <c r="S32" s="784"/>
      <c r="T32" s="784"/>
      <c r="U32" s="784"/>
      <c r="V32" s="784">
        <v>6</v>
      </c>
      <c r="W32" s="784"/>
      <c r="X32" s="784"/>
      <c r="Y32" s="784"/>
      <c r="Z32" s="784"/>
      <c r="AA32" s="784">
        <v>18</v>
      </c>
      <c r="AB32" s="784"/>
      <c r="AC32" s="784"/>
      <c r="AD32" s="784"/>
      <c r="AE32" s="785"/>
      <c r="AF32" s="786">
        <v>132</v>
      </c>
      <c r="AG32" s="787"/>
      <c r="AH32" s="787"/>
      <c r="AI32" s="787"/>
      <c r="AJ32" s="788"/>
      <c r="AK32" s="834" t="s">
        <v>548</v>
      </c>
      <c r="AL32" s="830"/>
      <c r="AM32" s="830"/>
      <c r="AN32" s="830"/>
      <c r="AO32" s="830"/>
      <c r="AP32" s="830" t="s">
        <v>548</v>
      </c>
      <c r="AQ32" s="830"/>
      <c r="AR32" s="830"/>
      <c r="AS32" s="830"/>
      <c r="AT32" s="830"/>
      <c r="AU32" s="830" t="s">
        <v>548</v>
      </c>
      <c r="AV32" s="830"/>
      <c r="AW32" s="830"/>
      <c r="AX32" s="830"/>
      <c r="AY32" s="830"/>
      <c r="AZ32" s="831" t="s">
        <v>548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558</v>
      </c>
      <c r="C68" s="870"/>
      <c r="D68" s="870"/>
      <c r="E68" s="870"/>
      <c r="F68" s="870"/>
      <c r="G68" s="870"/>
      <c r="H68" s="870"/>
      <c r="I68" s="870"/>
      <c r="J68" s="870"/>
      <c r="K68" s="870"/>
      <c r="L68" s="870"/>
      <c r="M68" s="870"/>
      <c r="N68" s="870"/>
      <c r="O68" s="870"/>
      <c r="P68" s="871"/>
      <c r="Q68" s="872">
        <v>2093</v>
      </c>
      <c r="R68" s="866"/>
      <c r="S68" s="866"/>
      <c r="T68" s="866"/>
      <c r="U68" s="866"/>
      <c r="V68" s="866">
        <v>1986</v>
      </c>
      <c r="W68" s="866"/>
      <c r="X68" s="866"/>
      <c r="Y68" s="866"/>
      <c r="Z68" s="866"/>
      <c r="AA68" s="866">
        <v>107</v>
      </c>
      <c r="AB68" s="866"/>
      <c r="AC68" s="866"/>
      <c r="AD68" s="866"/>
      <c r="AE68" s="866"/>
      <c r="AF68" s="866">
        <v>80</v>
      </c>
      <c r="AG68" s="866"/>
      <c r="AH68" s="866"/>
      <c r="AI68" s="866"/>
      <c r="AJ68" s="866"/>
      <c r="AK68" s="866" t="s">
        <v>556</v>
      </c>
      <c r="AL68" s="866"/>
      <c r="AM68" s="866"/>
      <c r="AN68" s="866"/>
      <c r="AO68" s="866"/>
      <c r="AP68" s="866">
        <v>11</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559</v>
      </c>
      <c r="C69" s="874"/>
      <c r="D69" s="874"/>
      <c r="E69" s="874"/>
      <c r="F69" s="874"/>
      <c r="G69" s="874"/>
      <c r="H69" s="874"/>
      <c r="I69" s="874"/>
      <c r="J69" s="874"/>
      <c r="K69" s="874"/>
      <c r="L69" s="874"/>
      <c r="M69" s="874"/>
      <c r="N69" s="874"/>
      <c r="O69" s="874"/>
      <c r="P69" s="875"/>
      <c r="Q69" s="876">
        <v>5250</v>
      </c>
      <c r="R69" s="830"/>
      <c r="S69" s="830"/>
      <c r="T69" s="830"/>
      <c r="U69" s="830"/>
      <c r="V69" s="830">
        <v>5104</v>
      </c>
      <c r="W69" s="830"/>
      <c r="X69" s="830"/>
      <c r="Y69" s="830"/>
      <c r="Z69" s="830"/>
      <c r="AA69" s="830">
        <v>146</v>
      </c>
      <c r="AB69" s="830"/>
      <c r="AC69" s="830"/>
      <c r="AD69" s="830"/>
      <c r="AE69" s="830"/>
      <c r="AF69" s="830">
        <v>146</v>
      </c>
      <c r="AG69" s="830"/>
      <c r="AH69" s="830"/>
      <c r="AI69" s="830"/>
      <c r="AJ69" s="830"/>
      <c r="AK69" s="830">
        <v>2418</v>
      </c>
      <c r="AL69" s="830"/>
      <c r="AM69" s="830"/>
      <c r="AN69" s="830"/>
      <c r="AO69" s="830"/>
      <c r="AP69" s="830" t="s">
        <v>556</v>
      </c>
      <c r="AQ69" s="830"/>
      <c r="AR69" s="830"/>
      <c r="AS69" s="830"/>
      <c r="AT69" s="830"/>
      <c r="AU69" s="830" t="s">
        <v>556</v>
      </c>
      <c r="AV69" s="830"/>
      <c r="AW69" s="830"/>
      <c r="AX69" s="830"/>
      <c r="AY69" s="830"/>
      <c r="AZ69" s="832" t="s">
        <v>560</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270</v>
      </c>
      <c r="R70" s="830"/>
      <c r="S70" s="830"/>
      <c r="T70" s="830"/>
      <c r="U70" s="830"/>
      <c r="V70" s="830">
        <v>247</v>
      </c>
      <c r="W70" s="830"/>
      <c r="X70" s="830"/>
      <c r="Y70" s="830"/>
      <c r="Z70" s="830"/>
      <c r="AA70" s="830">
        <v>23</v>
      </c>
      <c r="AB70" s="830"/>
      <c r="AC70" s="830"/>
      <c r="AD70" s="830"/>
      <c r="AE70" s="830"/>
      <c r="AF70" s="830">
        <v>23</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557</v>
      </c>
      <c r="C71" s="874"/>
      <c r="D71" s="874"/>
      <c r="E71" s="874"/>
      <c r="F71" s="874"/>
      <c r="G71" s="874"/>
      <c r="H71" s="874"/>
      <c r="I71" s="874"/>
      <c r="J71" s="874"/>
      <c r="K71" s="874"/>
      <c r="L71" s="874"/>
      <c r="M71" s="874"/>
      <c r="N71" s="874"/>
      <c r="O71" s="874"/>
      <c r="P71" s="875"/>
      <c r="Q71" s="876">
        <v>315636</v>
      </c>
      <c r="R71" s="830"/>
      <c r="S71" s="830"/>
      <c r="T71" s="830"/>
      <c r="U71" s="830"/>
      <c r="V71" s="830">
        <v>306127</v>
      </c>
      <c r="W71" s="830"/>
      <c r="X71" s="830"/>
      <c r="Y71" s="830"/>
      <c r="Z71" s="830"/>
      <c r="AA71" s="830">
        <v>9509</v>
      </c>
      <c r="AB71" s="830"/>
      <c r="AC71" s="830"/>
      <c r="AD71" s="830"/>
      <c r="AE71" s="830"/>
      <c r="AF71" s="830">
        <v>6033</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278401</v>
      </c>
      <c r="AB110" s="900"/>
      <c r="AC110" s="900"/>
      <c r="AD110" s="900"/>
      <c r="AE110" s="901"/>
      <c r="AF110" s="902">
        <v>263162</v>
      </c>
      <c r="AG110" s="900"/>
      <c r="AH110" s="900"/>
      <c r="AI110" s="900"/>
      <c r="AJ110" s="901"/>
      <c r="AK110" s="902">
        <v>279481</v>
      </c>
      <c r="AL110" s="900"/>
      <c r="AM110" s="900"/>
      <c r="AN110" s="900"/>
      <c r="AO110" s="901"/>
      <c r="AP110" s="903">
        <v>13.9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2610437</v>
      </c>
      <c r="BR110" s="931"/>
      <c r="BS110" s="931"/>
      <c r="BT110" s="931"/>
      <c r="BU110" s="931"/>
      <c r="BV110" s="931">
        <v>2562899</v>
      </c>
      <c r="BW110" s="931"/>
      <c r="BX110" s="931"/>
      <c r="BY110" s="931"/>
      <c r="BZ110" s="931"/>
      <c r="CA110" s="931">
        <v>2626098</v>
      </c>
      <c r="CB110" s="931"/>
      <c r="CC110" s="931"/>
      <c r="CD110" s="931"/>
      <c r="CE110" s="931"/>
      <c r="CF110" s="944">
        <v>130.5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278906</v>
      </c>
      <c r="BR112" s="926"/>
      <c r="BS112" s="926"/>
      <c r="BT112" s="926"/>
      <c r="BU112" s="926"/>
      <c r="BV112" s="926">
        <v>263245</v>
      </c>
      <c r="BW112" s="926"/>
      <c r="BX112" s="926"/>
      <c r="BY112" s="926"/>
      <c r="BZ112" s="926"/>
      <c r="CA112" s="926">
        <v>251084</v>
      </c>
      <c r="CB112" s="926"/>
      <c r="CC112" s="926"/>
      <c r="CD112" s="926"/>
      <c r="CE112" s="926"/>
      <c r="CF112" s="920">
        <v>12.5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20591</v>
      </c>
      <c r="AB113" s="938"/>
      <c r="AC113" s="938"/>
      <c r="AD113" s="938"/>
      <c r="AE113" s="939"/>
      <c r="AF113" s="940">
        <v>20189</v>
      </c>
      <c r="AG113" s="938"/>
      <c r="AH113" s="938"/>
      <c r="AI113" s="938"/>
      <c r="AJ113" s="939"/>
      <c r="AK113" s="940">
        <v>21776</v>
      </c>
      <c r="AL113" s="938"/>
      <c r="AM113" s="938"/>
      <c r="AN113" s="938"/>
      <c r="AO113" s="939"/>
      <c r="AP113" s="941">
        <v>1.1000000000000001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2774</v>
      </c>
      <c r="BR113" s="926"/>
      <c r="BS113" s="926"/>
      <c r="BT113" s="926"/>
      <c r="BU113" s="926"/>
      <c r="BV113" s="926">
        <v>2774</v>
      </c>
      <c r="BW113" s="926"/>
      <c r="BX113" s="926"/>
      <c r="BY113" s="926"/>
      <c r="BZ113" s="926"/>
      <c r="CA113" s="926">
        <v>1387</v>
      </c>
      <c r="CB113" s="926"/>
      <c r="CC113" s="926"/>
      <c r="CD113" s="926"/>
      <c r="CE113" s="926"/>
      <c r="CF113" s="920">
        <v>0.1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v>694</v>
      </c>
      <c r="AG114" s="959"/>
      <c r="AH114" s="959"/>
      <c r="AI114" s="959"/>
      <c r="AJ114" s="960"/>
      <c r="AK114" s="961">
        <v>694</v>
      </c>
      <c r="AL114" s="959"/>
      <c r="AM114" s="959"/>
      <c r="AN114" s="959"/>
      <c r="AO114" s="960"/>
      <c r="AP114" s="962">
        <v>0</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385010</v>
      </c>
      <c r="BR114" s="926"/>
      <c r="BS114" s="926"/>
      <c r="BT114" s="926"/>
      <c r="BU114" s="926"/>
      <c r="BV114" s="926">
        <v>357875</v>
      </c>
      <c r="BW114" s="926"/>
      <c r="BX114" s="926"/>
      <c r="BY114" s="926"/>
      <c r="BZ114" s="926"/>
      <c r="CA114" s="926">
        <v>397289</v>
      </c>
      <c r="CB114" s="926"/>
      <c r="CC114" s="926"/>
      <c r="CD114" s="926"/>
      <c r="CE114" s="926"/>
      <c r="CF114" s="920">
        <v>19.7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298992</v>
      </c>
      <c r="AB117" s="979"/>
      <c r="AC117" s="979"/>
      <c r="AD117" s="979"/>
      <c r="AE117" s="980"/>
      <c r="AF117" s="981">
        <v>284045</v>
      </c>
      <c r="AG117" s="979"/>
      <c r="AH117" s="979"/>
      <c r="AI117" s="979"/>
      <c r="AJ117" s="980"/>
      <c r="AK117" s="981">
        <v>301951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3277127</v>
      </c>
      <c r="BR119" s="1000"/>
      <c r="BS119" s="1000"/>
      <c r="BT119" s="1000"/>
      <c r="BU119" s="1000"/>
      <c r="BV119" s="1000">
        <v>3186793</v>
      </c>
      <c r="BW119" s="1000"/>
      <c r="BX119" s="1000"/>
      <c r="BY119" s="1000"/>
      <c r="BZ119" s="1000"/>
      <c r="CA119" s="1000">
        <v>3275858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3741966</v>
      </c>
      <c r="BR120" s="931"/>
      <c r="BS120" s="931"/>
      <c r="BT120" s="931"/>
      <c r="BU120" s="931"/>
      <c r="BV120" s="931">
        <v>3954080</v>
      </c>
      <c r="BW120" s="931"/>
      <c r="BX120" s="931"/>
      <c r="BY120" s="931"/>
      <c r="BZ120" s="931"/>
      <c r="CA120" s="931">
        <v>4191984</v>
      </c>
      <c r="CB120" s="931"/>
      <c r="CC120" s="931"/>
      <c r="CD120" s="931"/>
      <c r="CE120" s="931"/>
      <c r="CF120" s="944">
        <v>208.4</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278906</v>
      </c>
      <c r="DH120" s="931"/>
      <c r="DI120" s="931"/>
      <c r="DJ120" s="931"/>
      <c r="DK120" s="931"/>
      <c r="DL120" s="931">
        <v>263245</v>
      </c>
      <c r="DM120" s="931"/>
      <c r="DN120" s="931"/>
      <c r="DO120" s="931"/>
      <c r="DP120" s="931"/>
      <c r="DQ120" s="931">
        <v>251084</v>
      </c>
      <c r="DR120" s="931"/>
      <c r="DS120" s="931"/>
      <c r="DT120" s="931"/>
      <c r="DU120" s="931"/>
      <c r="DV120" s="932">
        <v>12.5</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3835</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2002072</v>
      </c>
      <c r="BR122" s="1000"/>
      <c r="BS122" s="1000"/>
      <c r="BT122" s="1000"/>
      <c r="BU122" s="1000"/>
      <c r="BV122" s="1000">
        <v>2173732</v>
      </c>
      <c r="BW122" s="1000"/>
      <c r="BX122" s="1000"/>
      <c r="BY122" s="1000"/>
      <c r="BZ122" s="1000"/>
      <c r="CA122" s="1000">
        <v>2204442</v>
      </c>
      <c r="CB122" s="1000"/>
      <c r="CC122" s="1000"/>
      <c r="CD122" s="1000"/>
      <c r="CE122" s="1000"/>
      <c r="CF122" s="1017">
        <v>109.6</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5747873</v>
      </c>
      <c r="BR123" s="1064"/>
      <c r="BS123" s="1064"/>
      <c r="BT123" s="1064"/>
      <c r="BU123" s="1064"/>
      <c r="BV123" s="1064">
        <v>6127812</v>
      </c>
      <c r="BW123" s="1064"/>
      <c r="BX123" s="1064"/>
      <c r="BY123" s="1064"/>
      <c r="BZ123" s="1064"/>
      <c r="CA123" s="1064">
        <v>6396426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2263018</v>
      </c>
      <c r="AB129" s="959"/>
      <c r="AC129" s="959"/>
      <c r="AD129" s="959"/>
      <c r="AE129" s="960"/>
      <c r="AF129" s="961">
        <v>2223951</v>
      </c>
      <c r="AG129" s="959"/>
      <c r="AH129" s="959"/>
      <c r="AI129" s="959"/>
      <c r="AJ129" s="960"/>
      <c r="AK129" s="961">
        <v>2241021</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225152</v>
      </c>
      <c r="AB130" s="959"/>
      <c r="AC130" s="959"/>
      <c r="AD130" s="959"/>
      <c r="AE130" s="960"/>
      <c r="AF130" s="961">
        <v>217243</v>
      </c>
      <c r="AG130" s="959"/>
      <c r="AH130" s="959"/>
      <c r="AI130" s="959"/>
      <c r="AJ130" s="960"/>
      <c r="AK130" s="961">
        <v>229289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2037866</v>
      </c>
      <c r="AB131" s="986"/>
      <c r="AC131" s="986"/>
      <c r="AD131" s="986"/>
      <c r="AE131" s="987"/>
      <c r="AF131" s="985">
        <v>2006708</v>
      </c>
      <c r="AG131" s="986"/>
      <c r="AH131" s="986"/>
      <c r="AI131" s="986"/>
      <c r="AJ131" s="987"/>
      <c r="AK131" s="985">
        <v>2011732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3.6233982020000002</v>
      </c>
      <c r="AB132" s="1097"/>
      <c r="AC132" s="1097"/>
      <c r="AD132" s="1097"/>
      <c r="AE132" s="1098"/>
      <c r="AF132" s="1099">
        <v>3.328934753</v>
      </c>
      <c r="AG132" s="1097"/>
      <c r="AH132" s="1097"/>
      <c r="AI132" s="1097"/>
      <c r="AJ132" s="1098"/>
      <c r="AK132" s="1099">
        <v>3.6119125209999998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2.6</v>
      </c>
      <c r="AB133" s="1080"/>
      <c r="AC133" s="1080"/>
      <c r="AD133" s="1080"/>
      <c r="AE133" s="1081"/>
      <c r="AF133" s="1079">
        <v>2.9</v>
      </c>
      <c r="AG133" s="1080"/>
      <c r="AH133" s="1080"/>
      <c r="AI133" s="1080"/>
      <c r="AJ133" s="1081"/>
      <c r="AK133" s="1079">
        <v>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dvHTO4YwjIxWP8u6PJVqgp314SIiw/v0brL5gNaz0+ptLARaB04C2V2vU8txJPty35NwgXT6vgkQv0E4o6Bug==" saltValue="2MQ4AP1nXmBsor8ZYkME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7KOmdvhZKXKiJoISLf7z0aSXABDVOmrVZA3RLfN3OSO/7gIvTBTtA2UkxDpFzEpgu+zcnMORswoTp23Ybiq+FA==" saltValue="0+Y3Niu2sq0LK+U/QtSOq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topLeftCell="G22" zoomScale="70" zoomScaleNormal="100" zoomScaleSheetLayoutView="70"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AzmsXNqFE6rRJCH+VPPzqix83HePOeptvQCRx+0432GqBnNiP3c9Yirn+a1ZZaE1yoWa7NVxDMZVuOkp9e8JRQ==" saltValue="N1KLwayBaIVWEC2Re4zd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R1"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667924</v>
      </c>
      <c r="AP9" s="281">
        <v>158426</v>
      </c>
      <c r="AQ9" s="282">
        <v>273733</v>
      </c>
      <c r="AR9" s="283">
        <v>-42.1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103290</v>
      </c>
      <c r="AP10" s="284">
        <v>24500</v>
      </c>
      <c r="AQ10" s="285">
        <v>30345</v>
      </c>
      <c r="AR10" s="286">
        <v>-19.3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4149</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34146</v>
      </c>
      <c r="AP13" s="284">
        <v>8099</v>
      </c>
      <c r="AQ13" s="285">
        <v>9494</v>
      </c>
      <c r="AR13" s="286">
        <v>-14.7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35694</v>
      </c>
      <c r="AP14" s="284">
        <v>8466</v>
      </c>
      <c r="AQ14" s="285">
        <v>5033</v>
      </c>
      <c r="AR14" s="286">
        <v>68.2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-14263</v>
      </c>
      <c r="AP15" s="284">
        <v>-3383</v>
      </c>
      <c r="AQ15" s="285">
        <v>-17000</v>
      </c>
      <c r="AR15" s="286">
        <v>-80.099999999999994</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826791</v>
      </c>
      <c r="AP16" s="284">
        <v>196108</v>
      </c>
      <c r="AQ16" s="285">
        <v>305754</v>
      </c>
      <c r="AR16" s="286">
        <v>-35.9</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16.37</v>
      </c>
      <c r="AP21" s="298">
        <v>26.54</v>
      </c>
      <c r="AQ21" s="299">
        <v>-10.17</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94.7</v>
      </c>
      <c r="AP22" s="303">
        <v>93.9</v>
      </c>
      <c r="AQ22" s="304">
        <v>0.8</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279481</v>
      </c>
      <c r="AP32" s="312">
        <v>66291</v>
      </c>
      <c r="AQ32" s="313">
        <v>170830</v>
      </c>
      <c r="AR32" s="314">
        <v>-61.2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21776</v>
      </c>
      <c r="AP35" s="312">
        <v>5165</v>
      </c>
      <c r="AQ35" s="313">
        <v>32606</v>
      </c>
      <c r="AR35" s="314">
        <v>-84.2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694</v>
      </c>
      <c r="AP36" s="312">
        <v>165</v>
      </c>
      <c r="AQ36" s="313">
        <v>4875</v>
      </c>
      <c r="AR36" s="314">
        <v>-96.6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993</v>
      </c>
      <c r="AR37" s="314" t="s">
        <v>486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50</v>
      </c>
      <c r="AR38" s="304" t="s">
        <v>486</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-6626</v>
      </c>
      <c r="AR39" s="314" t="s">
        <v>486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-229289</v>
      </c>
      <c r="AP40" s="312">
        <v>-54385</v>
      </c>
      <c r="AQ40" s="313">
        <v>-145454</v>
      </c>
      <c r="AR40" s="314">
        <v>-62.6</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72662</v>
      </c>
      <c r="AP41" s="312">
        <v>17235</v>
      </c>
      <c r="AQ41" s="313">
        <v>57274</v>
      </c>
      <c r="AR41" s="314">
        <v>-69.900000000000006</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616790</v>
      </c>
      <c r="AN51" s="334">
        <v>135707</v>
      </c>
      <c r="AO51" s="335">
        <v>7.6</v>
      </c>
      <c r="AP51" s="336">
        <v>264232</v>
      </c>
      <c r="AQ51" s="337">
        <v>15.8</v>
      </c>
      <c r="AR51" s="338">
        <v>-8.1999999999999993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407150</v>
      </c>
      <c r="AN52" s="342">
        <v>89582</v>
      </c>
      <c r="AO52" s="343">
        <v>-3.3</v>
      </c>
      <c r="AP52" s="344">
        <v>133959</v>
      </c>
      <c r="AQ52" s="345">
        <v>13.9</v>
      </c>
      <c r="AR52" s="346">
        <v>-17.2</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460431</v>
      </c>
      <c r="AN53" s="334">
        <v>103236</v>
      </c>
      <c r="AO53" s="335">
        <v>-23.9</v>
      </c>
      <c r="AP53" s="336">
        <v>263613</v>
      </c>
      <c r="AQ53" s="337">
        <v>-0.2</v>
      </c>
      <c r="AR53" s="338">
        <v>-23.7</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353895</v>
      </c>
      <c r="AN54" s="342">
        <v>79349</v>
      </c>
      <c r="AO54" s="343">
        <v>-11.4</v>
      </c>
      <c r="AP54" s="344">
        <v>128823</v>
      </c>
      <c r="AQ54" s="345">
        <v>-3.8</v>
      </c>
      <c r="AR54" s="346">
        <v>-7.6</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635968</v>
      </c>
      <c r="AN55" s="334">
        <v>144276</v>
      </c>
      <c r="AO55" s="335">
        <v>39.799999999999997</v>
      </c>
      <c r="AP55" s="336">
        <v>362690</v>
      </c>
      <c r="AQ55" s="337">
        <v>37.6</v>
      </c>
      <c r="AR55" s="338">
        <v>2.2000000000000002</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517619</v>
      </c>
      <c r="AN56" s="342">
        <v>117427</v>
      </c>
      <c r="AO56" s="343">
        <v>48</v>
      </c>
      <c r="AP56" s="344">
        <v>172580</v>
      </c>
      <c r="AQ56" s="345">
        <v>34</v>
      </c>
      <c r="AR56" s="346">
        <v>14</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410772</v>
      </c>
      <c r="AN57" s="334">
        <v>94998</v>
      </c>
      <c r="AO57" s="335">
        <v>-34.200000000000003</v>
      </c>
      <c r="AP57" s="336">
        <v>296093</v>
      </c>
      <c r="AQ57" s="337">
        <v>-18.399999999999999</v>
      </c>
      <c r="AR57" s="338">
        <v>-15.8</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306694</v>
      </c>
      <c r="AN58" s="342">
        <v>70928</v>
      </c>
      <c r="AO58" s="343">
        <v>-39.6</v>
      </c>
      <c r="AP58" s="344">
        <v>140545</v>
      </c>
      <c r="AQ58" s="345">
        <v>-18.600000000000001</v>
      </c>
      <c r="AR58" s="346">
        <v>-21</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712187</v>
      </c>
      <c r="AN59" s="334">
        <v>168925</v>
      </c>
      <c r="AO59" s="335">
        <v>77.8</v>
      </c>
      <c r="AP59" s="336">
        <v>308655</v>
      </c>
      <c r="AQ59" s="337">
        <v>4.2</v>
      </c>
      <c r="AR59" s="338">
        <v>73.599999999999994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458098</v>
      </c>
      <c r="AN60" s="342">
        <v>108657</v>
      </c>
      <c r="AO60" s="343">
        <v>53.2</v>
      </c>
      <c r="AP60" s="344">
        <v>169887</v>
      </c>
      <c r="AQ60" s="345">
        <v>20.9</v>
      </c>
      <c r="AR60" s="346">
        <v>32.299999999999997</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567230</v>
      </c>
      <c r="AN61" s="349">
        <v>129428</v>
      </c>
      <c r="AO61" s="350">
        <v>13.4</v>
      </c>
      <c r="AP61" s="351">
        <v>299057</v>
      </c>
      <c r="AQ61" s="352">
        <v>7.8</v>
      </c>
      <c r="AR61" s="338">
        <v>5.6</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408691</v>
      </c>
      <c r="AN62" s="342">
        <v>93189</v>
      </c>
      <c r="AO62" s="343">
        <v>9.4</v>
      </c>
      <c r="AP62" s="344">
        <v>149159</v>
      </c>
      <c r="AQ62" s="345">
        <v>9.3000000000000007</v>
      </c>
      <c r="AR62" s="346">
        <v>0.1</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dlq7kwvMgQ63F4MZjuZkqUXqaO4RRitq/Jf1YZmtSu7lI1y+EvJGAkRAfsBA/GvB3e3hVSUiiMxMWaYbB2IcyA==" saltValue="Xv/WWePANaqow8QvdH6U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F85"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6g6G2VSFqApRnRRKa9mfmxZltgIkvPzPR7FnHNh8+gXWwVWcYmaWSOmBUvKPg8qtIMwYykXezt+VNRLy2+Phtg==" saltValue="zW48289cZevLLBe1EUYc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0RTXYA09LS7AmseYmqFRaDPwKLupgSrzF7MLmazjoBRttsGl7BfEMen1tmDzE2eqWjr5xSI38+Fm6kckIr1eVw==" saltValue="OETJBaPrNZIfrnqDt03Z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3"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34.71</v>
      </c>
      <c r="G47" s="12">
        <v>35.07</v>
      </c>
      <c r="H47" s="12">
        <v>34.659999999999997</v>
      </c>
      <c r="I47" s="12">
        <v>35.35</v>
      </c>
      <c r="J47" s="13">
        <v>38.26</v>
      </c>
    </row>
    <row r="48" spans="2:10" ht="57.75" customHeight="1">
      <c r="B48" s="14"/>
      <c r="C48" s="1141" t="s">
        <v>4</v>
      </c>
      <c r="D48" s="1141"/>
      <c r="E48" s="1142"/>
      <c r="F48" s="15">
        <v>6.74</v>
      </c>
      <c r="G48" s="16">
        <v>6.6</v>
      </c>
      <c r="H48" s="16">
        <v>4.7300000000000004</v>
      </c>
      <c r="I48" s="16">
        <v>6.2</v>
      </c>
      <c r="J48" s="17">
        <v>7.1</v>
      </c>
    </row>
    <row r="49" spans="2:10" ht="57.75" customHeight="1" thickBot="1">
      <c r="B49" s="18"/>
      <c r="C49" s="1143" t="s">
        <v>5</v>
      </c>
      <c r="D49" s="1143"/>
      <c r="E49" s="1144"/>
      <c r="F49" s="19" t="s">
        <v>530</v>
      </c>
      <c r="G49" s="20" t="s">
        <v>531</v>
      </c>
      <c r="H49" s="20" t="s">
        <v>532</v>
      </c>
      <c r="I49" s="20">
        <v>1.47</v>
      </c>
      <c r="J49" s="21">
        <v>1.05</v>
      </c>
    </row>
    <row r="50" spans="2:10" ht="13"/>
  </sheetData>
  <sheetProtection algorithmName="SHA-512" hashValue="Cjd3vTaYHnsQnrNu5nehAcf3WC93WWpsGVR+2Xu2sdPiM/6mG8hc6I3P2d4HlLR8GjgYY4qfUgoKtXlMyTy8lw==" saltValue="SucGZUiJxlJtGUkU0DJ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7" zoomScale="90" zoomScaleNormal="9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13.88</v>
      </c>
      <c r="G34" s="33">
        <v>9.99</v>
      </c>
      <c r="H34" s="33">
        <v>10.5</v>
      </c>
      <c r="I34" s="33">
        <v>9.52</v>
      </c>
      <c r="J34" s="34">
        <v>9.41</v>
      </c>
      <c r="K34" s="22"/>
      <c r="L34" s="22"/>
      <c r="M34" s="22"/>
      <c r="N34" s="22"/>
      <c r="O34" s="22"/>
      <c r="P34" s="22"/>
    </row>
    <row r="35" spans="1:16" ht="39" customHeight="1">
      <c r="A35" s="22"/>
      <c r="B35" s="35"/>
      <c r="C35" s="1145" t="s">
        <v>534</v>
      </c>
      <c r="D35" s="1146"/>
      <c r="E35" s="1147"/>
      <c r="F35" s="36">
        <v>6.73</v>
      </c>
      <c r="G35" s="37">
        <v>6.59</v>
      </c>
      <c r="H35" s="37">
        <v>4.7300000000000004</v>
      </c>
      <c r="I35" s="37">
        <v>6.19</v>
      </c>
      <c r="J35" s="38">
        <v>7.1</v>
      </c>
      <c r="K35" s="22"/>
      <c r="L35" s="22"/>
      <c r="M35" s="22"/>
      <c r="N35" s="22"/>
      <c r="O35" s="22"/>
      <c r="P35" s="22"/>
    </row>
    <row r="36" spans="1:16" ht="39" customHeight="1">
      <c r="A36" s="22"/>
      <c r="B36" s="35"/>
      <c r="C36" s="1145" t="s">
        <v>535</v>
      </c>
      <c r="D36" s="1146"/>
      <c r="E36" s="1147"/>
      <c r="F36" s="36">
        <v>9.14</v>
      </c>
      <c r="G36" s="37">
        <v>8</v>
      </c>
      <c r="H36" s="37">
        <v>6.54</v>
      </c>
      <c r="I36" s="37">
        <v>5.96</v>
      </c>
      <c r="J36" s="38">
        <v>5.9</v>
      </c>
      <c r="K36" s="22"/>
      <c r="L36" s="22"/>
      <c r="M36" s="22"/>
      <c r="N36" s="22"/>
      <c r="O36" s="22"/>
      <c r="P36" s="22"/>
    </row>
    <row r="37" spans="1:16" ht="39" customHeight="1">
      <c r="A37" s="22"/>
      <c r="B37" s="35"/>
      <c r="C37" s="1145" t="s">
        <v>536</v>
      </c>
      <c r="D37" s="1146"/>
      <c r="E37" s="1147"/>
      <c r="F37" s="36">
        <v>3.68</v>
      </c>
      <c r="G37" s="37">
        <v>3.4</v>
      </c>
      <c r="H37" s="37">
        <v>3.22</v>
      </c>
      <c r="I37" s="37">
        <v>2.83</v>
      </c>
      <c r="J37" s="38">
        <v>3.84</v>
      </c>
      <c r="K37" s="22"/>
      <c r="L37" s="22"/>
      <c r="M37" s="22"/>
      <c r="N37" s="22"/>
      <c r="O37" s="22"/>
      <c r="P37" s="22"/>
    </row>
    <row r="38" spans="1:16" ht="39" customHeight="1">
      <c r="A38" s="22"/>
      <c r="B38" s="35"/>
      <c r="C38" s="1145" t="s">
        <v>537</v>
      </c>
      <c r="D38" s="1146"/>
      <c r="E38" s="1147"/>
      <c r="F38" s="36">
        <v>0.28999999999999998</v>
      </c>
      <c r="G38" s="37">
        <v>0.46</v>
      </c>
      <c r="H38" s="37">
        <v>0.65</v>
      </c>
      <c r="I38" s="37">
        <v>0.55000000000000004</v>
      </c>
      <c r="J38" s="38">
        <v>3.64</v>
      </c>
      <c r="K38" s="22"/>
      <c r="L38" s="22"/>
      <c r="M38" s="22"/>
      <c r="N38" s="22"/>
      <c r="O38" s="22"/>
      <c r="P38" s="22"/>
    </row>
    <row r="39" spans="1:16" ht="39" customHeight="1">
      <c r="A39" s="22"/>
      <c r="B39" s="35"/>
      <c r="C39" s="1145" t="s">
        <v>538</v>
      </c>
      <c r="D39" s="1146"/>
      <c r="E39" s="1147"/>
      <c r="F39" s="36">
        <v>0.06</v>
      </c>
      <c r="G39" s="37">
        <v>0.01</v>
      </c>
      <c r="H39" s="37">
        <v>0</v>
      </c>
      <c r="I39" s="37">
        <v>0.18</v>
      </c>
      <c r="J39" s="38">
        <v>0.19</v>
      </c>
      <c r="K39" s="22"/>
      <c r="L39" s="22"/>
      <c r="M39" s="22"/>
      <c r="N39" s="22"/>
      <c r="O39" s="22"/>
      <c r="P39" s="22"/>
    </row>
    <row r="40" spans="1:16" ht="39" customHeight="1">
      <c r="A40" s="22"/>
      <c r="B40" s="35"/>
      <c r="C40" s="1145" t="s">
        <v>539</v>
      </c>
      <c r="D40" s="1146"/>
      <c r="E40" s="1147"/>
      <c r="F40" s="36">
        <v>7.0000000000000007E-2</v>
      </c>
      <c r="G40" s="37">
        <v>0.05</v>
      </c>
      <c r="H40" s="37">
        <v>0.01</v>
      </c>
      <c r="I40" s="37">
        <v>0.02</v>
      </c>
      <c r="J40" s="38">
        <v>7.0000000000000007E-2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Z42rHdra9JyzAEoKAYX01lLI8QjwCePZqKS4hWM/+wRjhx6a6MPNOebadQCw+YfZvRbHWvJGx9TtpUO8bJU/uA==" saltValue="7Z+4b2F9HVKw2lcw5WM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80" zoomScaleNormal="8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257</v>
      </c>
      <c r="L45" s="60">
        <v>239</v>
      </c>
      <c r="M45" s="60">
        <v>278</v>
      </c>
      <c r="N45" s="60">
        <v>263</v>
      </c>
      <c r="O45" s="61">
        <v>279</v>
      </c>
      <c r="P45" s="48"/>
      <c r="Q45" s="48"/>
      <c r="R45" s="48"/>
      <c r="S45" s="48"/>
      <c r="T45" s="48"/>
      <c r="U45" s="48"/>
    </row>
    <row r="46" spans="1:21" ht="30.75" customHeight="1">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c r="A48" s="48"/>
      <c r="B48" s="1155"/>
      <c r="C48" s="1156"/>
      <c r="D48" s="62"/>
      <c r="E48" s="1161" t="s">
        <v>13</v>
      </c>
      <c r="F48" s="1161"/>
      <c r="G48" s="1161"/>
      <c r="H48" s="1161"/>
      <c r="I48" s="1161"/>
      <c r="J48" s="1162"/>
      <c r="K48" s="63">
        <v>18</v>
      </c>
      <c r="L48" s="64">
        <v>19</v>
      </c>
      <c r="M48" s="64">
        <v>21</v>
      </c>
      <c r="N48" s="64">
        <v>20</v>
      </c>
      <c r="O48" s="65">
        <v>22</v>
      </c>
      <c r="P48" s="48"/>
      <c r="Q48" s="48"/>
      <c r="R48" s="48"/>
      <c r="S48" s="48"/>
      <c r="T48" s="48"/>
      <c r="U48" s="48"/>
    </row>
    <row r="49" spans="1:21" ht="30.75" customHeight="1">
      <c r="A49" s="48"/>
      <c r="B49" s="1155"/>
      <c r="C49" s="1156"/>
      <c r="D49" s="62"/>
      <c r="E49" s="1161" t="s">
        <v>14</v>
      </c>
      <c r="F49" s="1161"/>
      <c r="G49" s="1161"/>
      <c r="H49" s="1161"/>
      <c r="I49" s="1161"/>
      <c r="J49" s="1162"/>
      <c r="K49" s="63" t="s">
        <v>486</v>
      </c>
      <c r="L49" s="64" t="s">
        <v>486</v>
      </c>
      <c r="M49" s="64" t="s">
        <v>486</v>
      </c>
      <c r="N49" s="64">
        <v>1</v>
      </c>
      <c r="O49" s="65">
        <v>1</v>
      </c>
      <c r="P49" s="48"/>
      <c r="Q49" s="48"/>
      <c r="R49" s="48"/>
      <c r="S49" s="48"/>
      <c r="T49" s="48"/>
      <c r="U49" s="48"/>
    </row>
    <row r="50" spans="1:21" ht="30.75" customHeight="1">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c r="A52" s="48"/>
      <c r="B52" s="1163" t="s">
        <v>17</v>
      </c>
      <c r="C52" s="1164"/>
      <c r="D52" s="66"/>
      <c r="E52" s="1161" t="s">
        <v>18</v>
      </c>
      <c r="F52" s="1161"/>
      <c r="G52" s="1161"/>
      <c r="H52" s="1161"/>
      <c r="I52" s="1161"/>
      <c r="J52" s="1162"/>
      <c r="K52" s="63">
        <v>237</v>
      </c>
      <c r="L52" s="64">
        <v>223</v>
      </c>
      <c r="M52" s="64">
        <v>226</v>
      </c>
      <c r="N52" s="64">
        <v>217</v>
      </c>
      <c r="O52" s="65">
        <v>229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38</v>
      </c>
      <c r="L53" s="69">
        <v>35</v>
      </c>
      <c r="M53" s="69">
        <v>73</v>
      </c>
      <c r="N53" s="69">
        <v>67</v>
      </c>
      <c r="O53" s="70">
        <v>73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ATwlL3FkpwnDOyA7u8TuLHNgknEJ7EN7Dgb7JTRu3NElaxj6ktsv2Ur47OY65Tg7GmKZgNI+n7Ktf2vtWk5Iw==" saltValue="vwhl37oqUEIYx4gyla4k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80" zoomScaleNormal="8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2299</v>
      </c>
      <c r="J41" s="356">
        <v>2472</v>
      </c>
      <c r="K41" s="356">
        <v>2610</v>
      </c>
      <c r="L41" s="356">
        <v>2563</v>
      </c>
      <c r="M41" s="357">
        <v>2626</v>
      </c>
    </row>
    <row r="42" spans="2:13" ht="27.75" customHeight="1">
      <c r="B42" s="1186"/>
      <c r="C42" s="1187"/>
      <c r="D42" s="106"/>
      <c r="E42" s="1192" t="s">
        <v>32</v>
      </c>
      <c r="F42" s="1192"/>
      <c r="G42" s="1192"/>
      <c r="H42" s="1193"/>
      <c r="I42" s="358" t="s">
        <v>486</v>
      </c>
      <c r="J42" s="359" t="s">
        <v>486</v>
      </c>
      <c r="K42" s="359" t="s">
        <v>486</v>
      </c>
      <c r="L42" s="359" t="s">
        <v>486</v>
      </c>
      <c r="M42" s="360" t="s">
        <v>486</v>
      </c>
    </row>
    <row r="43" spans="2:13" ht="27.75" customHeight="1">
      <c r="B43" s="1186"/>
      <c r="C43" s="1187"/>
      <c r="D43" s="106"/>
      <c r="E43" s="1192" t="s">
        <v>33</v>
      </c>
      <c r="F43" s="1192"/>
      <c r="G43" s="1192"/>
      <c r="H43" s="1193"/>
      <c r="I43" s="358">
        <v>312</v>
      </c>
      <c r="J43" s="359">
        <v>294</v>
      </c>
      <c r="K43" s="359">
        <v>279</v>
      </c>
      <c r="L43" s="359">
        <v>263</v>
      </c>
      <c r="M43" s="360">
        <v>251</v>
      </c>
    </row>
    <row r="44" spans="2:13" ht="27.75" customHeight="1">
      <c r="B44" s="1186"/>
      <c r="C44" s="1187"/>
      <c r="D44" s="106"/>
      <c r="E44" s="1192" t="s">
        <v>34</v>
      </c>
      <c r="F44" s="1192"/>
      <c r="G44" s="1192"/>
      <c r="H44" s="1193"/>
      <c r="I44" s="358" t="s">
        <v>486</v>
      </c>
      <c r="J44" s="359">
        <v>2</v>
      </c>
      <c r="K44" s="359">
        <v>3</v>
      </c>
      <c r="L44" s="359">
        <v>3</v>
      </c>
      <c r="M44" s="360">
        <v>1</v>
      </c>
    </row>
    <row r="45" spans="2:13" ht="27.75" customHeight="1">
      <c r="B45" s="1186"/>
      <c r="C45" s="1187"/>
      <c r="D45" s="106"/>
      <c r="E45" s="1192" t="s">
        <v>35</v>
      </c>
      <c r="F45" s="1192"/>
      <c r="G45" s="1192"/>
      <c r="H45" s="1193"/>
      <c r="I45" s="358">
        <v>503</v>
      </c>
      <c r="J45" s="359">
        <v>520</v>
      </c>
      <c r="K45" s="359">
        <v>385</v>
      </c>
      <c r="L45" s="359">
        <v>358</v>
      </c>
      <c r="M45" s="360">
        <v>397</v>
      </c>
    </row>
    <row r="46" spans="2:13" ht="27.75" customHeight="1">
      <c r="B46" s="1186"/>
      <c r="C46" s="1187"/>
      <c r="D46" s="107"/>
      <c r="E46" s="1192" t="s">
        <v>36</v>
      </c>
      <c r="F46" s="1192"/>
      <c r="G46" s="1192"/>
      <c r="H46" s="1193"/>
      <c r="I46" s="358" t="s">
        <v>486</v>
      </c>
      <c r="J46" s="359" t="s">
        <v>486</v>
      </c>
      <c r="K46" s="359" t="s">
        <v>486</v>
      </c>
      <c r="L46" s="359" t="s">
        <v>486</v>
      </c>
      <c r="M46" s="360" t="s">
        <v>486</v>
      </c>
    </row>
    <row r="47" spans="2:13" ht="27.75" customHeight="1">
      <c r="B47" s="1186"/>
      <c r="C47" s="1187"/>
      <c r="D47" s="108"/>
      <c r="E47" s="1194" t="s">
        <v>37</v>
      </c>
      <c r="F47" s="1195"/>
      <c r="G47" s="1195"/>
      <c r="H47" s="1196"/>
      <c r="I47" s="358" t="s">
        <v>486</v>
      </c>
      <c r="J47" s="359" t="s">
        <v>486</v>
      </c>
      <c r="K47" s="359" t="s">
        <v>486</v>
      </c>
      <c r="L47" s="359" t="s">
        <v>486</v>
      </c>
      <c r="M47" s="360" t="s">
        <v>486</v>
      </c>
    </row>
    <row r="48" spans="2:13" ht="27.75" customHeight="1">
      <c r="B48" s="1186"/>
      <c r="C48" s="1187"/>
      <c r="D48" s="106"/>
      <c r="E48" s="1192" t="s">
        <v>38</v>
      </c>
      <c r="F48" s="1192"/>
      <c r="G48" s="1192"/>
      <c r="H48" s="1193"/>
      <c r="I48" s="358" t="s">
        <v>486</v>
      </c>
      <c r="J48" s="359" t="s">
        <v>486</v>
      </c>
      <c r="K48" s="359" t="s">
        <v>486</v>
      </c>
      <c r="L48" s="359" t="s">
        <v>486</v>
      </c>
      <c r="M48" s="360" t="s">
        <v>486</v>
      </c>
    </row>
    <row r="49" spans="2:13" ht="27.75" customHeight="1">
      <c r="B49" s="1188"/>
      <c r="C49" s="1189"/>
      <c r="D49" s="106"/>
      <c r="E49" s="1192" t="s">
        <v>39</v>
      </c>
      <c r="F49" s="1192"/>
      <c r="G49" s="1192"/>
      <c r="H49" s="1193"/>
      <c r="I49" s="358" t="s">
        <v>486</v>
      </c>
      <c r="J49" s="359" t="s">
        <v>486</v>
      </c>
      <c r="K49" s="359" t="s">
        <v>486</v>
      </c>
      <c r="L49" s="359" t="s">
        <v>486</v>
      </c>
      <c r="M49" s="360" t="s">
        <v>486</v>
      </c>
    </row>
    <row r="50" spans="2:13" ht="27.75" customHeight="1">
      <c r="B50" s="1197" t="s">
        <v>40</v>
      </c>
      <c r="C50" s="1198"/>
      <c r="D50" s="109"/>
      <c r="E50" s="1192" t="s">
        <v>41</v>
      </c>
      <c r="F50" s="1192"/>
      <c r="G50" s="1192"/>
      <c r="H50" s="1193"/>
      <c r="I50" s="358">
        <v>3527</v>
      </c>
      <c r="J50" s="359">
        <v>3435</v>
      </c>
      <c r="K50" s="359">
        <v>3742</v>
      </c>
      <c r="L50" s="359">
        <v>3954</v>
      </c>
      <c r="M50" s="360">
        <v>4192</v>
      </c>
    </row>
    <row r="51" spans="2:13" ht="27.75" customHeight="1">
      <c r="B51" s="1186"/>
      <c r="C51" s="1187"/>
      <c r="D51" s="106"/>
      <c r="E51" s="1192" t="s">
        <v>42</v>
      </c>
      <c r="F51" s="1192"/>
      <c r="G51" s="1192"/>
      <c r="H51" s="1193"/>
      <c r="I51" s="358">
        <v>11</v>
      </c>
      <c r="J51" s="359">
        <v>8</v>
      </c>
      <c r="K51" s="359">
        <v>4</v>
      </c>
      <c r="L51" s="359" t="s">
        <v>486</v>
      </c>
      <c r="M51" s="360" t="s">
        <v>486</v>
      </c>
    </row>
    <row r="52" spans="2:13" ht="27.75" customHeight="1">
      <c r="B52" s="1188"/>
      <c r="C52" s="1189"/>
      <c r="D52" s="106"/>
      <c r="E52" s="1192" t="s">
        <v>43</v>
      </c>
      <c r="F52" s="1192"/>
      <c r="G52" s="1192"/>
      <c r="H52" s="1193"/>
      <c r="I52" s="358">
        <v>2136</v>
      </c>
      <c r="J52" s="359">
        <v>2124</v>
      </c>
      <c r="K52" s="359">
        <v>2002</v>
      </c>
      <c r="L52" s="359">
        <v>2174</v>
      </c>
      <c r="M52" s="360">
        <v>2204</v>
      </c>
    </row>
    <row r="53" spans="2:13" ht="27.75" customHeight="1" thickBot="1">
      <c r="B53" s="1199" t="s">
        <v>19</v>
      </c>
      <c r="C53" s="1200"/>
      <c r="D53" s="110"/>
      <c r="E53" s="1201" t="s">
        <v>44</v>
      </c>
      <c r="F53" s="1201"/>
      <c r="G53" s="1201"/>
      <c r="H53" s="1202"/>
      <c r="I53" s="361">
        <v>-2561</v>
      </c>
      <c r="J53" s="362">
        <v>-2277</v>
      </c>
      <c r="K53" s="362">
        <v>-2471</v>
      </c>
      <c r="L53" s="362">
        <v>-2941</v>
      </c>
      <c r="M53" s="363">
        <v>-3121</v>
      </c>
    </row>
    <row r="54" spans="2:13" ht="27.75" customHeight="1">
      <c r="B54" s="111"/>
      <c r="C54" s="112"/>
      <c r="D54" s="112"/>
      <c r="E54" s="113"/>
      <c r="F54" s="113"/>
      <c r="G54" s="113"/>
      <c r="H54" s="113"/>
      <c r="I54" s="114"/>
      <c r="J54" s="114"/>
      <c r="K54" s="114"/>
      <c r="L54" s="114"/>
      <c r="M54" s="114"/>
    </row>
    <row r="55" spans="2:13" ht="13"/>
  </sheetData>
  <sheetProtection algorithmName="SHA-512" hashValue="MnLGu01tcQCQqAu/DEiru9exs5s3efUgd2o54zXlOPQzcXAcm8hnwasKLpLUTwf4krq44/qMJ/pKQ6XUzqyqGg==" saltValue="NslbwmBwZzratFQubHy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784</v>
      </c>
      <c r="G55" s="122">
        <v>786</v>
      </c>
      <c r="H55" s="123">
        <v>857</v>
      </c>
    </row>
    <row r="56" spans="2:8" ht="52.5" customHeight="1">
      <c r="B56" s="124"/>
      <c r="C56" s="1213" t="s">
        <v>47</v>
      </c>
      <c r="D56" s="1213"/>
      <c r="E56" s="1214"/>
      <c r="F56" s="125">
        <v>576</v>
      </c>
      <c r="G56" s="125">
        <v>632</v>
      </c>
      <c r="H56" s="126">
        <v>634</v>
      </c>
    </row>
    <row r="57" spans="2:8" ht="53.25" customHeight="1">
      <c r="B57" s="124"/>
      <c r="C57" s="1215" t="s">
        <v>48</v>
      </c>
      <c r="D57" s="1215"/>
      <c r="E57" s="1216"/>
      <c r="F57" s="127">
        <v>2089</v>
      </c>
      <c r="G57" s="127">
        <v>2242</v>
      </c>
      <c r="H57" s="128">
        <v>2409</v>
      </c>
    </row>
    <row r="58" spans="2:8" ht="45.75" customHeight="1">
      <c r="B58" s="129"/>
      <c r="C58" s="1203" t="s">
        <v>550</v>
      </c>
      <c r="D58" s="1204"/>
      <c r="E58" s="1205"/>
      <c r="F58" s="130">
        <v>903</v>
      </c>
      <c r="G58" s="130">
        <v>996</v>
      </c>
      <c r="H58" s="131">
        <v>1040</v>
      </c>
    </row>
    <row r="59" spans="2:8" ht="45.75" customHeight="1">
      <c r="B59" s="129"/>
      <c r="C59" s="1203" t="s">
        <v>551</v>
      </c>
      <c r="D59" s="1204"/>
      <c r="E59" s="1205"/>
      <c r="F59" s="130">
        <v>277</v>
      </c>
      <c r="G59" s="130">
        <v>270</v>
      </c>
      <c r="H59" s="131">
        <v>265</v>
      </c>
    </row>
    <row r="60" spans="2:8" ht="45.75" customHeight="1">
      <c r="B60" s="129"/>
      <c r="C60" s="1203" t="s">
        <v>552</v>
      </c>
      <c r="D60" s="1204"/>
      <c r="E60" s="1205"/>
      <c r="F60" s="130">
        <v>259</v>
      </c>
      <c r="G60" s="130">
        <v>256</v>
      </c>
      <c r="H60" s="131">
        <v>253</v>
      </c>
    </row>
    <row r="61" spans="2:8" ht="45.75" customHeight="1">
      <c r="B61" s="129"/>
      <c r="C61" s="1203" t="s">
        <v>553</v>
      </c>
      <c r="D61" s="1204"/>
      <c r="E61" s="1205"/>
      <c r="F61" s="130">
        <v>211</v>
      </c>
      <c r="G61" s="130">
        <v>207</v>
      </c>
      <c r="H61" s="131">
        <v>203</v>
      </c>
    </row>
    <row r="62" spans="2:8" ht="45.75" customHeight="1" thickBot="1">
      <c r="B62" s="132"/>
      <c r="C62" s="1206" t="s">
        <v>554</v>
      </c>
      <c r="D62" s="1207"/>
      <c r="E62" s="1208"/>
      <c r="F62" s="133">
        <v>0</v>
      </c>
      <c r="G62" s="133">
        <v>94</v>
      </c>
      <c r="H62" s="134">
        <v>187</v>
      </c>
    </row>
    <row r="63" spans="2:8" ht="52.5" customHeight="1" thickBot="1">
      <c r="B63" s="135"/>
      <c r="C63" s="1209" t="s">
        <v>49</v>
      </c>
      <c r="D63" s="1209"/>
      <c r="E63" s="1210"/>
      <c r="F63" s="136">
        <v>3449</v>
      </c>
      <c r="G63" s="136">
        <v>3660</v>
      </c>
      <c r="H63" s="137">
        <v>3900</v>
      </c>
    </row>
    <row r="64" spans="2:8" ht="13"/>
  </sheetData>
  <sheetProtection algorithmName="SHA-512" hashValue="Xywdaa8GxttwGZooMoGLpfZFusYb71KzM/zhD9z9U2+WxzjvbdRcYuIgTAG/zWCx4EhIRuk+YHuvK8v1YglwWg==" saltValue="U6blAhc8HWJNjLs76+9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135707</v>
      </c>
      <c r="E3" s="156"/>
      <c r="F3" s="157">
        <v>264232</v>
      </c>
      <c r="G3" s="158"/>
      <c r="H3" s="159"/>
    </row>
    <row r="4" spans="1:8">
      <c r="A4" s="160"/>
      <c r="B4" s="161"/>
      <c r="C4" s="162"/>
      <c r="D4" s="163">
        <v>89582</v>
      </c>
      <c r="E4" s="164"/>
      <c r="F4" s="165">
        <v>133959</v>
      </c>
      <c r="G4" s="166"/>
      <c r="H4" s="167"/>
    </row>
    <row r="5" spans="1:8">
      <c r="A5" s="148" t="s">
        <v>519</v>
      </c>
      <c r="B5" s="153"/>
      <c r="C5" s="154"/>
      <c r="D5" s="155">
        <v>103236</v>
      </c>
      <c r="E5" s="156"/>
      <c r="F5" s="157">
        <v>263613</v>
      </c>
      <c r="G5" s="158"/>
      <c r="H5" s="159"/>
    </row>
    <row r="6" spans="1:8">
      <c r="A6" s="160"/>
      <c r="B6" s="161"/>
      <c r="C6" s="162"/>
      <c r="D6" s="163">
        <v>79349</v>
      </c>
      <c r="E6" s="164"/>
      <c r="F6" s="165">
        <v>128823</v>
      </c>
      <c r="G6" s="166"/>
      <c r="H6" s="167"/>
    </row>
    <row r="7" spans="1:8">
      <c r="A7" s="148" t="s">
        <v>520</v>
      </c>
      <c r="B7" s="153"/>
      <c r="C7" s="154"/>
      <c r="D7" s="155">
        <v>144276</v>
      </c>
      <c r="E7" s="156"/>
      <c r="F7" s="157">
        <v>362690</v>
      </c>
      <c r="G7" s="158"/>
      <c r="H7" s="159"/>
    </row>
    <row r="8" spans="1:8">
      <c r="A8" s="160"/>
      <c r="B8" s="161"/>
      <c r="C8" s="162"/>
      <c r="D8" s="163">
        <v>117427</v>
      </c>
      <c r="E8" s="164"/>
      <c r="F8" s="165">
        <v>172580</v>
      </c>
      <c r="G8" s="166"/>
      <c r="H8" s="167"/>
    </row>
    <row r="9" spans="1:8">
      <c r="A9" s="148" t="s">
        <v>521</v>
      </c>
      <c r="B9" s="153"/>
      <c r="C9" s="154"/>
      <c r="D9" s="155">
        <v>94998</v>
      </c>
      <c r="E9" s="156"/>
      <c r="F9" s="157">
        <v>296093</v>
      </c>
      <c r="G9" s="158"/>
      <c r="H9" s="159"/>
    </row>
    <row r="10" spans="1:8">
      <c r="A10" s="160"/>
      <c r="B10" s="161"/>
      <c r="C10" s="162"/>
      <c r="D10" s="163">
        <v>70928</v>
      </c>
      <c r="E10" s="164"/>
      <c r="F10" s="165">
        <v>140545</v>
      </c>
      <c r="G10" s="166"/>
      <c r="H10" s="167"/>
    </row>
    <row r="11" spans="1:8">
      <c r="A11" s="148" t="s">
        <v>522</v>
      </c>
      <c r="B11" s="153"/>
      <c r="C11" s="154"/>
      <c r="D11" s="155">
        <v>168925</v>
      </c>
      <c r="E11" s="156"/>
      <c r="F11" s="157">
        <v>308655</v>
      </c>
      <c r="G11" s="158"/>
      <c r="H11" s="159"/>
    </row>
    <row r="12" spans="1:8">
      <c r="A12" s="160"/>
      <c r="B12" s="161"/>
      <c r="C12" s="168"/>
      <c r="D12" s="163">
        <v>108657</v>
      </c>
      <c r="E12" s="164"/>
      <c r="F12" s="165">
        <v>169887</v>
      </c>
      <c r="G12" s="166"/>
      <c r="H12" s="167"/>
    </row>
    <row r="13" spans="1:8">
      <c r="A13" s="148"/>
      <c r="B13" s="153"/>
      <c r="C13" s="169"/>
      <c r="D13" s="170">
        <v>129428</v>
      </c>
      <c r="E13" s="171"/>
      <c r="F13" s="172">
        <v>299057</v>
      </c>
      <c r="G13" s="173"/>
      <c r="H13" s="159"/>
    </row>
    <row r="14" spans="1:8">
      <c r="A14" s="160"/>
      <c r="B14" s="161"/>
      <c r="C14" s="162"/>
      <c r="D14" s="163">
        <v>93189</v>
      </c>
      <c r="E14" s="164"/>
      <c r="F14" s="165">
        <v>149159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6.74</v>
      </c>
      <c r="C19" s="174">
        <f>ROUND(VALUE(SUBSTITUTE(実質収支比率等に係る経年分析!G$48,"▲","-")),2)</f>
        <v>6.6</v>
      </c>
      <c r="D19" s="174">
        <f>ROUND(VALUE(SUBSTITUTE(実質収支比率等に係る経年分析!H$48,"▲","-")),2)</f>
        <v>4.7300000000000004</v>
      </c>
      <c r="E19" s="174">
        <f>ROUND(VALUE(SUBSTITUTE(実質収支比率等に係る経年分析!I$48,"▲","-")),2)</f>
        <v>6.2</v>
      </c>
      <c r="F19" s="174">
        <f>ROUND(VALUE(SUBSTITUTE(実質収支比率等に係る経年分析!J$48,"▲","-")),2)</f>
        <v>7.1</v>
      </c>
    </row>
    <row r="20" spans="1:11">
      <c r="A20" s="174" t="s">
        <v>53</v>
      </c>
      <c r="B20" s="174">
        <f>ROUND(VALUE(SUBSTITUTE(実質収支比率等に係る経年分析!F$47,"▲","-")),2)</f>
        <v>34.71</v>
      </c>
      <c r="C20" s="174">
        <f>ROUND(VALUE(SUBSTITUTE(実質収支比率等に係る経年分析!G$47,"▲","-")),2)</f>
        <v>35.07</v>
      </c>
      <c r="D20" s="174">
        <f>ROUND(VALUE(SUBSTITUTE(実質収支比率等に係る経年分析!H$47,"▲","-")),2)</f>
        <v>34.659999999999997</v>
      </c>
      <c r="E20" s="174">
        <f>ROUND(VALUE(SUBSTITUTE(実質収支比率等に係る経年分析!I$47,"▲","-")),2)</f>
        <v>35.35</v>
      </c>
      <c r="F20" s="174">
        <f>ROUND(VALUE(SUBSTITUTE(実質収支比率等に係る経年分析!J$47,"▲","-")),2)</f>
        <v>38.26</v>
      </c>
    </row>
    <row r="21" spans="1:11">
      <c r="A21" s="174" t="s">
        <v>54</v>
      </c>
      <c r="B21" s="174">
        <f>IF(ISNUMBER(VALUE(SUBSTITUTE(実質収支比率等に係る経年分析!F$49,"▲","-"))),ROUND(VALUE(SUBSTITUTE(実質収支比率等に係る経年分析!F$49,"▲","-")),2),NA())</f>
        <v>-2.16</v>
      </c>
      <c r="C21" s="174">
        <f>IF(ISNUMBER(VALUE(SUBSTITUTE(実質収支比率等に係る経年分析!G$49,"▲","-"))),ROUND(VALUE(SUBSTITUTE(実質収支比率等に係る経年分析!G$49,"▲","-")),2),NA())</f>
        <v>-1.71</v>
      </c>
      <c r="D21" s="174">
        <f>IF(ISNUMBER(VALUE(SUBSTITUTE(実質収支比率等に係る経年分析!H$49,"▲","-"))),ROUND(VALUE(SUBSTITUTE(実質収支比率等に係る経年分析!H$49,"▲","-")),2),NA())</f>
        <v>-1.1000000000000001</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1.05</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恒久対策事業特別会計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3.64</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3.84</v>
      </c>
    </row>
    <row r="34" spans="1:16">
      <c r="A34" s="175" t="str">
        <f>IF(連結実質赤字比率に係る赤字・黒字の構成分析!C$36="",NA(),連結実質赤字比率に係る赤字・黒字の構成分析!C$36)</f>
        <v>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v>
      </c>
    </row>
    <row r="36" spans="1:16">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237</v>
      </c>
      <c r="E42" s="176"/>
      <c r="F42" s="176"/>
      <c r="G42" s="176">
        <f>'実質公債費比率（分子）の構造'!L$52</f>
        <v>223</v>
      </c>
      <c r="H42" s="176"/>
      <c r="I42" s="176"/>
      <c r="J42" s="176">
        <f>'実質公債費比率（分子）の構造'!M$52</f>
        <v>226</v>
      </c>
      <c r="K42" s="176"/>
      <c r="L42" s="176"/>
      <c r="M42" s="176">
        <f>'実質公債費比率（分子）の構造'!N$52</f>
        <v>217</v>
      </c>
      <c r="N42" s="176"/>
      <c r="O42" s="176"/>
      <c r="P42" s="176">
        <f>'実質公債費比率（分子）の構造'!O$52</f>
        <v>229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1</v>
      </c>
      <c r="L45" s="176"/>
      <c r="M45" s="176"/>
      <c r="N45" s="176">
        <f>'実質公債費比率（分子）の構造'!O$49</f>
        <v>1</v>
      </c>
      <c r="O45" s="176"/>
      <c r="P45" s="176"/>
    </row>
    <row r="46" spans="1:16">
      <c r="A46" s="176" t="s">
        <v>64</v>
      </c>
      <c r="B46" s="176">
        <f>'実質公債費比率（分子）の構造'!K$48</f>
        <v>18</v>
      </c>
      <c r="C46" s="176"/>
      <c r="D46" s="176"/>
      <c r="E46" s="176">
        <f>'実質公債費比率（分子）の構造'!L$48</f>
        <v>19</v>
      </c>
      <c r="F46" s="176"/>
      <c r="G46" s="176"/>
      <c r="H46" s="176">
        <f>'実質公債費比率（分子）の構造'!M$48</f>
        <v>21</v>
      </c>
      <c r="I46" s="176"/>
      <c r="J46" s="176"/>
      <c r="K46" s="176">
        <f>'実質公債費比率（分子）の構造'!N$48</f>
        <v>20</v>
      </c>
      <c r="L46" s="176"/>
      <c r="M46" s="176"/>
      <c r="N46" s="176">
        <f>'実質公債費比率（分子）の構造'!O$48</f>
        <v>22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257</v>
      </c>
      <c r="C49" s="176"/>
      <c r="D49" s="176"/>
      <c r="E49" s="176">
        <f>'実質公債費比率（分子）の構造'!L$45</f>
        <v>239</v>
      </c>
      <c r="F49" s="176"/>
      <c r="G49" s="176"/>
      <c r="H49" s="176">
        <f>'実質公債費比率（分子）の構造'!M$45</f>
        <v>278</v>
      </c>
      <c r="I49" s="176"/>
      <c r="J49" s="176"/>
      <c r="K49" s="176">
        <f>'実質公債費比率（分子）の構造'!N$45</f>
        <v>263</v>
      </c>
      <c r="L49" s="176"/>
      <c r="M49" s="176"/>
      <c r="N49" s="176">
        <f>'実質公債費比率（分子）の構造'!O$45</f>
        <v>279</v>
      </c>
      <c r="O49" s="176"/>
      <c r="P49" s="176"/>
    </row>
    <row r="50" spans="1:16">
      <c r="A50" s="176" t="s">
        <v>67</v>
      </c>
      <c r="B50" s="176" t="e">
        <f>NA()</f>
        <v>#N/A</v>
      </c>
      <c r="C50" s="176">
        <f>IF(ISNUMBER('実質公債費比率（分子）の構造'!K$53),'実質公債費比率（分子）の構造'!K$53,NA())</f>
        <v>38</v>
      </c>
      <c r="D50" s="176" t="e">
        <f>NA()</f>
        <v>#N/A</v>
      </c>
      <c r="E50" s="176" t="e">
        <f>NA()</f>
        <v>#N/A</v>
      </c>
      <c r="F50" s="176">
        <f>IF(ISNUMBER('実質公債費比率（分子）の構造'!L$53),'実質公債費比率（分子）の構造'!L$53,NA())</f>
        <v>35</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67</v>
      </c>
      <c r="M50" s="176" t="e">
        <f>NA()</f>
        <v>#N/A</v>
      </c>
      <c r="N50" s="176" t="e">
        <f>NA()</f>
        <v>#N/A</v>
      </c>
      <c r="O50" s="176">
        <f>IF(ISNUMBER('実質公債費比率（分子）の構造'!O$53),'実質公債費比率（分子）の構造'!O$53,NA())</f>
        <v>73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2136</v>
      </c>
      <c r="E56" s="175"/>
      <c r="F56" s="175"/>
      <c r="G56" s="175">
        <f>'将来負担比率（分子）の構造'!J$52</f>
        <v>2124</v>
      </c>
      <c r="H56" s="175"/>
      <c r="I56" s="175"/>
      <c r="J56" s="175">
        <f>'将来負担比率（分子）の構造'!K$52</f>
        <v>2002</v>
      </c>
      <c r="K56" s="175"/>
      <c r="L56" s="175"/>
      <c r="M56" s="175">
        <f>'将来負担比率（分子）の構造'!L$52</f>
        <v>2174</v>
      </c>
      <c r="N56" s="175"/>
      <c r="O56" s="175"/>
      <c r="P56" s="175">
        <f>'将来負担比率（分子）の構造'!M$52</f>
        <v>2204</v>
      </c>
    </row>
    <row r="57" spans="1:16">
      <c r="A57" s="175" t="s">
        <v>42</v>
      </c>
      <c r="B57" s="175"/>
      <c r="C57" s="175"/>
      <c r="D57" s="175">
        <f>'将来負担比率（分子）の構造'!I$51</f>
        <v>11</v>
      </c>
      <c r="E57" s="175"/>
      <c r="F57" s="175"/>
      <c r="G57" s="175">
        <f>'将来負担比率（分子）の構造'!J$51</f>
        <v>8</v>
      </c>
      <c r="H57" s="175"/>
      <c r="I57" s="175"/>
      <c r="J57" s="175">
        <f>'将来負担比率（分子）の構造'!K$51</f>
        <v>4</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3527</v>
      </c>
      <c r="E58" s="175"/>
      <c r="F58" s="175"/>
      <c r="G58" s="175">
        <f>'将来負担比率（分子）の構造'!J$50</f>
        <v>3435</v>
      </c>
      <c r="H58" s="175"/>
      <c r="I58" s="175"/>
      <c r="J58" s="175">
        <f>'将来負担比率（分子）の構造'!K$50</f>
        <v>3742</v>
      </c>
      <c r="K58" s="175"/>
      <c r="L58" s="175"/>
      <c r="M58" s="175">
        <f>'将来負担比率（分子）の構造'!L$50</f>
        <v>3954</v>
      </c>
      <c r="N58" s="175"/>
      <c r="O58" s="175"/>
      <c r="P58" s="175">
        <f>'将来負担比率（分子）の構造'!M$50</f>
        <v>4192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503</v>
      </c>
      <c r="C62" s="175"/>
      <c r="D62" s="175"/>
      <c r="E62" s="175">
        <f>'将来負担比率（分子）の構造'!J$45</f>
        <v>520</v>
      </c>
      <c r="F62" s="175"/>
      <c r="G62" s="175"/>
      <c r="H62" s="175">
        <f>'将来負担比率（分子）の構造'!K$45</f>
        <v>385</v>
      </c>
      <c r="I62" s="175"/>
      <c r="J62" s="175"/>
      <c r="K62" s="175">
        <f>'将来負担比率（分子）の構造'!L$45</f>
        <v>358</v>
      </c>
      <c r="L62" s="175"/>
      <c r="M62" s="175"/>
      <c r="N62" s="175">
        <f>'将来負担比率（分子）の構造'!M$45</f>
        <v>397</v>
      </c>
      <c r="O62" s="175"/>
      <c r="P62" s="175"/>
    </row>
    <row r="63" spans="1:16">
      <c r="A63" s="175" t="s">
        <v>34</v>
      </c>
      <c r="B63" s="175" t="str">
        <f>'将来負担比率（分子）の構造'!I$44</f>
        <v>-</v>
      </c>
      <c r="C63" s="175"/>
      <c r="D63" s="175"/>
      <c r="E63" s="175">
        <f>'将来負担比率（分子）の構造'!J$44</f>
        <v>2</v>
      </c>
      <c r="F63" s="175"/>
      <c r="G63" s="175"/>
      <c r="H63" s="175">
        <f>'将来負担比率（分子）の構造'!K$44</f>
        <v>3</v>
      </c>
      <c r="I63" s="175"/>
      <c r="J63" s="175"/>
      <c r="K63" s="175">
        <f>'将来負担比率（分子）の構造'!L$44</f>
        <v>3</v>
      </c>
      <c r="L63" s="175"/>
      <c r="M63" s="175"/>
      <c r="N63" s="175">
        <f>'将来負担比率（分子）の構造'!M$44</f>
        <v>1</v>
      </c>
      <c r="O63" s="175"/>
      <c r="P63" s="175"/>
    </row>
    <row r="64" spans="1:16">
      <c r="A64" s="175" t="s">
        <v>33</v>
      </c>
      <c r="B64" s="175">
        <f>'将来負担比率（分子）の構造'!I$43</f>
        <v>312</v>
      </c>
      <c r="C64" s="175"/>
      <c r="D64" s="175"/>
      <c r="E64" s="175">
        <f>'将来負担比率（分子）の構造'!J$43</f>
        <v>294</v>
      </c>
      <c r="F64" s="175"/>
      <c r="G64" s="175"/>
      <c r="H64" s="175">
        <f>'将来負担比率（分子）の構造'!K$43</f>
        <v>279</v>
      </c>
      <c r="I64" s="175"/>
      <c r="J64" s="175"/>
      <c r="K64" s="175">
        <f>'将来負担比率（分子）の構造'!L$43</f>
        <v>263</v>
      </c>
      <c r="L64" s="175"/>
      <c r="M64" s="175"/>
      <c r="N64" s="175">
        <f>'将来負担比率（分子）の構造'!M$43</f>
        <v>251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2299</v>
      </c>
      <c r="C66" s="175"/>
      <c r="D66" s="175"/>
      <c r="E66" s="175">
        <f>'将来負担比率（分子）の構造'!J$41</f>
        <v>2472</v>
      </c>
      <c r="F66" s="175"/>
      <c r="G66" s="175"/>
      <c r="H66" s="175">
        <f>'将来負担比率（分子）の構造'!K$41</f>
        <v>2610</v>
      </c>
      <c r="I66" s="175"/>
      <c r="J66" s="175"/>
      <c r="K66" s="175">
        <f>'将来負担比率（分子）の構造'!L$41</f>
        <v>2563</v>
      </c>
      <c r="L66" s="175"/>
      <c r="M66" s="175"/>
      <c r="N66" s="175">
        <f>'将来負担比率（分子）の構造'!M$41</f>
        <v>2626</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784</v>
      </c>
      <c r="C72" s="179">
        <f>基金残高に係る経年分析!G55</f>
        <v>786</v>
      </c>
      <c r="D72" s="179">
        <f>基金残高に係る経年分析!H55</f>
        <v>857</v>
      </c>
    </row>
    <row r="73" spans="1:16">
      <c r="A73" s="178" t="s">
        <v>74</v>
      </c>
      <c r="B73" s="179">
        <f>基金残高に係る経年分析!F56</f>
        <v>576</v>
      </c>
      <c r="C73" s="179">
        <f>基金残高に係る経年分析!G56</f>
        <v>632</v>
      </c>
      <c r="D73" s="179">
        <f>基金残高に係る経年分析!H56</f>
        <v>634</v>
      </c>
    </row>
    <row r="74" spans="1:16">
      <c r="A74" s="178" t="s">
        <v>75</v>
      </c>
      <c r="B74" s="179">
        <f>基金残高に係る経年分析!F57</f>
        <v>2089</v>
      </c>
      <c r="C74" s="179">
        <f>基金残高に係る経年分析!G57</f>
        <v>2242</v>
      </c>
      <c r="D74" s="179">
        <f>基金残高に係る経年分析!H57</f>
        <v>2409</v>
      </c>
    </row>
  </sheetData>
  <sheetProtection algorithmName="SHA-512" hashValue="Zk4uDfaZX4/AtarKRcpNwswgiZLpGUZEr+50wYh6tLAj72MqU8NIGPVchnnc9gaOAJ09QM4qnYmT60dMBrQvPg==" saltValue="tbQrMMtdQDBjzW2W/BzI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2025-03-10T02:31:34Z</cp:lastPrinted>
  <dcterms:created xsi:type="dcterms:W3CDTF">2025-02-19T05:18:35Z</dcterms:created>
  <dcterms:modified xsi:type="dcterms:W3CDTF">2025-03-11T06:44:49Z</dcterms:modified>
  <cp:category/>
</cp:coreProperties>
</file>