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87\share\令和６年度\03 普通会計決算統計（R5決算）\08-02 令和５年度財政状況資料集の作成\03 市町村→県\"/>
    </mc:Choice>
  </mc:AlternateContent>
  <bookViews>
    <workbookView xWindow="0" yWindow="0" windowWidth="28800" windowHeight="1195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CO35" i="10"/>
  <c r="AM35" i="10"/>
  <c r="C35" i="10"/>
  <c r="C36" i="10" s="1"/>
  <c r="CO34" i="10"/>
  <c r="BW34" i="10"/>
  <c r="BW35" i="10" s="1"/>
  <c r="BW36" i="10" s="1"/>
  <c r="BW37" i="10" s="1"/>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AM34" i="10"/>
</calcChain>
</file>

<file path=xl/sharedStrings.xml><?xml version="1.0" encoding="utf-8"?>
<sst xmlns="http://schemas.openxmlformats.org/spreadsheetml/2006/main" count="1116" uniqueCount="563">
  <si>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</si>
  <si>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</si>
  <si>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</si>
  <si>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</si>
  <si>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</si>
  <si>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</si>
  <si>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</si>
  <si>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</si>
  <si>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</si>
  <si>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</si>
  <si>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</si>
  <si>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</si>
  <si>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</si>
  <si>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</si>
  <si>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</si>
  <si>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</si>
  <si>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</si>
  <si>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</si>
  <si>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</si>
  <si>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</si>
  <si>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</si>
  <si>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</si>
  <si>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</si>
  <si>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</si>
  <si>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</si>
  <si>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</si>
  <si>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</si>
  <si>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</si>
  <si>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</si>
  <si>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</si>
  <si>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</si>
  <si>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</si>
  <si>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</si>
  <si>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</si>
  <si>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</si>
  <si>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</si>
  <si>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</si>
  <si>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</si>
  <si>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</si>
  <si>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</si>
  <si>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</si>
  <si>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</si>
  <si>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</si>
  <si>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</si>
  <si>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</si>
  <si>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</si>
  <si>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</si>
  <si>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</si>
  <si>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</si>
  <si>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</si>
  <si>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</si>
  <si>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</si>
  <si>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</si>
  <si>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</si>
  <si>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</si>
  <si>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</si>
  <si>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</si>
  <si>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</si>
  <si>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</si>
  <si>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</si>
  <si>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</si>
  <si>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</si>
  <si>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</si>
  <si>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</si>
  <si>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</si>
  <si>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</si>
  <si>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</si>
  <si>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</si>
  <si>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</si>
  <si>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</si>
  <si>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</si>
  <si>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</si>
  <si>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</si>
  <si>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</si>
  <si>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</si>
  <si>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</si>
  <si>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</si>
  <si>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</si>
  <si>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</si>
  <si>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</si>
  <si>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</si>
  <si>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Ⅳ－２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</si>
  <si>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</si>
  <si>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</si>
  <si>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</si>
  <si>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</si>
  <si>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</si>
  <si>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</si>
  <si>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</si>
  <si>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</si>
  <si>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</si>
  <si>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</si>
  <si>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</si>
  <si>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</si>
  <si>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芦北町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</si>
  <si>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</si>
  <si>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</si>
  <si>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</si>
  <si>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</si>
  <si>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</si>
  <si>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</si>
  <si>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</si>
  <si>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</si>
  <si>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</si>
  <si>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</si>
  <si>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</si>
  <si>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</si>
  <si>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</si>
  <si>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</si>
  <si>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</si>
  <si>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</si>
  <si>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</si>
  <si>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</si>
  <si>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</si>
  <si>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</si>
  <si>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</si>
  <si>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</si>
  <si>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</si>
  <si>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</si>
  <si>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</si>
  <si>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</si>
  <si>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</si>
  <si>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</si>
  <si>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</si>
  <si>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</si>
  <si>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</si>
  <si>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</si>
  <si>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</si>
  <si>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</si>
  <si>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</si>
  <si>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</si>
  <si>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</si>
  <si>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</si>
  <si>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</si>
  <si>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</si>
  <si>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</si>
  <si>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</si>
  <si>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</si>
  <si>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</si>
  <si>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</si>
  <si>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</si>
  <si>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</si>
  <si>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6"/>
  </si>
  <si>
    <t>うち日本人(％)</t>
    <phoneticPr fontId="5"/>
  </si>
  <si>
    <t>-2.9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</si>
  <si>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</si>
  <si>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</si>
  <si>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</si>
  <si>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</si>
  <si>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</si>
  <si>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</si>
  <si>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</si>
  <si>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</si>
  <si>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</si>
  <si>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</si>
  <si>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</si>
  <si>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</si>
  <si>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</si>
  <si>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</si>
  <si>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</si>
  <si>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</si>
  <si>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</si>
  <si>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</si>
  <si>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</si>
  <si>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</si>
  <si>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</si>
  <si>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</si>
  <si>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</si>
  <si>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</si>
  <si>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</si>
  <si>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</si>
  <si>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</si>
  <si>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</si>
  <si>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</si>
  <si>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</si>
  <si>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</si>
  <si>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</si>
  <si>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</si>
  <si>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</si>
  <si>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</si>
  <si>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</si>
  <si>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</si>
  <si>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</si>
  <si>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</si>
  <si>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</si>
  <si>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</si>
  <si>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</si>
  <si>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</si>
  <si>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</si>
  <si>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</si>
  <si>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</si>
  <si>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</si>
  <si>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</si>
  <si>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</si>
  <si>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</si>
  <si>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</si>
  <si>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</si>
  <si>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</si>
  <si>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</si>
  <si>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</si>
  <si>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</si>
  <si>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</si>
  <si>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</si>
  <si>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</si>
  <si>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熊本県芦北町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</si>
  <si>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</si>
  <si>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</si>
  <si>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</si>
  <si>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</si>
  <si>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</si>
  <si>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</si>
  <si>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</si>
  <si>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</si>
  <si>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</si>
  <si>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</si>
  <si>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</si>
  <si>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</si>
  <si>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</si>
  <si>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</si>
  <si>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</si>
  <si>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</si>
  <si>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</si>
  <si>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</si>
  <si>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</si>
  <si>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</si>
  <si>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</si>
  <si>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</si>
  <si>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</si>
  <si>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</si>
  <si>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</si>
  <si>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</si>
  <si>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</si>
  <si>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</si>
  <si>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</si>
  <si>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</si>
  <si>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</si>
  <si>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</si>
  <si>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</si>
  <si>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</si>
  <si>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</si>
  <si>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</si>
  <si>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</si>
  <si>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</si>
  <si>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</si>
  <si>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</si>
  <si>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</si>
  <si>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</si>
  <si>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</si>
  <si>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</si>
  <si>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</si>
  <si>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</si>
  <si>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</si>
  <si>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</si>
  <si>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</si>
  <si>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</si>
  <si>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</si>
  <si>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</si>
  <si>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</si>
  <si>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</si>
  <si>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</si>
  <si>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</si>
  <si>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</si>
  <si>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</si>
  <si>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</si>
  <si>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</si>
  <si>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</si>
  <si>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</si>
  <si>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</si>
  <si>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</si>
  <si>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</si>
  <si>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</si>
  <si>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</si>
  <si>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</si>
  <si>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</si>
  <si>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</si>
  <si>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</si>
  <si>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</si>
  <si>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</si>
  <si>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</si>
  <si>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</si>
  <si>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</si>
  <si>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</si>
  <si>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</si>
  <si>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</si>
  <si>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</si>
  <si>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</si>
  <si>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</si>
  <si>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</si>
  <si>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</si>
  <si>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</si>
  <si>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</si>
  <si>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</si>
  <si>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</si>
  <si>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</si>
  <si>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</si>
  <si>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</si>
  <si>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</si>
  <si>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</si>
  <si>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</si>
  <si>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</si>
  <si>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</si>
  <si>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</si>
  <si>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</si>
  <si>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</si>
  <si>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</si>
  <si>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</si>
  <si>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</si>
  <si>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</si>
  <si>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</si>
  <si>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</si>
  <si>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</si>
  <si>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</si>
  <si>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</si>
  <si>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</si>
  <si>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</si>
  <si>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</si>
  <si>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</si>
  <si>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</si>
  <si>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</si>
  <si>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</si>
  <si>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</si>
  <si>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</si>
  <si>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</si>
  <si>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</si>
  <si>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</si>
  <si>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</si>
  <si>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</si>
  <si>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</si>
  <si>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</si>
  <si>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</si>
  <si>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</si>
  <si>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</si>
  <si>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</si>
  <si>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</si>
  <si>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</si>
  <si>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</si>
  <si>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</si>
  <si>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</si>
  <si>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</si>
  <si>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</si>
  <si>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</si>
  <si>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</si>
  <si>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</si>
  <si>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</si>
  <si>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</si>
  <si>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</si>
  <si>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</si>
  <si>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</si>
  <si>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</si>
  <si>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</si>
  <si>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</si>
  <si>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</si>
  <si>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</si>
  <si>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</si>
  <si>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</si>
  <si>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熊本県芦北町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</si>
  <si>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</si>
  <si>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</si>
  <si>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</si>
  <si>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</si>
  <si>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</si>
  <si>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</si>
  <si>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</si>
  <si>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</si>
  <si>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</si>
  <si>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</si>
  <si>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</si>
  <si>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</si>
  <si>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</si>
  <si>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</si>
  <si>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</si>
  <si>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</si>
  <si>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</si>
  <si>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</si>
  <si>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</si>
  <si>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</si>
  <si>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町有温泉事業特別会計</t>
    <phoneticPr fontId="5"/>
  </si>
  <si>
    <t>奨学資金貸付事業特別会計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</si>
  <si>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</si>
  <si>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</si>
  <si>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</si>
  <si>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</si>
  <si>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</si>
  <si>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</si>
  <si>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</si>
  <si>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</si>
  <si>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</si>
  <si>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</si>
  <si>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</si>
  <si>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</si>
  <si>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</si>
  <si>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</si>
  <si>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</si>
  <si>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</si>
  <si>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</si>
  <si>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</si>
  <si>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農業集落排水事業特別会計</t>
    <phoneticPr fontId="5"/>
  </si>
  <si>
    <t>法非適用企業</t>
    <phoneticPr fontId="5"/>
  </si>
  <si>
    <t>生活排水処理事業特別会計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</si>
  <si>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</si>
  <si>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</si>
  <si>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</si>
  <si>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</si>
  <si>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</si>
  <si>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</si>
  <si>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</si>
  <si>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</si>
  <si>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</si>
  <si>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</si>
  <si>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</si>
  <si>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</si>
  <si>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</si>
  <si>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</si>
  <si>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</si>
  <si>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</si>
  <si>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</si>
  <si>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</si>
  <si>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</si>
  <si>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</si>
  <si>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</si>
  <si>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</si>
  <si>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</si>
  <si>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</si>
  <si>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</si>
  <si>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</si>
  <si>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</si>
  <si>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</si>
  <si>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</si>
  <si>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</si>
  <si>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</si>
  <si>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</si>
  <si>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</si>
  <si>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</si>
  <si>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</si>
  <si>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</si>
  <si>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</si>
  <si>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</si>
  <si>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</si>
  <si>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</si>
  <si>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</si>
  <si>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</si>
  <si>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</si>
  <si>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</si>
  <si>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</si>
  <si>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</si>
  <si>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</si>
  <si>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</si>
  <si>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</si>
  <si>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</si>
  <si>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</si>
  <si>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</si>
  <si>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</si>
  <si>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</si>
  <si>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</si>
  <si>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</si>
  <si>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</si>
  <si>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</si>
  <si>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</si>
  <si>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</si>
  <si>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</si>
  <si>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</si>
  <si>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</si>
  <si>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</si>
  <si>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</si>
  <si>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</si>
  <si>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</si>
  <si>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</si>
  <si>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</si>
  <si>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</si>
  <si>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</si>
  <si>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</si>
  <si>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</si>
  <si>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</si>
  <si>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</si>
  <si>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</si>
  <si>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</si>
  <si>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</si>
  <si>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</si>
  <si>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</si>
  <si>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</si>
  <si>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</si>
  <si>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</si>
  <si>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</si>
  <si>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</si>
  <si>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</si>
  <si>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</si>
  <si>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</si>
  <si>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</si>
  <si>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</si>
  <si>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</si>
  <si>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</si>
  <si>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</si>
  <si>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</si>
  <si>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</si>
  <si>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</si>
  <si>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</si>
  <si>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</si>
  <si>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</si>
  <si>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</si>
  <si>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</si>
  <si>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</si>
  <si>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</si>
  <si>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</si>
  <si>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</si>
  <si>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</si>
  <si>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</si>
  <si>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</si>
  <si>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</si>
  <si>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</si>
  <si>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</si>
  <si>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</si>
  <si>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</si>
  <si>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</si>
  <si>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</si>
  <si>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</si>
  <si>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</si>
  <si>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</si>
  <si>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</si>
  <si>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</si>
  <si>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</si>
  <si>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</si>
  <si>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</si>
  <si>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</si>
  <si>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</si>
  <si>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</si>
  <si>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</si>
  <si>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</si>
  <si>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</si>
  <si>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</si>
  <si>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</si>
  <si>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</si>
  <si>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</si>
  <si>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</si>
  <si>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</si>
  <si>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3.28</t>
  </si>
  <si>
    <t>一般会計</t>
  </si>
  <si>
    <t>水道事業会計</t>
  </si>
  <si>
    <t>介護保険事業特別会計</t>
  </si>
  <si>
    <t>国民健康保険事業特別会計</t>
  </si>
  <si>
    <t>農業集落排水事業特別会計</t>
  </si>
  <si>
    <t>生活排水処理事業特別会計</t>
  </si>
  <si>
    <t>後期高齢者医療事業特別会計</t>
  </si>
  <si>
    <t>町有温泉事業特別会計</t>
  </si>
  <si>
    <t>その他会計（赤字）</t>
  </si>
  <si>
    <t>その他会計（黒字）</t>
  </si>
  <si>
    <t>R01</t>
    <phoneticPr fontId="5"/>
  </si>
  <si>
    <t>R02</t>
    <phoneticPr fontId="5"/>
  </si>
  <si>
    <t>R03</t>
    <phoneticPr fontId="5"/>
  </si>
  <si>
    <t>R04</t>
    <phoneticPr fontId="5"/>
  </si>
  <si>
    <t>R05</t>
    <phoneticPr fontId="5"/>
  </si>
  <si>
    <t>熊本県市町村総合事務組合</t>
  </si>
  <si>
    <t>水俣芦北広域行政事務組合</t>
  </si>
  <si>
    <t>熊本県後期高齢者医療広域連合（一般会計）</t>
  </si>
  <si>
    <t>熊本県後期高齢者医療広域連合（後期高齢者医療特別会計）</t>
  </si>
  <si>
    <t>-</t>
    <phoneticPr fontId="2"/>
  </si>
  <si>
    <t>御立岬</t>
    <rPh sb="0" eb="2">
      <t>オタチ</t>
    </rPh>
    <rPh sb="2" eb="3">
      <t>ミサキ</t>
    </rPh>
    <phoneticPr fontId="2"/>
  </si>
  <si>
    <t>あしきたマリンサービス</t>
    <phoneticPr fontId="2"/>
  </si>
  <si>
    <t>-</t>
    <phoneticPr fontId="2"/>
  </si>
  <si>
    <t>(まちづくり振興基金(R05年度末現在))</t>
    <rPh sb="6" eb="8">
      <t>シンコウ</t>
    </rPh>
    <rPh sb="8" eb="10">
      <t>キキン</t>
    </rPh>
    <phoneticPr fontId="5"/>
  </si>
  <si>
    <t>(町有施設整備基金(R05年度末現在))</t>
    <rPh sb="1" eb="3">
      <t>チョウユウ</t>
    </rPh>
    <rPh sb="3" eb="5">
      <t>シセツ</t>
    </rPh>
    <rPh sb="5" eb="7">
      <t>セイビ</t>
    </rPh>
    <rPh sb="7" eb="9">
      <t>キキン</t>
    </rPh>
    <phoneticPr fontId="2"/>
  </si>
  <si>
    <t>(社会福祉振興基金(R05年度末現在))</t>
    <rPh sb="1" eb="3">
      <t>シャカイ</t>
    </rPh>
    <rPh sb="3" eb="5">
      <t>フクシ</t>
    </rPh>
    <rPh sb="5" eb="7">
      <t>シンコウ</t>
    </rPh>
    <rPh sb="7" eb="9">
      <t>キキン</t>
    </rPh>
    <phoneticPr fontId="2"/>
  </si>
  <si>
    <t>(ふるさと応援寄附金基金(R05年度末現在))</t>
    <rPh sb="5" eb="7">
      <t>オウエン</t>
    </rPh>
    <rPh sb="7" eb="10">
      <t>キフキン</t>
    </rPh>
    <rPh sb="10" eb="12">
      <t>キキン</t>
    </rPh>
    <phoneticPr fontId="2"/>
  </si>
  <si>
    <t>(九州新幹線渇水対策等被害対策基金(R05年度末現在))</t>
    <rPh sb="1" eb="3">
      <t>キュウシュウ</t>
    </rPh>
    <rPh sb="3" eb="6">
      <t>シンカンセン</t>
    </rPh>
    <rPh sb="6" eb="8">
      <t>カッスイ</t>
    </rPh>
    <rPh sb="8" eb="10">
      <t>タイサク</t>
    </rPh>
    <rPh sb="10" eb="11">
      <t>トウ</t>
    </rPh>
    <rPh sb="11" eb="13">
      <t>ヒガイ</t>
    </rPh>
    <rPh sb="13" eb="15">
      <t>タイサク</t>
    </rPh>
    <rPh sb="15" eb="17">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</si>
</sst>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87464</c:v>
                </c:pt>
                <c:pt idx="1">
                  <c:v>96248</c:v>
                </c:pt>
                <c:pt idx="2">
                  <c:v>76413</c:v>
                </c:pt>
                <c:pt idx="3">
                  <c:v>66481</c:v>
                </c:pt>
                <c:pt idx="4">
                  <c:v>67825</c:v>
                </c:pt>
              </c:numCache>
            </c:numRef>
          </c:val>
          <c:smooth val="0"/>
          <c:extLst>
            <c:ext xmlns:c16="http://schemas.microsoft.com/office/drawing/2014/chart" uri="{C3380CC4-5D6E-409C-BE32-E72D297353CC}">
              <c16:uniqueId val="{00000000-69B8-4B7B-AF10-487F61EEB6A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109076</c:v>
                </c:pt>
                <c:pt idx="1">
                  <c:v>118275</c:v>
                </c:pt>
                <c:pt idx="2">
                  <c:v>74094</c:v>
                </c:pt>
                <c:pt idx="3">
                  <c:v>137484</c:v>
                </c:pt>
                <c:pt idx="4">
                  <c:v>132710</c:v>
                </c:pt>
              </c:numCache>
            </c:numRef>
          </c:val>
          <c:smooth val="0"/>
          <c:extLst>
            <c:ext xmlns:c16="http://schemas.microsoft.com/office/drawing/2014/chart" uri="{C3380CC4-5D6E-409C-BE32-E72D297353CC}">
              <c16:uniqueId val="{00000001-69B8-4B7B-AF10-487F61EEB6A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5.7</c:v>
                </c:pt>
                <c:pt idx="1">
                  <c:v>8.83</c:v>
                </c:pt>
                <c:pt idx="2">
                  <c:v>16.48</c:v>
                </c:pt>
                <c:pt idx="3">
                  <c:v>12.13</c:v>
                </c:pt>
                <c:pt idx="4">
                  <c:v>13.82</c:v>
                </c:pt>
              </c:numCache>
            </c:numRef>
          </c:val>
          <c:extLst>
            <c:ext xmlns:c16="http://schemas.microsoft.com/office/drawing/2014/chart" uri="{C3380CC4-5D6E-409C-BE32-E72D297353CC}">
              <c16:uniqueId val="{00000000-C400-474F-B7BD-77DBEDCB10A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23.48</c:v>
                </c:pt>
                <c:pt idx="1">
                  <c:v>21.08</c:v>
                </c:pt>
                <c:pt idx="2">
                  <c:v>20.09</c:v>
                </c:pt>
                <c:pt idx="3">
                  <c:v>22.26</c:v>
                </c:pt>
                <c:pt idx="4">
                  <c:v>22.08</c:v>
                </c:pt>
              </c:numCache>
            </c:numRef>
          </c:val>
          <c:extLst>
            <c:ext xmlns:c16="http://schemas.microsoft.com/office/drawing/2014/chart" uri="{C3380CC4-5D6E-409C-BE32-E72D297353CC}">
              <c16:uniqueId val="{00000001-C400-474F-B7BD-77DBEDCB10A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0.85</c:v>
                </c:pt>
                <c:pt idx="1">
                  <c:v>1.56</c:v>
                </c:pt>
                <c:pt idx="2">
                  <c:v>8.08</c:v>
                </c:pt>
                <c:pt idx="3">
                  <c:v>-3.28</c:v>
                </c:pt>
                <c:pt idx="4">
                  <c:v>1.81</c:v>
                </c:pt>
              </c:numCache>
            </c:numRef>
          </c:val>
          <c:smooth val="0"/>
          <c:extLst>
            <c:ext xmlns:c16="http://schemas.microsoft.com/office/drawing/2014/chart" uri="{C3380CC4-5D6E-409C-BE32-E72D297353CC}">
              <c16:uniqueId val="{00000002-C400-474F-B7BD-77DBEDCB10A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0D42-4FCF-894A-848B40D5267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D42-4FCF-894A-848B40D5267E}"/>
            </c:ext>
          </c:extLst>
        </c:ser>
        <c:ser>
          <c:idx val="2"/>
          <c:order val="2"/>
          <c:tx>
            <c:strRef>
              <c:f>データシート!$A$29</c:f>
              <c:strCache>
                <c:ptCount val="1"/>
                <c:pt idx="0">
                  <c:v>町有温泉事業特別会計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0D42-4FCF-894A-848B40D5267E}"/>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0.03</c:v>
                </c:pt>
                <c:pt idx="2">
                  <c:v>#N/A</c:v>
                </c:pt>
                <c:pt idx="3">
                  <c:v>0</c:v>
                </c:pt>
                <c:pt idx="4">
                  <c:v>#N/A</c:v>
                </c:pt>
                <c:pt idx="5">
                  <c:v>0.02</c:v>
                </c:pt>
                <c:pt idx="6">
                  <c:v>#N/A</c:v>
                </c:pt>
                <c:pt idx="7">
                  <c:v>0.03</c:v>
                </c:pt>
                <c:pt idx="8">
                  <c:v>#N/A</c:v>
                </c:pt>
                <c:pt idx="9">
                  <c:v>0.03</c:v>
                </c:pt>
              </c:numCache>
            </c:numRef>
          </c:val>
          <c:extLst>
            <c:ext xmlns:c16="http://schemas.microsoft.com/office/drawing/2014/chart" uri="{C3380CC4-5D6E-409C-BE32-E72D297353CC}">
              <c16:uniqueId val="{00000003-0D42-4FCF-894A-848B40D5267E}"/>
            </c:ext>
          </c:extLst>
        </c:ser>
        <c:ser>
          <c:idx val="4"/>
          <c:order val="4"/>
          <c:tx>
            <c:strRef>
              <c:f>データシート!$A$31</c:f>
              <c:strCache>
                <c:ptCount val="1"/>
                <c:pt idx="0">
                  <c:v>生活排水処理事業特別会計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0.12</c:v>
                </c:pt>
              </c:numCache>
            </c:numRef>
          </c:val>
          <c:extLst>
            <c:ext xmlns:c16="http://schemas.microsoft.com/office/drawing/2014/chart" uri="{C3380CC4-5D6E-409C-BE32-E72D297353CC}">
              <c16:uniqueId val="{00000004-0D42-4FCF-894A-848B40D5267E}"/>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0.52</c:v>
                </c:pt>
              </c:numCache>
            </c:numRef>
          </c:val>
          <c:extLst>
            <c:ext xmlns:c16="http://schemas.microsoft.com/office/drawing/2014/chart" uri="{C3380CC4-5D6E-409C-BE32-E72D297353CC}">
              <c16:uniqueId val="{00000005-0D42-4FCF-894A-848B40D5267E}"/>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5.38</c:v>
                </c:pt>
                <c:pt idx="2">
                  <c:v>#N/A</c:v>
                </c:pt>
                <c:pt idx="3">
                  <c:v>3.43</c:v>
                </c:pt>
                <c:pt idx="4">
                  <c:v>#N/A</c:v>
                </c:pt>
                <c:pt idx="5">
                  <c:v>3.65</c:v>
                </c:pt>
                <c:pt idx="6">
                  <c:v>#N/A</c:v>
                </c:pt>
                <c:pt idx="7">
                  <c:v>4.55</c:v>
                </c:pt>
                <c:pt idx="8">
                  <c:v>#N/A</c:v>
                </c:pt>
                <c:pt idx="9">
                  <c:v>2.96</c:v>
                </c:pt>
              </c:numCache>
            </c:numRef>
          </c:val>
          <c:extLst>
            <c:ext xmlns:c16="http://schemas.microsoft.com/office/drawing/2014/chart" uri="{C3380CC4-5D6E-409C-BE32-E72D297353CC}">
              <c16:uniqueId val="{00000006-0D42-4FCF-894A-848B40D5267E}"/>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4.1100000000000003</c:v>
                </c:pt>
                <c:pt idx="2">
                  <c:v>#N/A</c:v>
                </c:pt>
                <c:pt idx="3">
                  <c:v>3.75</c:v>
                </c:pt>
                <c:pt idx="4">
                  <c:v>#N/A</c:v>
                </c:pt>
                <c:pt idx="5">
                  <c:v>3.76</c:v>
                </c:pt>
                <c:pt idx="6">
                  <c:v>#N/A</c:v>
                </c:pt>
                <c:pt idx="7">
                  <c:v>4.47</c:v>
                </c:pt>
                <c:pt idx="8">
                  <c:v>#N/A</c:v>
                </c:pt>
                <c:pt idx="9">
                  <c:v>5.15</c:v>
                </c:pt>
              </c:numCache>
            </c:numRef>
          </c:val>
          <c:extLst>
            <c:ext xmlns:c16="http://schemas.microsoft.com/office/drawing/2014/chart" uri="{C3380CC4-5D6E-409C-BE32-E72D297353CC}">
              <c16:uniqueId val="{00000007-0D42-4FCF-894A-848B40D5267E}"/>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5.3</c:v>
                </c:pt>
                <c:pt idx="2">
                  <c:v>#N/A</c:v>
                </c:pt>
                <c:pt idx="3">
                  <c:v>5.2</c:v>
                </c:pt>
                <c:pt idx="4">
                  <c:v>#N/A</c:v>
                </c:pt>
                <c:pt idx="5">
                  <c:v>4.8499999999999996</c:v>
                </c:pt>
                <c:pt idx="6">
                  <c:v>#N/A</c:v>
                </c:pt>
                <c:pt idx="7">
                  <c:v>5.19</c:v>
                </c:pt>
                <c:pt idx="8">
                  <c:v>#N/A</c:v>
                </c:pt>
                <c:pt idx="9">
                  <c:v>5.4</c:v>
                </c:pt>
              </c:numCache>
            </c:numRef>
          </c:val>
          <c:extLst>
            <c:ext xmlns:c16="http://schemas.microsoft.com/office/drawing/2014/chart" uri="{C3380CC4-5D6E-409C-BE32-E72D297353CC}">
              <c16:uniqueId val="{00000008-0D42-4FCF-894A-848B40D5267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5.69</c:v>
                </c:pt>
                <c:pt idx="2">
                  <c:v>#N/A</c:v>
                </c:pt>
                <c:pt idx="3">
                  <c:v>8.82</c:v>
                </c:pt>
                <c:pt idx="4">
                  <c:v>#N/A</c:v>
                </c:pt>
                <c:pt idx="5">
                  <c:v>16.48</c:v>
                </c:pt>
                <c:pt idx="6">
                  <c:v>#N/A</c:v>
                </c:pt>
                <c:pt idx="7">
                  <c:v>12.12</c:v>
                </c:pt>
                <c:pt idx="8">
                  <c:v>#N/A</c:v>
                </c:pt>
                <c:pt idx="9">
                  <c:v>13.81</c:v>
                </c:pt>
              </c:numCache>
            </c:numRef>
          </c:val>
          <c:extLst>
            <c:ext xmlns:c16="http://schemas.microsoft.com/office/drawing/2014/chart" uri="{C3380CC4-5D6E-409C-BE32-E72D297353CC}">
              <c16:uniqueId val="{00000009-0D42-4FCF-894A-848B40D5267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937</c:v>
                </c:pt>
                <c:pt idx="5">
                  <c:v>929</c:v>
                </c:pt>
                <c:pt idx="8">
                  <c:v>902</c:v>
                </c:pt>
                <c:pt idx="11">
                  <c:v>921</c:v>
                </c:pt>
                <c:pt idx="14">
                  <c:v>924</c:v>
                </c:pt>
              </c:numCache>
            </c:numRef>
          </c:val>
          <c:extLst>
            <c:ext xmlns:c16="http://schemas.microsoft.com/office/drawing/2014/chart" uri="{C3380CC4-5D6E-409C-BE32-E72D297353CC}">
              <c16:uniqueId val="{00000000-16BC-4D42-9055-C0551C04BF1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6BC-4D42-9055-C0551C04BF1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6BC-4D42-9055-C0551C04BF1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2</c:v>
                </c:pt>
                <c:pt idx="12">
                  <c:v>2</c:v>
                </c:pt>
              </c:numCache>
            </c:numRef>
          </c:val>
          <c:extLst>
            <c:ext xmlns:c16="http://schemas.microsoft.com/office/drawing/2014/chart" uri="{C3380CC4-5D6E-409C-BE32-E72D297353CC}">
              <c16:uniqueId val="{00000003-16BC-4D42-9055-C0551C04BF1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141</c:v>
                </c:pt>
                <c:pt idx="3">
                  <c:v>140</c:v>
                </c:pt>
                <c:pt idx="6">
                  <c:v>131</c:v>
                </c:pt>
                <c:pt idx="9">
                  <c:v>103</c:v>
                </c:pt>
                <c:pt idx="12">
                  <c:v>93</c:v>
                </c:pt>
              </c:numCache>
            </c:numRef>
          </c:val>
          <c:extLst>
            <c:ext xmlns:c16="http://schemas.microsoft.com/office/drawing/2014/chart" uri="{C3380CC4-5D6E-409C-BE32-E72D297353CC}">
              <c16:uniqueId val="{00000004-16BC-4D42-9055-C0551C04BF1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6BC-4D42-9055-C0551C04BF1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6BC-4D42-9055-C0551C04BF1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1010</c:v>
                </c:pt>
                <c:pt idx="3">
                  <c:v>1024</c:v>
                </c:pt>
                <c:pt idx="6">
                  <c:v>1039</c:v>
                </c:pt>
                <c:pt idx="9">
                  <c:v>1092</c:v>
                </c:pt>
                <c:pt idx="12">
                  <c:v>1120</c:v>
                </c:pt>
              </c:numCache>
            </c:numRef>
          </c:val>
          <c:extLst>
            <c:ext xmlns:c16="http://schemas.microsoft.com/office/drawing/2014/chart" uri="{C3380CC4-5D6E-409C-BE32-E72D297353CC}">
              <c16:uniqueId val="{00000007-16BC-4D42-9055-C0551C04BF1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214</c:v>
                </c:pt>
                <c:pt idx="2">
                  <c:v>#N/A</c:v>
                </c:pt>
                <c:pt idx="3">
                  <c:v>#N/A</c:v>
                </c:pt>
                <c:pt idx="4">
                  <c:v>235</c:v>
                </c:pt>
                <c:pt idx="5">
                  <c:v>#N/A</c:v>
                </c:pt>
                <c:pt idx="6">
                  <c:v>#N/A</c:v>
                </c:pt>
                <c:pt idx="7">
                  <c:v>268</c:v>
                </c:pt>
                <c:pt idx="8">
                  <c:v>#N/A</c:v>
                </c:pt>
                <c:pt idx="9">
                  <c:v>#N/A</c:v>
                </c:pt>
                <c:pt idx="10">
                  <c:v>276</c:v>
                </c:pt>
                <c:pt idx="11">
                  <c:v>#N/A</c:v>
                </c:pt>
                <c:pt idx="12">
                  <c:v>#N/A</c:v>
                </c:pt>
                <c:pt idx="13">
                  <c:v>291</c:v>
                </c:pt>
                <c:pt idx="14">
                  <c:v>#N/A</c:v>
                </c:pt>
              </c:numCache>
            </c:numRef>
          </c:val>
          <c:smooth val="0"/>
          <c:extLst>
            <c:ext xmlns:c16="http://schemas.microsoft.com/office/drawing/2014/chart" uri="{C3380CC4-5D6E-409C-BE32-E72D297353CC}">
              <c16:uniqueId val="{00000008-16BC-4D42-9055-C0551C04BF1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8828</c:v>
                </c:pt>
                <c:pt idx="5">
                  <c:v>9239</c:v>
                </c:pt>
                <c:pt idx="8">
                  <c:v>10463</c:v>
                </c:pt>
                <c:pt idx="11">
                  <c:v>10438</c:v>
                </c:pt>
                <c:pt idx="14">
                  <c:v>10217</c:v>
                </c:pt>
              </c:numCache>
            </c:numRef>
          </c:val>
          <c:extLst>
            <c:ext xmlns:c16="http://schemas.microsoft.com/office/drawing/2014/chart" uri="{C3380CC4-5D6E-409C-BE32-E72D297353CC}">
              <c16:uniqueId val="{00000000-9D66-4799-9C41-4BA7D5E060E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240</c:v>
                </c:pt>
                <c:pt idx="5">
                  <c:v>189</c:v>
                </c:pt>
                <c:pt idx="8">
                  <c:v>180</c:v>
                </c:pt>
                <c:pt idx="11">
                  <c:v>558</c:v>
                </c:pt>
                <c:pt idx="14">
                  <c:v>1020</c:v>
                </c:pt>
              </c:numCache>
            </c:numRef>
          </c:val>
          <c:extLst>
            <c:ext xmlns:c16="http://schemas.microsoft.com/office/drawing/2014/chart" uri="{C3380CC4-5D6E-409C-BE32-E72D297353CC}">
              <c16:uniqueId val="{00000001-9D66-4799-9C41-4BA7D5E060E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4427</c:v>
                </c:pt>
                <c:pt idx="5">
                  <c:v>5185</c:v>
                </c:pt>
                <c:pt idx="8">
                  <c:v>4812</c:v>
                </c:pt>
                <c:pt idx="11">
                  <c:v>5444</c:v>
                </c:pt>
                <c:pt idx="14">
                  <c:v>5839</c:v>
                </c:pt>
              </c:numCache>
            </c:numRef>
          </c:val>
          <c:extLst>
            <c:ext xmlns:c16="http://schemas.microsoft.com/office/drawing/2014/chart" uri="{C3380CC4-5D6E-409C-BE32-E72D297353CC}">
              <c16:uniqueId val="{00000002-9D66-4799-9C41-4BA7D5E060E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D66-4799-9C41-4BA7D5E060E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D66-4799-9C41-4BA7D5E060E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D66-4799-9C41-4BA7D5E060E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1787</c:v>
                </c:pt>
                <c:pt idx="3">
                  <c:v>1846</c:v>
                </c:pt>
                <c:pt idx="6">
                  <c:v>1709</c:v>
                </c:pt>
                <c:pt idx="9">
                  <c:v>1601</c:v>
                </c:pt>
                <c:pt idx="12">
                  <c:v>1729</c:v>
                </c:pt>
              </c:numCache>
            </c:numRef>
          </c:val>
          <c:extLst>
            <c:ext xmlns:c16="http://schemas.microsoft.com/office/drawing/2014/chart" uri="{C3380CC4-5D6E-409C-BE32-E72D297353CC}">
              <c16:uniqueId val="{00000006-9D66-4799-9C41-4BA7D5E060E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8</c:v>
                </c:pt>
                <c:pt idx="6">
                  <c:v>9</c:v>
                </c:pt>
                <c:pt idx="9">
                  <c:v>7</c:v>
                </c:pt>
                <c:pt idx="12">
                  <c:v>5</c:v>
                </c:pt>
              </c:numCache>
            </c:numRef>
          </c:val>
          <c:extLst>
            <c:ext xmlns:c16="http://schemas.microsoft.com/office/drawing/2014/chart" uri="{C3380CC4-5D6E-409C-BE32-E72D297353CC}">
              <c16:uniqueId val="{00000007-9D66-4799-9C41-4BA7D5E060E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713</c:v>
                </c:pt>
                <c:pt idx="3">
                  <c:v>614</c:v>
                </c:pt>
                <c:pt idx="6">
                  <c:v>554</c:v>
                </c:pt>
                <c:pt idx="9">
                  <c:v>540</c:v>
                </c:pt>
                <c:pt idx="12">
                  <c:v>535</c:v>
                </c:pt>
              </c:numCache>
            </c:numRef>
          </c:val>
          <c:extLst>
            <c:ext xmlns:c16="http://schemas.microsoft.com/office/drawing/2014/chart" uri="{C3380CC4-5D6E-409C-BE32-E72D297353CC}">
              <c16:uniqueId val="{00000008-9D66-4799-9C41-4BA7D5E060E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D66-4799-9C41-4BA7D5E060E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10009</c:v>
                </c:pt>
                <c:pt idx="3">
                  <c:v>11424</c:v>
                </c:pt>
                <c:pt idx="6">
                  <c:v>12708</c:v>
                </c:pt>
                <c:pt idx="9">
                  <c:v>13281</c:v>
                </c:pt>
                <c:pt idx="12">
                  <c:v>13580</c:v>
                </c:pt>
              </c:numCache>
            </c:numRef>
          </c:val>
          <c:extLst>
            <c:ext xmlns:c16="http://schemas.microsoft.com/office/drawing/2014/chart" uri="{C3380CC4-5D6E-409C-BE32-E72D297353CC}">
              <c16:uniqueId val="{0000000A-9D66-4799-9C41-4BA7D5E060E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D66-4799-9C41-4BA7D5E060E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1320</c:v>
                </c:pt>
                <c:pt idx="1">
                  <c:v>1420</c:v>
                </c:pt>
                <c:pt idx="2">
                  <c:v>1421</c:v>
                </c:pt>
              </c:numCache>
            </c:numRef>
          </c:val>
          <c:extLst>
            <c:ext xmlns:c16="http://schemas.microsoft.com/office/drawing/2014/chart" uri="{C3380CC4-5D6E-409C-BE32-E72D297353CC}">
              <c16:uniqueId val="{00000000-CFD2-4391-B498-F2BFD272CE4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537</c:v>
                </c:pt>
                <c:pt idx="1">
                  <c:v>992</c:v>
                </c:pt>
                <c:pt idx="2">
                  <c:v>1318</c:v>
                </c:pt>
              </c:numCache>
            </c:numRef>
          </c:val>
          <c:extLst>
            <c:ext xmlns:c16="http://schemas.microsoft.com/office/drawing/2014/chart" uri="{C3380CC4-5D6E-409C-BE32-E72D297353CC}">
              <c16:uniqueId val="{00000001-CFD2-4391-B498-F2BFD272CE4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2793</c:v>
                </c:pt>
                <c:pt idx="1">
                  <c:v>2866</c:v>
                </c:pt>
                <c:pt idx="2">
                  <c:v>3057</c:v>
                </c:pt>
              </c:numCache>
            </c:numRef>
          </c:val>
          <c:extLst>
            <c:ext xmlns:c16="http://schemas.microsoft.com/office/drawing/2014/chart" uri="{C3380CC4-5D6E-409C-BE32-E72D297353CC}">
              <c16:uniqueId val="{00000002-CFD2-4391-B498-F2BFD272CE4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熊本県芦北町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15,284
15,221
234.01
15,028,088
14,074,792
889,041
6,434,184
13,580,214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の減少や全国平均を上回る高齢化率等により財政基盤が弱く、類似団体平均値を下回っている。歳出見直しや保育所の民間移譲等、行政の効率化を進め、近年は指数が少しずつ上昇してきているが、引き続き歳出の見直しや地方税の適正かつ公平な課税及び収納率の向上を図るとともに、ふるさと納税等の税外収入の強化により歳入を確保し、財政基盤の強化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72269</xdr:rowOff>
    </xdr:from>
    <xdr:to>
      <xdr:col>23</xdr:col>
      <xdr:colOff>133350</xdr:colOff>
      <xdr:row>43</xdr:row>
      <xdr:rowOff>72269</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4461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14108</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4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72269</xdr:rowOff>
    </xdr:from>
    <xdr:to>
      <xdr:col>19</xdr:col>
      <xdr:colOff>133350</xdr:colOff>
      <xdr:row>43</xdr:row>
      <xdr:rowOff>72269</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44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169031</xdr:rowOff>
    </xdr:from>
    <xdr:to>
      <xdr:col>19</xdr:col>
      <xdr:colOff>184150</xdr:colOff>
      <xdr:row>42</xdr:row>
      <xdr:rowOff>99181</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109358</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967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72269</xdr:rowOff>
    </xdr:from>
    <xdr:to>
      <xdr:col>15</xdr:col>
      <xdr:colOff>82550</xdr:colOff>
      <xdr:row>43</xdr:row>
      <xdr:rowOff>72269</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44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97868</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72269</xdr:rowOff>
    </xdr:from>
    <xdr:to>
      <xdr:col>11</xdr:col>
      <xdr:colOff>31750</xdr:colOff>
      <xdr:row>43</xdr:row>
      <xdr:rowOff>83759</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4446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134559</xdr:rowOff>
    </xdr:from>
    <xdr:to>
      <xdr:col>11</xdr:col>
      <xdr:colOff>82550</xdr:colOff>
      <xdr:row>42</xdr:row>
      <xdr:rowOff>64709</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74886</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164996</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6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21469</xdr:rowOff>
    </xdr:from>
    <xdr:to>
      <xdr:col>19</xdr:col>
      <xdr:colOff>184150</xdr:colOff>
      <xdr:row>43</xdr:row>
      <xdr:rowOff>123069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107846</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80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21469</xdr:rowOff>
    </xdr:from>
    <xdr:to>
      <xdr:col>15</xdr:col>
      <xdr:colOff>133350</xdr:colOff>
      <xdr:row>43</xdr:row>
      <xdr:rowOff>123069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107846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21469</xdr:rowOff>
    </xdr:from>
    <xdr:to>
      <xdr:col>11</xdr:col>
      <xdr:colOff>82550</xdr:colOff>
      <xdr:row>43</xdr:row>
      <xdr:rowOff>123069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107846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32959</xdr:rowOff>
    </xdr:from>
    <xdr:to>
      <xdr:col>7</xdr:col>
      <xdr:colOff>31750</xdr:colOff>
      <xdr:row>43</xdr:row>
      <xdr:rowOff>134559</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119336</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比率が前年度よりも０．２ポイント減少した要因として「退職手当組合負担金の減」であると言える。経常収支比率については、今年度は減少したものの、今後上昇していくものと考えられるため、引き続き歳入確保及び経常経費の削減に努め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155152</xdr:rowOff>
    </xdr:from>
    <xdr:to>
      <xdr:col>23</xdr:col>
      <xdr:colOff>133350</xdr:colOff>
      <xdr:row>67</xdr:row>
      <xdr:rowOff>148379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99252"/>
          <a:ext cx="0" cy="15362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120456</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148379</xdr:rowOff>
    </xdr:from>
    <xdr:to>
      <xdr:col>24</xdr:col>
      <xdr:colOff>12700</xdr:colOff>
      <xdr:row>67</xdr:row>
      <xdr:rowOff>148379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70079</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4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155152</xdr:rowOff>
    </xdr:from>
    <xdr:to>
      <xdr:col>24</xdr:col>
      <xdr:colOff>12700</xdr:colOff>
      <xdr:row>58</xdr:row>
      <xdr:rowOff>155152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9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32808</xdr:rowOff>
    </xdr:from>
    <xdr:to>
      <xdr:col>23</xdr:col>
      <xdr:colOff>133350</xdr:colOff>
      <xdr:row>65</xdr:row>
      <xdr:rowOff>40852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1177058"/>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141833</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943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125306</xdr:rowOff>
    </xdr:from>
    <xdr:to>
      <xdr:col>23</xdr:col>
      <xdr:colOff>184150</xdr:colOff>
      <xdr:row>65</xdr:row>
      <xdr:rowOff>55456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75565</xdr:rowOff>
    </xdr:from>
    <xdr:to>
      <xdr:col>19</xdr:col>
      <xdr:colOff>133350</xdr:colOff>
      <xdr:row>65</xdr:row>
      <xdr:rowOff>40852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1048365"/>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101177</xdr:rowOff>
    </xdr:from>
    <xdr:to>
      <xdr:col>19</xdr:col>
      <xdr:colOff>184150</xdr:colOff>
      <xdr:row>65</xdr:row>
      <xdr:rowOff>31327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7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41504</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842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75565</xdr:rowOff>
    </xdr:from>
    <xdr:to>
      <xdr:col>15</xdr:col>
      <xdr:colOff>82550</xdr:colOff>
      <xdr:row>66</xdr:row>
      <xdr:rowOff>58420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1048365"/>
          <a:ext cx="8890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115781</xdr:rowOff>
    </xdr:from>
    <xdr:to>
      <xdr:col>15</xdr:col>
      <xdr:colOff>133350</xdr:colOff>
      <xdr:row>64</xdr:row>
      <xdr:rowOff>45931</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56108</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68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137371</xdr:rowOff>
    </xdr:from>
    <xdr:to>
      <xdr:col>11</xdr:col>
      <xdr:colOff>31750</xdr:colOff>
      <xdr:row>66</xdr:row>
      <xdr:rowOff>58420</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1281621"/>
          <a:ext cx="889000" cy="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117915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9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30269</xdr:rowOff>
    </xdr:from>
    <xdr:to>
      <xdr:col>7</xdr:col>
      <xdr:colOff>31750</xdr:colOff>
      <xdr:row>65</xdr:row>
      <xdr:rowOff>131869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17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142046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943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153458</xdr:rowOff>
    </xdr:from>
    <xdr:to>
      <xdr:col>23</xdr:col>
      <xdr:colOff>184150</xdr:colOff>
      <xdr:row>65</xdr:row>
      <xdr:rowOff>83608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1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125535</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109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161502</xdr:rowOff>
    </xdr:from>
    <xdr:to>
      <xdr:col>19</xdr:col>
      <xdr:colOff>184150</xdr:colOff>
      <xdr:row>65</xdr:row>
      <xdr:rowOff>91652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1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76429</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220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24765</xdr:rowOff>
    </xdr:from>
    <xdr:to>
      <xdr:col>15</xdr:col>
      <xdr:colOff>133350</xdr:colOff>
      <xdr:row>64</xdr:row>
      <xdr:rowOff>126365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111142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08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7620</xdr:rowOff>
    </xdr:from>
    <xdr:to>
      <xdr:col>11</xdr:col>
      <xdr:colOff>82550</xdr:colOff>
      <xdr:row>66</xdr:row>
      <xdr:rowOff>109220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93997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86571</xdr:rowOff>
    </xdr:from>
    <xdr:to>
      <xdr:col>7</xdr:col>
      <xdr:colOff>31750</xdr:colOff>
      <xdr:row>66</xdr:row>
      <xdr:rowOff>16721</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23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1498</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317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[232,451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人件費、物件費及び維持補修費の合計額の人口１人当たりの金額は、前年度よりも増加しており、類似団体と比較しても高い水準にある。</a:t>
          </a:r>
        </a:p>
        <a:p>
          <a:r>
            <a:rPr kumimoji="1" lang="ja-JP" altLang="en-US" sz="1300">
              <a:latin typeface="ＭＳ Ｐゴシック" panose="020B0600070205080204" pitchFamily="50" charset="-128"/>
              <a:ea typeface="ＭＳ Ｐゴシック" panose="020B0600070205080204" pitchFamily="50" charset="-128"/>
            </a:rPr>
            <a:t>本年度の増額要因としては、物件費の上昇によるもので、物価高騰に伴いごみ中間処理等業務を始めとした委託料等が増加していることが理由として挙げられる。　</a:t>
          </a:r>
        </a:p>
        <a:p>
          <a:r>
            <a:rPr kumimoji="1" lang="ja-JP" altLang="en-US" sz="1300">
              <a:latin typeface="ＭＳ Ｐゴシック" panose="020B0600070205080204" pitchFamily="50" charset="-128"/>
              <a:ea typeface="ＭＳ Ｐゴシック" panose="020B0600070205080204" pitchFamily="50" charset="-128"/>
            </a:rPr>
            <a:t>　今後も給与の適正化や施設管理マネジメントに基づく施設の適正な維持管理、行政の効率化に努めるとともに、事業の必要性を精査し、経費抑制を図っていく。</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49101</xdr:rowOff>
    </xdr:from>
    <xdr:to>
      <xdr:col>23</xdr:col>
      <xdr:colOff>133350</xdr:colOff>
      <xdr:row>87</xdr:row>
      <xdr:rowOff>161083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36551"/>
          <a:ext cx="0" cy="1140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133160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04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161083</xdr:rowOff>
    </xdr:from>
    <xdr:to>
      <xdr:col>24</xdr:col>
      <xdr:colOff>12700</xdr:colOff>
      <xdr:row>87</xdr:row>
      <xdr:rowOff>161083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077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135478</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80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49101</xdr:rowOff>
    </xdr:from>
    <xdr:to>
      <xdr:col>24</xdr:col>
      <xdr:colOff>12700</xdr:colOff>
      <xdr:row>81</xdr:row>
      <xdr:rowOff>49101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93838</xdr:rowOff>
    </xdr:from>
    <xdr:to>
      <xdr:col>23</xdr:col>
      <xdr:colOff>133350</xdr:colOff>
      <xdr:row>84</xdr:row>
      <xdr:rowOff>118509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495638"/>
          <a:ext cx="838200" cy="2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75251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134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58724</xdr:rowOff>
    </xdr:from>
    <xdr:to>
      <xdr:col>23</xdr:col>
      <xdr:colOff>184150</xdr:colOff>
      <xdr:row>83</xdr:row>
      <xdr:rowOff>160324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8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25733</xdr:rowOff>
    </xdr:from>
    <xdr:to>
      <xdr:col>19</xdr:col>
      <xdr:colOff>133350</xdr:colOff>
      <xdr:row>84</xdr:row>
      <xdr:rowOff>93838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427533"/>
          <a:ext cx="889000" cy="6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47943</xdr:rowOff>
    </xdr:from>
    <xdr:to>
      <xdr:col>19</xdr:col>
      <xdr:colOff>184150</xdr:colOff>
      <xdr:row>83</xdr:row>
      <xdr:rowOff>149543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7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159720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047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25733</xdr:rowOff>
    </xdr:from>
    <xdr:to>
      <xdr:col>15</xdr:col>
      <xdr:colOff>82550</xdr:colOff>
      <xdr:row>84</xdr:row>
      <xdr:rowOff>78139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4427533"/>
          <a:ext cx="889000" cy="5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6603</xdr:rowOff>
    </xdr:from>
    <xdr:to>
      <xdr:col>15</xdr:col>
      <xdr:colOff>133350</xdr:colOff>
      <xdr:row>83</xdr:row>
      <xdr:rowOff>108203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118380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005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76022</xdr:rowOff>
    </xdr:from>
    <xdr:to>
      <xdr:col>11</xdr:col>
      <xdr:colOff>31750</xdr:colOff>
      <xdr:row>84</xdr:row>
      <xdr:rowOff>78139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306372"/>
          <a:ext cx="889000" cy="17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142070</xdr:rowOff>
    </xdr:from>
    <xdr:to>
      <xdr:col>11</xdr:col>
      <xdr:colOff>82550</xdr:colOff>
      <xdr:row>83</xdr:row>
      <xdr:rowOff>72220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82397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96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78550</xdr:rowOff>
    </xdr:from>
    <xdr:to>
      <xdr:col>7</xdr:col>
      <xdr:colOff>31750</xdr:colOff>
      <xdr:row>83</xdr:row>
      <xdr:rowOff>8700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1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18877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67709</xdr:rowOff>
    </xdr:from>
    <xdr:to>
      <xdr:col>23</xdr:col>
      <xdr:colOff>184150</xdr:colOff>
      <xdr:row>84</xdr:row>
      <xdr:rowOff>169309</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46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39786</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44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43038</xdr:rowOff>
    </xdr:from>
    <xdr:to>
      <xdr:col>19</xdr:col>
      <xdr:colOff>184150</xdr:colOff>
      <xdr:row>84</xdr:row>
      <xdr:rowOff>144638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44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129415</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531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146383</xdr:rowOff>
    </xdr:from>
    <xdr:to>
      <xdr:col>15</xdr:col>
      <xdr:colOff>133350</xdr:colOff>
      <xdr:row>84</xdr:row>
      <xdr:rowOff>76533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37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61310</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46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27339</xdr:rowOff>
    </xdr:from>
    <xdr:to>
      <xdr:col>11</xdr:col>
      <xdr:colOff>82550</xdr:colOff>
      <xdr:row>84</xdr:row>
      <xdr:rowOff>128939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42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113716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515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25222</xdr:rowOff>
    </xdr:from>
    <xdr:to>
      <xdr:col>7</xdr:col>
      <xdr:colOff>31750</xdr:colOff>
      <xdr:row>83</xdr:row>
      <xdr:rowOff>126822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25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111599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34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類似団体の中では低い水準で推移している。今後も、財政状況を考慮し、財政規模や人口規模に見合った定員管理を行っていくことで給与水準の適正化に努める。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151695</xdr:rowOff>
    </xdr:from>
    <xdr:to>
      <xdr:col>81</xdr:col>
      <xdr:colOff>44450</xdr:colOff>
      <xdr:row>89</xdr:row>
      <xdr:rowOff>136878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86769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66622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1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151695</xdr:rowOff>
    </xdr:from>
    <xdr:to>
      <xdr:col>81</xdr:col>
      <xdr:colOff>133350</xdr:colOff>
      <xdr:row>80</xdr:row>
      <xdr:rowOff>151695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8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79728</xdr:rowOff>
    </xdr:from>
    <xdr:to>
      <xdr:col>81</xdr:col>
      <xdr:colOff>44450</xdr:colOff>
      <xdr:row>84</xdr:row>
      <xdr:rowOff>42334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310078"/>
          <a:ext cx="8382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60272</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63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42334</xdr:rowOff>
    </xdr:from>
    <xdr:to>
      <xdr:col>77</xdr:col>
      <xdr:colOff>44450</xdr:colOff>
      <xdr:row>84</xdr:row>
      <xdr:rowOff>55739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44413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55739</xdr:rowOff>
    </xdr:from>
    <xdr:to>
      <xdr:col>72</xdr:col>
      <xdr:colOff>203200</xdr:colOff>
      <xdr:row>84</xdr:row>
      <xdr:rowOff>55739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4575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88195</xdr:rowOff>
    </xdr:from>
    <xdr:to>
      <xdr:col>73</xdr:col>
      <xdr:colOff>44450</xdr:colOff>
      <xdr:row>86</xdr:row>
      <xdr:rowOff>18345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3122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55739</xdr:rowOff>
    </xdr:from>
    <xdr:to>
      <xdr:col>68</xdr:col>
      <xdr:colOff>152400</xdr:colOff>
      <xdr:row>84</xdr:row>
      <xdr:rowOff>55739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4575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28928</xdr:rowOff>
    </xdr:from>
    <xdr:to>
      <xdr:col>81</xdr:col>
      <xdr:colOff>95250</xdr:colOff>
      <xdr:row>83</xdr:row>
      <xdr:rowOff>130528</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45455</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104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162984</xdr:rowOff>
    </xdr:from>
    <xdr:to>
      <xdr:col>77</xdr:col>
      <xdr:colOff>95250</xdr:colOff>
      <xdr:row>84</xdr:row>
      <xdr:rowOff>93134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103311</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162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4939</xdr:rowOff>
    </xdr:from>
    <xdr:to>
      <xdr:col>73</xdr:col>
      <xdr:colOff>44450</xdr:colOff>
      <xdr:row>84</xdr:row>
      <xdr:rowOff>106539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116716</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4939</xdr:rowOff>
    </xdr:from>
    <xdr:to>
      <xdr:col>68</xdr:col>
      <xdr:colOff>203200</xdr:colOff>
      <xdr:row>84</xdr:row>
      <xdr:rowOff>106539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116716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116716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合併に伴う行政区域拡大により管理運営する公共施設が多いことから職員数も多く、類似団体平均と比較して高い状況にあるが、今後も適切な定員管理を行っていく。</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138924</xdr:rowOff>
    </xdr:from>
    <xdr:to>
      <xdr:col>81</xdr:col>
      <xdr:colOff>44450</xdr:colOff>
      <xdr:row>67</xdr:row>
      <xdr:rowOff>15663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11574"/>
          <a:ext cx="0" cy="1591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53851</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65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138924</xdr:rowOff>
    </xdr:from>
    <xdr:to>
      <xdr:col>81</xdr:col>
      <xdr:colOff>133350</xdr:colOff>
      <xdr:row>57</xdr:row>
      <xdr:rowOff>138924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1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72743</xdr:rowOff>
    </xdr:from>
    <xdr:to>
      <xdr:col>81</xdr:col>
      <xdr:colOff>44450</xdr:colOff>
      <xdr:row>63</xdr:row>
      <xdr:rowOff>130387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874093"/>
          <a:ext cx="838200" cy="5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111777</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22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45931</xdr:rowOff>
    </xdr:from>
    <xdr:to>
      <xdr:col>77</xdr:col>
      <xdr:colOff>44450</xdr:colOff>
      <xdr:row>63</xdr:row>
      <xdr:rowOff>72743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847281"/>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93910</xdr:rowOff>
    </xdr:from>
    <xdr:to>
      <xdr:col>77</xdr:col>
      <xdr:colOff>95250</xdr:colOff>
      <xdr:row>61</xdr:row>
      <xdr:rowOff>24060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34237</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149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4374</xdr:rowOff>
    </xdr:from>
    <xdr:to>
      <xdr:col>72</xdr:col>
      <xdr:colOff>203200</xdr:colOff>
      <xdr:row>63</xdr:row>
      <xdr:rowOff>45931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805724"/>
          <a:ext cx="889000" cy="4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85866</xdr:rowOff>
    </xdr:from>
    <xdr:to>
      <xdr:col>73</xdr:col>
      <xdr:colOff>44450</xdr:colOff>
      <xdr:row>61</xdr:row>
      <xdr:rowOff>16016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26193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141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95391</xdr:rowOff>
    </xdr:from>
    <xdr:to>
      <xdr:col>68</xdr:col>
      <xdr:colOff>152400</xdr:colOff>
      <xdr:row>63</xdr:row>
      <xdr:rowOff>4374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725291"/>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81845</xdr:rowOff>
    </xdr:from>
    <xdr:to>
      <xdr:col>68</xdr:col>
      <xdr:colOff>203200</xdr:colOff>
      <xdr:row>61</xdr:row>
      <xdr:rowOff>11995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22172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13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112677</xdr:rowOff>
    </xdr:from>
    <xdr:to>
      <xdr:col>64</xdr:col>
      <xdr:colOff>152400</xdr:colOff>
      <xdr:row>61</xdr:row>
      <xdr:rowOff>42827</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53004</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16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79587</xdr:rowOff>
    </xdr:from>
    <xdr:to>
      <xdr:col>81</xdr:col>
      <xdr:colOff>95250</xdr:colOff>
      <xdr:row>64</xdr:row>
      <xdr:rowOff>9737</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51664</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85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21943</xdr:rowOff>
    </xdr:from>
    <xdr:to>
      <xdr:col>77</xdr:col>
      <xdr:colOff>95250</xdr:colOff>
      <xdr:row>63</xdr:row>
      <xdr:rowOff>123543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82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108320</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909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166581</xdr:rowOff>
    </xdr:from>
    <xdr:to>
      <xdr:col>73</xdr:col>
      <xdr:colOff>44450</xdr:colOff>
      <xdr:row>63</xdr:row>
      <xdr:rowOff>96731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7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81508</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88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125024</xdr:rowOff>
    </xdr:from>
    <xdr:to>
      <xdr:col>68</xdr:col>
      <xdr:colOff>203200</xdr:colOff>
      <xdr:row>63</xdr:row>
      <xdr:rowOff>55174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75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39951</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841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44591</xdr:rowOff>
    </xdr:from>
    <xdr:to>
      <xdr:col>64</xdr:col>
      <xdr:colOff>152400</xdr:colOff>
      <xdr:row>62</xdr:row>
      <xdr:rowOff>146191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67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130968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76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類似団体平均より良好な比率ではあるが、令和２年７月豪雨に伴い地方債の借り入れが増加したため、来年度の以降も実質公債比率は、増加するものと考える。</a:t>
          </a:r>
        </a:p>
        <a:p>
          <a:r>
            <a:rPr kumimoji="1" lang="ja-JP" altLang="en-US" sz="1300">
              <a:latin typeface="ＭＳ Ｐゴシック" panose="020B0600070205080204" pitchFamily="50" charset="-128"/>
              <a:ea typeface="ＭＳ Ｐゴシック" panose="020B0600070205080204" pitchFamily="50" charset="-128"/>
            </a:rPr>
            <a:t>今後の起債借入については事業の必要性や優先度により発行額を精査し、健全財政の維持に努める。</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110490</xdr:rowOff>
    </xdr:from>
    <xdr:to>
      <xdr:col>81</xdr:col>
      <xdr:colOff>44450</xdr:colOff>
      <xdr:row>45</xdr:row>
      <xdr:rowOff>90170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4541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25417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110490</xdr:rowOff>
    </xdr:from>
    <xdr:to>
      <xdr:col>81</xdr:col>
      <xdr:colOff>133350</xdr:colOff>
      <xdr:row>37</xdr:row>
      <xdr:rowOff>110490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94827</xdr:rowOff>
    </xdr:from>
    <xdr:to>
      <xdr:col>81</xdr:col>
      <xdr:colOff>44450</xdr:colOff>
      <xdr:row>40</xdr:row>
      <xdr:rowOff>118956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952827"/>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37694</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70696</xdr:rowOff>
    </xdr:from>
    <xdr:to>
      <xdr:col>77</xdr:col>
      <xdr:colOff>44450</xdr:colOff>
      <xdr:row>40</xdr:row>
      <xdr:rowOff>94827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92869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168081</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19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46567</xdr:rowOff>
    </xdr:from>
    <xdr:to>
      <xdr:col>72</xdr:col>
      <xdr:colOff>203200</xdr:colOff>
      <xdr:row>40</xdr:row>
      <xdr:rowOff>70696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690456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46567</xdr:rowOff>
    </xdr:from>
    <xdr:to>
      <xdr:col>68</xdr:col>
      <xdr:colOff>152400</xdr:colOff>
      <xdr:row>40</xdr:row>
      <xdr:rowOff>54610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9045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4673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68156</xdr:rowOff>
    </xdr:from>
    <xdr:to>
      <xdr:col>81</xdr:col>
      <xdr:colOff>95250</xdr:colOff>
      <xdr:row>40</xdr:row>
      <xdr:rowOff>169756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84683</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77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44027</xdr:rowOff>
    </xdr:from>
    <xdr:to>
      <xdr:col>77</xdr:col>
      <xdr:colOff>95250</xdr:colOff>
      <xdr:row>40</xdr:row>
      <xdr:rowOff>145627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155804</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67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19896</xdr:rowOff>
    </xdr:from>
    <xdr:to>
      <xdr:col>73</xdr:col>
      <xdr:colOff>44450</xdr:colOff>
      <xdr:row>40</xdr:row>
      <xdr:rowOff>121496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131673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167217</xdr:rowOff>
    </xdr:from>
    <xdr:to>
      <xdr:col>68</xdr:col>
      <xdr:colOff>203200</xdr:colOff>
      <xdr:row>40</xdr:row>
      <xdr:rowOff>97367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107544</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3810</xdr:rowOff>
    </xdr:from>
    <xdr:to>
      <xdr:col>64</xdr:col>
      <xdr:colOff>152400</xdr:colOff>
      <xdr:row>40</xdr:row>
      <xdr:rowOff>105410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115587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令和２年７月豪雨の災害復旧事業に地方債を多く充当しているため、今後の償還額は増加していく見込みである。</a:t>
          </a:r>
        </a:p>
        <a:p>
          <a:r>
            <a:rPr kumimoji="1" lang="ja-JP" altLang="en-US" sz="1300">
              <a:latin typeface="ＭＳ Ｐゴシック" panose="020B0600070205080204" pitchFamily="50" charset="-128"/>
              <a:ea typeface="ＭＳ Ｐゴシック" panose="020B0600070205080204" pitchFamily="50" charset="-128"/>
            </a:rPr>
            <a:t>　なお、災害復旧債の償還に備えて、減債基金等の充当可能基金の積み立てを着実に行っていき、将来負担の減少に努めていく。</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159173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617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131250</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0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159173</xdr:rowOff>
    </xdr:from>
    <xdr:to>
      <xdr:col>81</xdr:col>
      <xdr:colOff>133350</xdr:colOff>
      <xdr:row>22</xdr:row>
      <xdr:rowOff>159173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3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9192</xdr:rowOff>
    </xdr:from>
    <xdr:to>
      <xdr:col>68</xdr:col>
      <xdr:colOff>203200</xdr:colOff>
      <xdr:row>14</xdr:row>
      <xdr:rowOff>110792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4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120969</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17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108010</xdr:rowOff>
    </xdr:from>
    <xdr:to>
      <xdr:col>64</xdr:col>
      <xdr:colOff>152400</xdr:colOff>
      <xdr:row>15</xdr:row>
      <xdr:rowOff>38160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5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48337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27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熊本県芦北町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15,284
15,221
234.01
15,028,088
14,074,792
889,041
6,434,184
13,580,214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類似団体と比較して平均を下回っている。前年度と比較して減額となっている主な要因としては、給与等は増加したものの、定年延長に伴い退職手当負担金が減額となったことによるものと考えられる。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今後も徐々に増加していくと予想されるため、適正な水準を維持できるよう、人件費の削減に努める。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43180</xdr:rowOff>
    </xdr:from>
    <xdr:to>
      <xdr:col>24</xdr:col>
      <xdr:colOff>25400</xdr:colOff>
      <xdr:row>41</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72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129557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43180</xdr:rowOff>
    </xdr:from>
    <xdr:to>
      <xdr:col>24</xdr:col>
      <xdr:colOff>114300</xdr:colOff>
      <xdr:row>34</xdr:row>
      <xdr:rowOff>43180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7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138430</xdr:rowOff>
    </xdr:from>
    <xdr:to>
      <xdr:col>24</xdr:col>
      <xdr:colOff>25400</xdr:colOff>
      <xdr:row>36</xdr:row>
      <xdr:rowOff>111760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3918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111760</xdr:rowOff>
    </xdr:from>
    <xdr:to>
      <xdr:col>19</xdr:col>
      <xdr:colOff>187325</xdr:colOff>
      <xdr:row>36</xdr:row>
      <xdr:rowOff>111760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83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111760</xdr:rowOff>
    </xdr:from>
    <xdr:to>
      <xdr:col>15</xdr:col>
      <xdr:colOff>98425</xdr:colOff>
      <xdr:row>38</xdr:row>
      <xdr:rowOff>5080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8396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5080</xdr:rowOff>
    </xdr:from>
    <xdr:to>
      <xdr:col>11</xdr:col>
      <xdr:colOff>9525</xdr:colOff>
      <xdr:row>38</xdr:row>
      <xdr:rowOff>88900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5201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161307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47007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87630</xdr:rowOff>
    </xdr:from>
    <xdr:to>
      <xdr:col>24</xdr:col>
      <xdr:colOff>76200</xdr:colOff>
      <xdr:row>36</xdr:row>
      <xdr:rowOff>17780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104157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60960</xdr:rowOff>
    </xdr:from>
    <xdr:to>
      <xdr:col>20</xdr:col>
      <xdr:colOff>38100</xdr:colOff>
      <xdr:row>36</xdr:row>
      <xdr:rowOff>162560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60960</xdr:rowOff>
    </xdr:from>
    <xdr:to>
      <xdr:col>15</xdr:col>
      <xdr:colOff>149225</xdr:colOff>
      <xdr:row>36</xdr:row>
      <xdr:rowOff>162560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125730</xdr:rowOff>
    </xdr:from>
    <xdr:to>
      <xdr:col>11</xdr:col>
      <xdr:colOff>60325</xdr:colOff>
      <xdr:row>38</xdr:row>
      <xdr:rowOff>55880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40657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38100</xdr:rowOff>
    </xdr:from>
    <xdr:to>
      <xdr:col>6</xdr:col>
      <xdr:colOff>171450</xdr:colOff>
      <xdr:row>38</xdr:row>
      <xdr:rowOff>139700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124477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決算額、経常収支比率ともに昨年度よりも増加している。物価高騰に伴い、ごみ中間処理等業務をはじめとした委託料の増加により、経常的経費が増加している。今後も引き続き、業務内容を精査しコスト削減や効率化を図っ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104140</xdr:rowOff>
    </xdr:from>
    <xdr:to>
      <xdr:col>82</xdr:col>
      <xdr:colOff>107950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61540"/>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19067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104140</xdr:rowOff>
    </xdr:from>
    <xdr:to>
      <xdr:col>82</xdr:col>
      <xdr:colOff>196850</xdr:colOff>
      <xdr:row>12</xdr:row>
      <xdr:rowOff>104140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138430</xdr:rowOff>
    </xdr:from>
    <xdr:to>
      <xdr:col>82</xdr:col>
      <xdr:colOff>107950</xdr:colOff>
      <xdr:row>16</xdr:row>
      <xdr:rowOff>58420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101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104157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04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83566</xdr:rowOff>
    </xdr:from>
    <xdr:to>
      <xdr:col>78</xdr:col>
      <xdr:colOff>69850</xdr:colOff>
      <xdr:row>15</xdr:row>
      <xdr:rowOff>138430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6553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96774</xdr:rowOff>
    </xdr:from>
    <xdr:to>
      <xdr:col>78</xdr:col>
      <xdr:colOff>120650</xdr:colOff>
      <xdr:row>16</xdr:row>
      <xdr:rowOff>26924</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11701</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54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83566</xdr:rowOff>
    </xdr:from>
    <xdr:to>
      <xdr:col>73</xdr:col>
      <xdr:colOff>180975</xdr:colOff>
      <xdr:row>15</xdr:row>
      <xdr:rowOff>156718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65531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158496</xdr:rowOff>
    </xdr:from>
    <xdr:to>
      <xdr:col>74</xdr:col>
      <xdr:colOff>31750</xdr:colOff>
      <xdr:row>15</xdr:row>
      <xdr:rowOff>88646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5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98823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32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147574</xdr:rowOff>
    </xdr:from>
    <xdr:to>
      <xdr:col>69</xdr:col>
      <xdr:colOff>92075</xdr:colOff>
      <xdr:row>15</xdr:row>
      <xdr:rowOff>156718</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7193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60198</xdr:rowOff>
    </xdr:from>
    <xdr:to>
      <xdr:col>69</xdr:col>
      <xdr:colOff>142875</xdr:colOff>
      <xdr:row>15</xdr:row>
      <xdr:rowOff>161798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525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151638</xdr:rowOff>
    </xdr:from>
    <xdr:to>
      <xdr:col>65</xdr:col>
      <xdr:colOff>53975</xdr:colOff>
      <xdr:row>16</xdr:row>
      <xdr:rowOff>81788</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66565</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151147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87630</xdr:rowOff>
    </xdr:from>
    <xdr:to>
      <xdr:col>78</xdr:col>
      <xdr:colOff>120650</xdr:colOff>
      <xdr:row>16</xdr:row>
      <xdr:rowOff>17780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32766</xdr:rowOff>
    </xdr:from>
    <xdr:to>
      <xdr:col>74</xdr:col>
      <xdr:colOff>31750</xdr:colOff>
      <xdr:row>15</xdr:row>
      <xdr:rowOff>134366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119143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105918</xdr:rowOff>
    </xdr:from>
    <xdr:to>
      <xdr:col>69</xdr:col>
      <xdr:colOff>142875</xdr:colOff>
      <xdr:row>16</xdr:row>
      <xdr:rowOff>36068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20845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76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96774</xdr:rowOff>
    </xdr:from>
    <xdr:to>
      <xdr:col>65</xdr:col>
      <xdr:colOff>53975</xdr:colOff>
      <xdr:row>16</xdr:row>
      <xdr:rowOff>26924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37101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増額となった主な要因は障害児通所給付費・自立支援給付費の増加によるものであるが、子ども医療や日常生活用具給付費等扶助費など、全体的に増加傾向となっている。今後ますます増加していくことが予想されるため、注視する必要があ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62</xdr:row>
      <xdr:rowOff>29028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0372"/>
          <a:ext cx="0" cy="1518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1105</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29028</xdr:rowOff>
    </xdr:from>
    <xdr:to>
      <xdr:col>24</xdr:col>
      <xdr:colOff>114300</xdr:colOff>
      <xdr:row>62</xdr:row>
      <xdr:rowOff>29028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86178</xdr:rowOff>
    </xdr:from>
    <xdr:to>
      <xdr:col>24</xdr:col>
      <xdr:colOff>25400</xdr:colOff>
      <xdr:row>57</xdr:row>
      <xdr:rowOff>135165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858828"/>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19249</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86178</xdr:rowOff>
    </xdr:from>
    <xdr:to>
      <xdr:col>19</xdr:col>
      <xdr:colOff>187325</xdr:colOff>
      <xdr:row>57</xdr:row>
      <xdr:rowOff>102507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8588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108857</xdr:rowOff>
    </xdr:from>
    <xdr:to>
      <xdr:col>20</xdr:col>
      <xdr:colOff>38100</xdr:colOff>
      <xdr:row>57</xdr:row>
      <xdr:rowOff>39007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49184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7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102507</xdr:rowOff>
    </xdr:from>
    <xdr:to>
      <xdr:col>15</xdr:col>
      <xdr:colOff>98425</xdr:colOff>
      <xdr:row>58</xdr:row>
      <xdr:rowOff>29028</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8751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155320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118835</xdr:rowOff>
    </xdr:from>
    <xdr:to>
      <xdr:col>11</xdr:col>
      <xdr:colOff>9525</xdr:colOff>
      <xdr:row>58</xdr:row>
      <xdr:rowOff>29028</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548585"/>
          <a:ext cx="8890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2722</xdr:rowOff>
    </xdr:from>
    <xdr:to>
      <xdr:col>6</xdr:col>
      <xdr:colOff>171450</xdr:colOff>
      <xdr:row>57</xdr:row>
      <xdr:rowOff>104322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89099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84365</xdr:rowOff>
    </xdr:from>
    <xdr:to>
      <xdr:col>24</xdr:col>
      <xdr:colOff>76200</xdr:colOff>
      <xdr:row>58</xdr:row>
      <xdr:rowOff>14515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56442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35378</xdr:rowOff>
    </xdr:from>
    <xdr:to>
      <xdr:col>20</xdr:col>
      <xdr:colOff>38100</xdr:colOff>
      <xdr:row>57</xdr:row>
      <xdr:rowOff>136978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121755</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9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51707</xdr:rowOff>
    </xdr:from>
    <xdr:to>
      <xdr:col>15</xdr:col>
      <xdr:colOff>149225</xdr:colOff>
      <xdr:row>57</xdr:row>
      <xdr:rowOff>153307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138084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149678</xdr:rowOff>
    </xdr:from>
    <xdr:to>
      <xdr:col>11</xdr:col>
      <xdr:colOff>60325</xdr:colOff>
      <xdr:row>58</xdr:row>
      <xdr:rowOff>79828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64605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農業集落排水事業の元利償還金が減少したことにより繰出金も減少したが、介護給付費繰出金については増加している。今後も他会計の動向を注視し、繰出金の適正化に努める。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62230</xdr:rowOff>
    </xdr:from>
    <xdr:to>
      <xdr:col>82</xdr:col>
      <xdr:colOff>107950</xdr:colOff>
      <xdr:row>62</xdr:row>
      <xdr:rowOff>20320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490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163847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20320</xdr:rowOff>
    </xdr:from>
    <xdr:to>
      <xdr:col>82</xdr:col>
      <xdr:colOff>196850</xdr:colOff>
      <xdr:row>62</xdr:row>
      <xdr:rowOff>20320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148607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62230</xdr:rowOff>
    </xdr:from>
    <xdr:to>
      <xdr:col>82</xdr:col>
      <xdr:colOff>196850</xdr:colOff>
      <xdr:row>53</xdr:row>
      <xdr:rowOff>62230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149860</xdr:rowOff>
    </xdr:from>
    <xdr:to>
      <xdr:col>82</xdr:col>
      <xdr:colOff>107950</xdr:colOff>
      <xdr:row>56</xdr:row>
      <xdr:rowOff>149860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7510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107967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142240</xdr:rowOff>
    </xdr:from>
    <xdr:to>
      <xdr:col>78</xdr:col>
      <xdr:colOff>69850</xdr:colOff>
      <xdr:row>56</xdr:row>
      <xdr:rowOff>149860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743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142240</xdr:rowOff>
    </xdr:from>
    <xdr:to>
      <xdr:col>73</xdr:col>
      <xdr:colOff>180975</xdr:colOff>
      <xdr:row>57</xdr:row>
      <xdr:rowOff>107950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7434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107950</xdr:rowOff>
    </xdr:from>
    <xdr:to>
      <xdr:col>69</xdr:col>
      <xdr:colOff>92075</xdr:colOff>
      <xdr:row>57</xdr:row>
      <xdr:rowOff>130810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880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146067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71137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99060</xdr:rowOff>
    </xdr:from>
    <xdr:to>
      <xdr:col>78</xdr:col>
      <xdr:colOff>120650</xdr:colOff>
      <xdr:row>57</xdr:row>
      <xdr:rowOff>29210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13987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91440</xdr:rowOff>
    </xdr:from>
    <xdr:to>
      <xdr:col>74</xdr:col>
      <xdr:colOff>31750</xdr:colOff>
      <xdr:row>57</xdr:row>
      <xdr:rowOff>21590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6367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57150</xdr:rowOff>
    </xdr:from>
    <xdr:to>
      <xdr:col>69</xdr:col>
      <xdr:colOff>142875</xdr:colOff>
      <xdr:row>57</xdr:row>
      <xdr:rowOff>158750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80010</xdr:rowOff>
    </xdr:from>
    <xdr:to>
      <xdr:col>65</xdr:col>
      <xdr:colOff>53975</xdr:colOff>
      <xdr:row>58</xdr:row>
      <xdr:rowOff>10160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166387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類似団体の平均と比較すると若干低い。経常収支比率は昨年並みであるが、広域行政事務組合の負担金が増加したことと、コロナ第５類移行に伴い再開した各種イベント等への町補助金が増加したことにより、決算額としては増額となっている。</a:t>
          </a:r>
        </a:p>
        <a:p>
          <a:r>
            <a:rPr kumimoji="1" lang="ja-JP" altLang="en-US" sz="1300">
              <a:latin typeface="ＭＳ Ｐゴシック" panose="020B0600070205080204" pitchFamily="50" charset="-128"/>
              <a:ea typeface="ＭＳ Ｐゴシック" panose="020B0600070205080204" pitchFamily="50" charset="-128"/>
            </a:rPr>
            <a:t>　今後イベント等の増加により上昇が見込まれるため、事業内容等を精査していく。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115570</xdr:rowOff>
    </xdr:from>
    <xdr:to>
      <xdr:col>82</xdr:col>
      <xdr:colOff>107950</xdr:colOff>
      <xdr:row>41</xdr:row>
      <xdr:rowOff>43724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73420"/>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15801</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4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43724</xdr:rowOff>
    </xdr:from>
    <xdr:to>
      <xdr:col>82</xdr:col>
      <xdr:colOff>196850</xdr:colOff>
      <xdr:row>41</xdr:row>
      <xdr:rowOff>43724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7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30497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115570</xdr:rowOff>
    </xdr:from>
    <xdr:to>
      <xdr:col>82</xdr:col>
      <xdr:colOff>196850</xdr:colOff>
      <xdr:row>33</xdr:row>
      <xdr:rowOff>115570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91077</xdr:rowOff>
    </xdr:from>
    <xdr:to>
      <xdr:col>82</xdr:col>
      <xdr:colOff>107950</xdr:colOff>
      <xdr:row>36</xdr:row>
      <xdr:rowOff>91077</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2632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18885</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191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46808</xdr:rowOff>
    </xdr:from>
    <xdr:to>
      <xdr:col>82</xdr:col>
      <xdr:colOff>158750</xdr:colOff>
      <xdr:row>36</xdr:row>
      <xdr:rowOff>148408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151493</xdr:rowOff>
    </xdr:from>
    <xdr:to>
      <xdr:col>78</xdr:col>
      <xdr:colOff>69850</xdr:colOff>
      <xdr:row>36</xdr:row>
      <xdr:rowOff>91077</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152243"/>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14151</xdr:rowOff>
    </xdr:from>
    <xdr:to>
      <xdr:col>78</xdr:col>
      <xdr:colOff>120650</xdr:colOff>
      <xdr:row>36</xdr:row>
      <xdr:rowOff>115751</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125928</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955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151493</xdr:rowOff>
    </xdr:from>
    <xdr:to>
      <xdr:col>73</xdr:col>
      <xdr:colOff>180975</xdr:colOff>
      <xdr:row>36</xdr:row>
      <xdr:rowOff>38826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15224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113756</xdr:rowOff>
    </xdr:from>
    <xdr:to>
      <xdr:col>74</xdr:col>
      <xdr:colOff>31750</xdr:colOff>
      <xdr:row>36</xdr:row>
      <xdr:rowOff>43906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28683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200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151493</xdr:rowOff>
    </xdr:from>
    <xdr:to>
      <xdr:col>69</xdr:col>
      <xdr:colOff>92075</xdr:colOff>
      <xdr:row>36</xdr:row>
      <xdr:rowOff>38826</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15224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27214</xdr:rowOff>
    </xdr:from>
    <xdr:to>
      <xdr:col>69</xdr:col>
      <xdr:colOff>142875</xdr:colOff>
      <xdr:row>36</xdr:row>
      <xdr:rowOff>128814</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113591</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159476</xdr:rowOff>
    </xdr:from>
    <xdr:to>
      <xdr:col>65</xdr:col>
      <xdr:colOff>53975</xdr:colOff>
      <xdr:row>36</xdr:row>
      <xdr:rowOff>89626</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74403</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24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40277</xdr:rowOff>
    </xdr:from>
    <xdr:to>
      <xdr:col>82</xdr:col>
      <xdr:colOff>158750</xdr:colOff>
      <xdr:row>36</xdr:row>
      <xdr:rowOff>141877</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21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56804</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05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40277</xdr:rowOff>
    </xdr:from>
    <xdr:to>
      <xdr:col>78</xdr:col>
      <xdr:colOff>120650</xdr:colOff>
      <xdr:row>36</xdr:row>
      <xdr:rowOff>141877</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21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126654</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298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100693</xdr:rowOff>
    </xdr:from>
    <xdr:to>
      <xdr:col>74</xdr:col>
      <xdr:colOff>31750</xdr:colOff>
      <xdr:row>36</xdr:row>
      <xdr:rowOff>30843</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41020</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159476</xdr:rowOff>
    </xdr:from>
    <xdr:to>
      <xdr:col>69</xdr:col>
      <xdr:colOff>142875</xdr:colOff>
      <xdr:row>36</xdr:row>
      <xdr:rowOff>89626</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16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99803</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929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100693</xdr:rowOff>
    </xdr:from>
    <xdr:to>
      <xdr:col>65</xdr:col>
      <xdr:colOff>53975</xdr:colOff>
      <xdr:row>36</xdr:row>
      <xdr:rowOff>30843</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41020</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類似団体と比較して公債費の割合が高くなっている。主要事業の財源や令和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月豪雨に係る災害復旧事業へ地方債を充当しているため償還額は増加している。償還額は今後さらに増加していく見込みであるため、借入については交付税措置額等も勘案しながら適正管理に努めていく。</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xdr:rowOff>
    </xdr:from>
    <xdr:to>
      <xdr:col>24</xdr:col>
      <xdr:colOff>25400</xdr:colOff>
      <xdr:row>80</xdr:row>
      <xdr:rowOff>94996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00000"/>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67073</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94996</xdr:rowOff>
    </xdr:from>
    <xdr:to>
      <xdr:col>24</xdr:col>
      <xdr:colOff>114300</xdr:colOff>
      <xdr:row>80</xdr:row>
      <xdr:rowOff>94996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99077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xdr:rowOff>
    </xdr:from>
    <xdr:to>
      <xdr:col>24</xdr:col>
      <xdr:colOff>114300</xdr:colOff>
      <xdr:row>74</xdr:row>
      <xdr:rowOff>12700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106426</xdr:rowOff>
    </xdr:from>
    <xdr:to>
      <xdr:col>24</xdr:col>
      <xdr:colOff>25400</xdr:colOff>
      <xdr:row>77</xdr:row>
      <xdr:rowOff>124713</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308076"/>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8145</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038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56135</xdr:rowOff>
    </xdr:from>
    <xdr:to>
      <xdr:col>19</xdr:col>
      <xdr:colOff>187325</xdr:colOff>
      <xdr:row>77</xdr:row>
      <xdr:rowOff>106426</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257785"/>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56135</xdr:rowOff>
    </xdr:from>
    <xdr:to>
      <xdr:col>15</xdr:col>
      <xdr:colOff>98425</xdr:colOff>
      <xdr:row>77</xdr:row>
      <xdr:rowOff>97282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257785"/>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158496</xdr:rowOff>
    </xdr:from>
    <xdr:to>
      <xdr:col>15</xdr:col>
      <xdr:colOff>149225</xdr:colOff>
      <xdr:row>77</xdr:row>
      <xdr:rowOff>88646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98823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92711</xdr:rowOff>
    </xdr:from>
    <xdr:to>
      <xdr:col>11</xdr:col>
      <xdr:colOff>9525</xdr:colOff>
      <xdr:row>77</xdr:row>
      <xdr:rowOff>97282</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2943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121683</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135399</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73913</xdr:rowOff>
    </xdr:from>
    <xdr:to>
      <xdr:col>24</xdr:col>
      <xdr:colOff>76200</xdr:colOff>
      <xdr:row>78</xdr:row>
      <xdr:rowOff>4063</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45990</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55626</xdr:rowOff>
    </xdr:from>
    <xdr:to>
      <xdr:col>20</xdr:col>
      <xdr:colOff>38100</xdr:colOff>
      <xdr:row>77</xdr:row>
      <xdr:rowOff>157226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142003</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5335</xdr:rowOff>
    </xdr:from>
    <xdr:to>
      <xdr:col>15</xdr:col>
      <xdr:colOff>149225</xdr:colOff>
      <xdr:row>77</xdr:row>
      <xdr:rowOff>106935</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91712</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46482</xdr:rowOff>
    </xdr:from>
    <xdr:to>
      <xdr:col>11</xdr:col>
      <xdr:colOff>60325</xdr:colOff>
      <xdr:row>77</xdr:row>
      <xdr:rowOff>148082</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132859</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令和５年度は前年度と比較すると減少しており、類似団体平均より低い。今後も引き続き、事業見直しによる歳出の削減を推進し、財政の健全化に努めていく。</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78994</xdr:rowOff>
    </xdr:from>
    <xdr:to>
      <xdr:col>82</xdr:col>
      <xdr:colOff>107950</xdr:colOff>
      <xdr:row>81</xdr:row>
      <xdr:rowOff>28702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94844"/>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165371</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78994</xdr:rowOff>
    </xdr:from>
    <xdr:to>
      <xdr:col>82</xdr:col>
      <xdr:colOff>196850</xdr:colOff>
      <xdr:row>73</xdr:row>
      <xdr:rowOff>78994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163576</xdr:rowOff>
    </xdr:from>
    <xdr:to>
      <xdr:col>82</xdr:col>
      <xdr:colOff>107950</xdr:colOff>
      <xdr:row>77</xdr:row>
      <xdr:rowOff>19558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19377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135145</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65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163068</xdr:rowOff>
    </xdr:from>
    <xdr:to>
      <xdr:col>82</xdr:col>
      <xdr:colOff>158750</xdr:colOff>
      <xdr:row>77</xdr:row>
      <xdr:rowOff>93218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85852</xdr:rowOff>
    </xdr:from>
    <xdr:to>
      <xdr:col>78</xdr:col>
      <xdr:colOff>69850</xdr:colOff>
      <xdr:row>77</xdr:row>
      <xdr:rowOff>19558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11605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108204</xdr:rowOff>
    </xdr:from>
    <xdr:to>
      <xdr:col>78</xdr:col>
      <xdr:colOff>120650</xdr:colOff>
      <xdr:row>77</xdr:row>
      <xdr:rowOff>38354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48531</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85852</xdr:rowOff>
    </xdr:from>
    <xdr:to>
      <xdr:col>73</xdr:col>
      <xdr:colOff>180975</xdr:colOff>
      <xdr:row>78</xdr:row>
      <xdr:rowOff>72137</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116052"/>
          <a:ext cx="889000" cy="32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143002</xdr:rowOff>
    </xdr:from>
    <xdr:to>
      <xdr:col>69</xdr:col>
      <xdr:colOff>92075</xdr:colOff>
      <xdr:row>78</xdr:row>
      <xdr:rowOff>72137</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344652"/>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32765</xdr:rowOff>
    </xdr:from>
    <xdr:to>
      <xdr:col>69</xdr:col>
      <xdr:colOff>142875</xdr:colOff>
      <xdr:row>77</xdr:row>
      <xdr:rowOff>134365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144542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112776</xdr:rowOff>
    </xdr:from>
    <xdr:to>
      <xdr:col>82</xdr:col>
      <xdr:colOff>158750</xdr:colOff>
      <xdr:row>77</xdr:row>
      <xdr:rowOff>42926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129303</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98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140208</xdr:rowOff>
    </xdr:from>
    <xdr:to>
      <xdr:col>78</xdr:col>
      <xdr:colOff>120650</xdr:colOff>
      <xdr:row>77</xdr:row>
      <xdr:rowOff>70358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55135</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35052</xdr:rowOff>
    </xdr:from>
    <xdr:to>
      <xdr:col>74</xdr:col>
      <xdr:colOff>31750</xdr:colOff>
      <xdr:row>76</xdr:row>
      <xdr:rowOff>136652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121429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21337</xdr:rowOff>
    </xdr:from>
    <xdr:to>
      <xdr:col>69</xdr:col>
      <xdr:colOff>142875</xdr:colOff>
      <xdr:row>78</xdr:row>
      <xdr:rowOff>122937</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107714</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92202</xdr:rowOff>
    </xdr:from>
    <xdr:to>
      <xdr:col>65</xdr:col>
      <xdr:colOff>53975</xdr:colOff>
      <xdr:row>78</xdr:row>
      <xdr:rowOff>22352</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7129</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熊本県芦北町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145631</xdr:rowOff>
    </xdr:from>
    <xdr:to>
      <xdr:col>29</xdr:col>
      <xdr:colOff>127000</xdr:colOff>
      <xdr:row>20</xdr:row>
      <xdr:rowOff>79045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9206"/>
          <a:ext cx="0" cy="14764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51122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79045</xdr:rowOff>
    </xdr:from>
    <xdr:to>
      <xdr:col>30</xdr:col>
      <xdr:colOff>25400</xdr:colOff>
      <xdr:row>20</xdr:row>
      <xdr:rowOff>79045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5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60558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145631</xdr:rowOff>
    </xdr:from>
    <xdr:to>
      <xdr:col>30</xdr:col>
      <xdr:colOff>25400</xdr:colOff>
      <xdr:row>11</xdr:row>
      <xdr:rowOff>145631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92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71438</xdr:rowOff>
    </xdr:from>
    <xdr:to>
      <xdr:col>29</xdr:col>
      <xdr:colOff>127000</xdr:colOff>
      <xdr:row>14</xdr:row>
      <xdr:rowOff>162801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519363"/>
          <a:ext cx="647700" cy="91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88142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78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116065</xdr:rowOff>
    </xdr:from>
    <xdr:to>
      <xdr:col>29</xdr:col>
      <xdr:colOff>177800</xdr:colOff>
      <xdr:row>17</xdr:row>
      <xdr:rowOff>46215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068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153962</xdr:rowOff>
    </xdr:from>
    <xdr:to>
      <xdr:col>26</xdr:col>
      <xdr:colOff>50800</xdr:colOff>
      <xdr:row>14</xdr:row>
      <xdr:rowOff>162801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601887"/>
          <a:ext cx="698500" cy="8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157150</xdr:rowOff>
    </xdr:from>
    <xdr:to>
      <xdr:col>26</xdr:col>
      <xdr:colOff>101600</xdr:colOff>
      <xdr:row>17</xdr:row>
      <xdr:rowOff>87300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7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72077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34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144399</xdr:rowOff>
    </xdr:from>
    <xdr:to>
      <xdr:col>22</xdr:col>
      <xdr:colOff>114300</xdr:colOff>
      <xdr:row>14</xdr:row>
      <xdr:rowOff>153962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592324"/>
          <a:ext cx="698500" cy="9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4305</xdr:rowOff>
    </xdr:from>
    <xdr:to>
      <xdr:col>22</xdr:col>
      <xdr:colOff>165100</xdr:colOff>
      <xdr:row>17</xdr:row>
      <xdr:rowOff>105905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90682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144399</xdr:rowOff>
    </xdr:from>
    <xdr:to>
      <xdr:col>18</xdr:col>
      <xdr:colOff>177800</xdr:colOff>
      <xdr:row>15</xdr:row>
      <xdr:rowOff>161366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592324"/>
          <a:ext cx="698500" cy="188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16662</xdr:rowOff>
    </xdr:from>
    <xdr:to>
      <xdr:col>19</xdr:col>
      <xdr:colOff>38100</xdr:colOff>
      <xdr:row>17</xdr:row>
      <xdr:rowOff>118262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103039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6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7125</xdr:rowOff>
    </xdr:from>
    <xdr:to>
      <xdr:col>15</xdr:col>
      <xdr:colOff>101600</xdr:colOff>
      <xdr:row>17</xdr:row>
      <xdr:rowOff>108725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93502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20638</xdr:rowOff>
    </xdr:from>
    <xdr:to>
      <xdr:col>29</xdr:col>
      <xdr:colOff>177800</xdr:colOff>
      <xdr:row>14</xdr:row>
      <xdr:rowOff>122238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468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37165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313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112001</xdr:rowOff>
    </xdr:from>
    <xdr:to>
      <xdr:col>26</xdr:col>
      <xdr:colOff>101600</xdr:colOff>
      <xdr:row>15</xdr:row>
      <xdr:rowOff>42151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59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52328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28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103162</xdr:rowOff>
    </xdr:from>
    <xdr:to>
      <xdr:col>22</xdr:col>
      <xdr:colOff>165100</xdr:colOff>
      <xdr:row>15</xdr:row>
      <xdr:rowOff>33312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551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43489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319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93599</xdr:rowOff>
    </xdr:from>
    <xdr:to>
      <xdr:col>19</xdr:col>
      <xdr:colOff>38100</xdr:colOff>
      <xdr:row>15</xdr:row>
      <xdr:rowOff>23749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541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33926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31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110566</xdr:rowOff>
    </xdr:from>
    <xdr:to>
      <xdr:col>15</xdr:col>
      <xdr:colOff>101600</xdr:colOff>
      <xdr:row>16</xdr:row>
      <xdr:rowOff>40716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29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50893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98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32771</xdr:rowOff>
    </xdr:from>
    <xdr:to>
      <xdr:col>29</xdr:col>
      <xdr:colOff>127000</xdr:colOff>
      <xdr:row>38</xdr:row>
      <xdr:rowOff>99340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00221"/>
          <a:ext cx="0" cy="12667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71417</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99340</xdr:rowOff>
    </xdr:from>
    <xdr:to>
      <xdr:col>30</xdr:col>
      <xdr:colOff>25400</xdr:colOff>
      <xdr:row>38</xdr:row>
      <xdr:rowOff>99340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66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119148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4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32771</xdr:rowOff>
    </xdr:from>
    <xdr:to>
      <xdr:col>30</xdr:col>
      <xdr:colOff>25400</xdr:colOff>
      <xdr:row>34</xdr:row>
      <xdr:rowOff>32771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002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92481</xdr:rowOff>
    </xdr:from>
    <xdr:to>
      <xdr:col>29</xdr:col>
      <xdr:colOff>127000</xdr:colOff>
      <xdr:row>36</xdr:row>
      <xdr:rowOff>125468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045731"/>
          <a:ext cx="647700" cy="32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193426</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803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5449</xdr:rowOff>
    </xdr:from>
    <xdr:to>
      <xdr:col>29</xdr:col>
      <xdr:colOff>177800</xdr:colOff>
      <xdr:row>36</xdr:row>
      <xdr:rowOff>107049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58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125468</xdr:rowOff>
    </xdr:from>
    <xdr:to>
      <xdr:col>26</xdr:col>
      <xdr:colOff>50800</xdr:colOff>
      <xdr:row>36</xdr:row>
      <xdr:rowOff>147391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7078718"/>
          <a:ext cx="698500" cy="219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337513</xdr:rowOff>
    </xdr:from>
    <xdr:to>
      <xdr:col>26</xdr:col>
      <xdr:colOff>101600</xdr:colOff>
      <xdr:row>36</xdr:row>
      <xdr:rowOff>96213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47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106390</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716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147391</xdr:rowOff>
    </xdr:from>
    <xdr:to>
      <xdr:col>22</xdr:col>
      <xdr:colOff>114300</xdr:colOff>
      <xdr:row>37</xdr:row>
      <xdr:rowOff>30073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7100641"/>
          <a:ext cx="698500" cy="54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23325</xdr:rowOff>
    </xdr:from>
    <xdr:to>
      <xdr:col>22</xdr:col>
      <xdr:colOff>165100</xdr:colOff>
      <xdr:row>36</xdr:row>
      <xdr:rowOff>124925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76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135102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45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30073</xdr:rowOff>
    </xdr:from>
    <xdr:to>
      <xdr:col>18</xdr:col>
      <xdr:colOff>177800</xdr:colOff>
      <xdr:row>37</xdr:row>
      <xdr:rowOff>68067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7154773"/>
          <a:ext cx="698500" cy="37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49111</xdr:rowOff>
    </xdr:from>
    <xdr:to>
      <xdr:col>19</xdr:col>
      <xdr:colOff>38100</xdr:colOff>
      <xdr:row>36</xdr:row>
      <xdr:rowOff>150711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70023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160888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7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30343</xdr:rowOff>
    </xdr:from>
    <xdr:to>
      <xdr:col>15</xdr:col>
      <xdr:colOff>101600</xdr:colOff>
      <xdr:row>36</xdr:row>
      <xdr:rowOff>131943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83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142120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75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41681</xdr:rowOff>
    </xdr:from>
    <xdr:to>
      <xdr:col>29</xdr:col>
      <xdr:colOff>177800</xdr:colOff>
      <xdr:row>36</xdr:row>
      <xdr:rowOff>143281</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994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13758</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96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74668</xdr:rowOff>
    </xdr:from>
    <xdr:to>
      <xdr:col>26</xdr:col>
      <xdr:colOff>101600</xdr:colOff>
      <xdr:row>37</xdr:row>
      <xdr:rowOff>4818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027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161045</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114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96591</xdr:rowOff>
    </xdr:from>
    <xdr:to>
      <xdr:col>22</xdr:col>
      <xdr:colOff>165100</xdr:colOff>
      <xdr:row>37</xdr:row>
      <xdr:rowOff>26741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049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11518</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136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150723</xdr:rowOff>
    </xdr:from>
    <xdr:to>
      <xdr:col>19</xdr:col>
      <xdr:colOff>38100</xdr:colOff>
      <xdr:row>37</xdr:row>
      <xdr:rowOff>80873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103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65650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190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17267</xdr:rowOff>
    </xdr:from>
    <xdr:to>
      <xdr:col>15</xdr:col>
      <xdr:colOff>101600</xdr:colOff>
      <xdr:row>37</xdr:row>
      <xdr:rowOff>118867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141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103644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22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熊本県芦北町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15,284
15,221
234.01
15,028,088
14,074,792
889,041
6,434,184
13,580,214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52268</xdr:rowOff>
    </xdr:from>
    <xdr:to>
      <xdr:col>24</xdr:col>
      <xdr:colOff>62865</xdr:colOff>
      <xdr:row>39</xdr:row>
      <xdr:rowOff>56139</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95768"/>
          <a:ext cx="1270" cy="1546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59966</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56139</xdr:rowOff>
    </xdr:from>
    <xdr:to>
      <xdr:col>24</xdr:col>
      <xdr:colOff>152400</xdr:colOff>
      <xdr:row>39</xdr:row>
      <xdr:rowOff>56139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170395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70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52268</xdr:rowOff>
    </xdr:from>
    <xdr:to>
      <xdr:col>24</xdr:col>
      <xdr:colOff>152400</xdr:colOff>
      <xdr:row>30</xdr:row>
      <xdr:rowOff>52268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52222</xdr:rowOff>
    </xdr:from>
    <xdr:to>
      <xdr:col>24</xdr:col>
      <xdr:colOff>63500</xdr:colOff>
      <xdr:row>34</xdr:row>
      <xdr:rowOff>71425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5881522"/>
          <a:ext cx="8382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64401</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65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85974</xdr:rowOff>
    </xdr:from>
    <xdr:to>
      <xdr:col>24</xdr:col>
      <xdr:colOff>114300</xdr:colOff>
      <xdr:row>36</xdr:row>
      <xdr:rowOff>16124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8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52222</xdr:rowOff>
    </xdr:from>
    <xdr:to>
      <xdr:col>19</xdr:col>
      <xdr:colOff>177800</xdr:colOff>
      <xdr:row>34</xdr:row>
      <xdr:rowOff>64841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881522"/>
          <a:ext cx="889000" cy="1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115707</xdr:rowOff>
    </xdr:from>
    <xdr:to>
      <xdr:col>20</xdr:col>
      <xdr:colOff>38100</xdr:colOff>
      <xdr:row>36</xdr:row>
      <xdr:rowOff>45857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1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36984</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20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57557</xdr:rowOff>
    </xdr:from>
    <xdr:to>
      <xdr:col>15</xdr:col>
      <xdr:colOff>50800</xdr:colOff>
      <xdr:row>34</xdr:row>
      <xdr:rowOff>64841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5886857"/>
          <a:ext cx="889000" cy="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117094</xdr:rowOff>
    </xdr:from>
    <xdr:to>
      <xdr:col>15</xdr:col>
      <xdr:colOff>101600</xdr:colOff>
      <xdr:row>36</xdr:row>
      <xdr:rowOff>47244</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1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38371</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21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57557</xdr:rowOff>
    </xdr:from>
    <xdr:to>
      <xdr:col>10</xdr:col>
      <xdr:colOff>114300</xdr:colOff>
      <xdr:row>34</xdr:row>
      <xdr:rowOff>92380</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886857"/>
          <a:ext cx="889000" cy="3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139908</xdr:rowOff>
    </xdr:from>
    <xdr:to>
      <xdr:col>10</xdr:col>
      <xdr:colOff>165100</xdr:colOff>
      <xdr:row>36</xdr:row>
      <xdr:rowOff>70058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61185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23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102509</xdr:rowOff>
    </xdr:from>
    <xdr:to>
      <xdr:col>6</xdr:col>
      <xdr:colOff>38100</xdr:colOff>
      <xdr:row>37</xdr:row>
      <xdr:rowOff>32659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7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23786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36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20625</xdr:rowOff>
    </xdr:from>
    <xdr:to>
      <xdr:col>24</xdr:col>
      <xdr:colOff>114300</xdr:colOff>
      <xdr:row>34</xdr:row>
      <xdr:rowOff>122225</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84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43502</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701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1422</xdr:rowOff>
    </xdr:from>
    <xdr:to>
      <xdr:col>20</xdr:col>
      <xdr:colOff>38100</xdr:colOff>
      <xdr:row>34</xdr:row>
      <xdr:rowOff>103022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83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119549</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560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14041</xdr:rowOff>
    </xdr:from>
    <xdr:to>
      <xdr:col>15</xdr:col>
      <xdr:colOff>101600</xdr:colOff>
      <xdr:row>34</xdr:row>
      <xdr:rowOff>115641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84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132168</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618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6757</xdr:rowOff>
    </xdr:from>
    <xdr:to>
      <xdr:col>10</xdr:col>
      <xdr:colOff>165100</xdr:colOff>
      <xdr:row>34</xdr:row>
      <xdr:rowOff>108357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8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124884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611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41580</xdr:rowOff>
    </xdr:from>
    <xdr:to>
      <xdr:col>6</xdr:col>
      <xdr:colOff>38100</xdr:colOff>
      <xdr:row>34</xdr:row>
      <xdr:rowOff>143180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87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159707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564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3711</xdr:rowOff>
    </xdr:from>
    <xdr:to>
      <xdr:col>24</xdr:col>
      <xdr:colOff>62865</xdr:colOff>
      <xdr:row>58</xdr:row>
      <xdr:rowOff>149110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576211"/>
          <a:ext cx="1270" cy="151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152937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0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149110</xdr:rowOff>
    </xdr:from>
    <xdr:to>
      <xdr:col>24</xdr:col>
      <xdr:colOff>152400</xdr:colOff>
      <xdr:row>58</xdr:row>
      <xdr:rowOff>149110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09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121838</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35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3711</xdr:rowOff>
    </xdr:from>
    <xdr:to>
      <xdr:col>24</xdr:col>
      <xdr:colOff>152400</xdr:colOff>
      <xdr:row>50</xdr:row>
      <xdr:rowOff>3711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5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105081</xdr:rowOff>
    </xdr:from>
    <xdr:to>
      <xdr:col>24</xdr:col>
      <xdr:colOff>63500</xdr:colOff>
      <xdr:row>55</xdr:row>
      <xdr:rowOff>116593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534831"/>
          <a:ext cx="838200" cy="1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158703</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588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8826</xdr:rowOff>
    </xdr:from>
    <xdr:to>
      <xdr:col>24</xdr:col>
      <xdr:colOff>114300</xdr:colOff>
      <xdr:row>56</xdr:row>
      <xdr:rowOff>110426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1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116593</xdr:rowOff>
    </xdr:from>
    <xdr:to>
      <xdr:col>19</xdr:col>
      <xdr:colOff>177800</xdr:colOff>
      <xdr:row>56</xdr:row>
      <xdr:rowOff>74046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546343"/>
          <a:ext cx="889000" cy="12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2197</xdr:rowOff>
    </xdr:from>
    <xdr:to>
      <xdr:col>20</xdr:col>
      <xdr:colOff>38100</xdr:colOff>
      <xdr:row>56</xdr:row>
      <xdr:rowOff>103797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0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94924</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69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164306</xdr:rowOff>
    </xdr:from>
    <xdr:to>
      <xdr:col>15</xdr:col>
      <xdr:colOff>50800</xdr:colOff>
      <xdr:row>56</xdr:row>
      <xdr:rowOff>74046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9594056"/>
          <a:ext cx="889000" cy="8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74434</xdr:rowOff>
    </xdr:from>
    <xdr:to>
      <xdr:col>15</xdr:col>
      <xdr:colOff>101600</xdr:colOff>
      <xdr:row>57</xdr:row>
      <xdr:rowOff>4584</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7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167161</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76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164306</xdr:rowOff>
    </xdr:from>
    <xdr:to>
      <xdr:col>10</xdr:col>
      <xdr:colOff>114300</xdr:colOff>
      <xdr:row>57</xdr:row>
      <xdr:rowOff>5503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594056"/>
          <a:ext cx="889000" cy="18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124031</xdr:rowOff>
    </xdr:from>
    <xdr:to>
      <xdr:col>10</xdr:col>
      <xdr:colOff>165100</xdr:colOff>
      <xdr:row>57</xdr:row>
      <xdr:rowOff>54181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2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45308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81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151372</xdr:rowOff>
    </xdr:from>
    <xdr:to>
      <xdr:col>6</xdr:col>
      <xdr:colOff>38100</xdr:colOff>
      <xdr:row>57</xdr:row>
      <xdr:rowOff>81522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5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72649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84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54281</xdr:rowOff>
    </xdr:from>
    <xdr:to>
      <xdr:col>24</xdr:col>
      <xdr:colOff>114300</xdr:colOff>
      <xdr:row>55</xdr:row>
      <xdr:rowOff>155881</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48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77158</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33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65793</xdr:rowOff>
    </xdr:from>
    <xdr:to>
      <xdr:col>20</xdr:col>
      <xdr:colOff>38100</xdr:colOff>
      <xdr:row>55</xdr:row>
      <xdr:rowOff>167393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49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12470</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27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23246</xdr:rowOff>
    </xdr:from>
    <xdr:to>
      <xdr:col>15</xdr:col>
      <xdr:colOff>101600</xdr:colOff>
      <xdr:row>56</xdr:row>
      <xdr:rowOff>124846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62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141373</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39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113506</xdr:rowOff>
    </xdr:from>
    <xdr:to>
      <xdr:col>10</xdr:col>
      <xdr:colOff>165100</xdr:colOff>
      <xdr:row>56</xdr:row>
      <xdr:rowOff>43656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54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60183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318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126153</xdr:rowOff>
    </xdr:from>
    <xdr:to>
      <xdr:col>6</xdr:col>
      <xdr:colOff>38100</xdr:colOff>
      <xdr:row>57</xdr:row>
      <xdr:rowOff>56303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2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72830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50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99626</xdr:rowOff>
    </xdr:from>
    <xdr:to>
      <xdr:col>24</xdr:col>
      <xdr:colOff>62865</xdr:colOff>
      <xdr:row>78</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01126"/>
          <a:ext cx="1270" cy="141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46303</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99626</xdr:rowOff>
    </xdr:from>
    <xdr:to>
      <xdr:col>24</xdr:col>
      <xdr:colOff>152400</xdr:colOff>
      <xdr:row>70</xdr:row>
      <xdr:rowOff>99626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0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12621</xdr:rowOff>
    </xdr:from>
    <xdr:to>
      <xdr:col>24</xdr:col>
      <xdr:colOff>63500</xdr:colOff>
      <xdr:row>78</xdr:row>
      <xdr:rowOff>67280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385721"/>
          <a:ext cx="838200" cy="5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83591</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13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60714</xdr:rowOff>
    </xdr:from>
    <xdr:to>
      <xdr:col>24</xdr:col>
      <xdr:colOff>114300</xdr:colOff>
      <xdr:row>77</xdr:row>
      <xdr:rowOff>162314</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6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12621</xdr:rowOff>
    </xdr:from>
    <xdr:to>
      <xdr:col>19</xdr:col>
      <xdr:colOff>177800</xdr:colOff>
      <xdr:row>78</xdr:row>
      <xdr:rowOff>47025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385721"/>
          <a:ext cx="889000" cy="3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65080</xdr:rowOff>
    </xdr:from>
    <xdr:to>
      <xdr:col>20</xdr:col>
      <xdr:colOff>38100</xdr:colOff>
      <xdr:row>77</xdr:row>
      <xdr:rowOff>166680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11757</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4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31527</xdr:rowOff>
    </xdr:from>
    <xdr:to>
      <xdr:col>15</xdr:col>
      <xdr:colOff>50800</xdr:colOff>
      <xdr:row>78</xdr:row>
      <xdr:rowOff>47025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404627"/>
          <a:ext cx="889000" cy="1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63571</xdr:rowOff>
    </xdr:from>
    <xdr:to>
      <xdr:col>15</xdr:col>
      <xdr:colOff>101600</xdr:colOff>
      <xdr:row>77</xdr:row>
      <xdr:rowOff>165171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10248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4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31527</xdr:rowOff>
    </xdr:from>
    <xdr:to>
      <xdr:col>10</xdr:col>
      <xdr:colOff>114300</xdr:colOff>
      <xdr:row>78</xdr:row>
      <xdr:rowOff>66731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404627"/>
          <a:ext cx="8890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76716</xdr:rowOff>
    </xdr:from>
    <xdr:to>
      <xdr:col>10</xdr:col>
      <xdr:colOff>165100</xdr:colOff>
      <xdr:row>78</xdr:row>
      <xdr:rowOff>6866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23393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113178</xdr:rowOff>
    </xdr:from>
    <xdr:to>
      <xdr:col>6</xdr:col>
      <xdr:colOff>38100</xdr:colOff>
      <xdr:row>78</xdr:row>
      <xdr:rowOff>43328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59855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16480</xdr:rowOff>
    </xdr:from>
    <xdr:to>
      <xdr:col>24</xdr:col>
      <xdr:colOff>114300</xdr:colOff>
      <xdr:row>78</xdr:row>
      <xdr:rowOff>118080</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8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102857</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0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133271</xdr:rowOff>
    </xdr:from>
    <xdr:to>
      <xdr:col>20</xdr:col>
      <xdr:colOff>38100</xdr:colOff>
      <xdr:row>78</xdr:row>
      <xdr:rowOff>63421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3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54548</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427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167675</xdr:rowOff>
    </xdr:from>
    <xdr:to>
      <xdr:col>15</xdr:col>
      <xdr:colOff>101600</xdr:colOff>
      <xdr:row>78</xdr:row>
      <xdr:rowOff>97825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6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88952</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46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152177</xdr:rowOff>
    </xdr:from>
    <xdr:to>
      <xdr:col>10</xdr:col>
      <xdr:colOff>165100</xdr:colOff>
      <xdr:row>78</xdr:row>
      <xdr:rowOff>82327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5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73454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446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15931</xdr:rowOff>
    </xdr:from>
    <xdr:to>
      <xdr:col>6</xdr:col>
      <xdr:colOff>38100</xdr:colOff>
      <xdr:row>78</xdr:row>
      <xdr:rowOff>117531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8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108658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48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158859</xdr:rowOff>
    </xdr:from>
    <xdr:to>
      <xdr:col>24</xdr:col>
      <xdr:colOff>62865</xdr:colOff>
      <xdr:row>98</xdr:row>
      <xdr:rowOff>167904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89359"/>
          <a:ext cx="1270" cy="138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281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7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167904</xdr:rowOff>
    </xdr:from>
    <xdr:to>
      <xdr:col>24</xdr:col>
      <xdr:colOff>152400</xdr:colOff>
      <xdr:row>98</xdr:row>
      <xdr:rowOff>167904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7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105536</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6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158859</xdr:rowOff>
    </xdr:from>
    <xdr:to>
      <xdr:col>24</xdr:col>
      <xdr:colOff>152400</xdr:colOff>
      <xdr:row>90</xdr:row>
      <xdr:rowOff>158859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8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102428</xdr:rowOff>
    </xdr:from>
    <xdr:to>
      <xdr:col>24</xdr:col>
      <xdr:colOff>63500</xdr:colOff>
      <xdr:row>94</xdr:row>
      <xdr:rowOff>101034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047278"/>
          <a:ext cx="838200" cy="17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5464</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93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27037</xdr:rowOff>
    </xdr:from>
    <xdr:to>
      <xdr:col>24</xdr:col>
      <xdr:colOff>114300</xdr:colOff>
      <xdr:row>95</xdr:row>
      <xdr:rowOff>128637</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1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60049</xdr:rowOff>
    </xdr:from>
    <xdr:to>
      <xdr:col>19</xdr:col>
      <xdr:colOff>177800</xdr:colOff>
      <xdr:row>94</xdr:row>
      <xdr:rowOff>101034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004899"/>
          <a:ext cx="889000" cy="21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121514</xdr:rowOff>
    </xdr:from>
    <xdr:to>
      <xdr:col>20</xdr:col>
      <xdr:colOff>38100</xdr:colOff>
      <xdr:row>96</xdr:row>
      <xdr:rowOff>51664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40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42791</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50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60049</xdr:rowOff>
    </xdr:from>
    <xdr:to>
      <xdr:col>15</xdr:col>
      <xdr:colOff>50800</xdr:colOff>
      <xdr:row>94</xdr:row>
      <xdr:rowOff>142442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004899"/>
          <a:ext cx="889000" cy="25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19134</xdr:rowOff>
    </xdr:from>
    <xdr:to>
      <xdr:col>15</xdr:col>
      <xdr:colOff>101600</xdr:colOff>
      <xdr:row>95</xdr:row>
      <xdr:rowOff>120734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111861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39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142442</xdr:rowOff>
    </xdr:from>
    <xdr:to>
      <xdr:col>10</xdr:col>
      <xdr:colOff>114300</xdr:colOff>
      <xdr:row>95</xdr:row>
      <xdr:rowOff>41751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258742"/>
          <a:ext cx="889000" cy="7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104380</xdr:rowOff>
    </xdr:from>
    <xdr:to>
      <xdr:col>10</xdr:col>
      <xdr:colOff>165100</xdr:colOff>
      <xdr:row>97</xdr:row>
      <xdr:rowOff>34530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25657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65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101614</xdr:rowOff>
    </xdr:from>
    <xdr:to>
      <xdr:col>6</xdr:col>
      <xdr:colOff>38100</xdr:colOff>
      <xdr:row>97</xdr:row>
      <xdr:rowOff>31764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22891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6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51628</xdr:rowOff>
    </xdr:from>
    <xdr:to>
      <xdr:col>24</xdr:col>
      <xdr:colOff>114300</xdr:colOff>
      <xdr:row>93</xdr:row>
      <xdr:rowOff>153228</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599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74505</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5847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50234</xdr:rowOff>
    </xdr:from>
    <xdr:to>
      <xdr:col>20</xdr:col>
      <xdr:colOff>38100</xdr:colOff>
      <xdr:row>94</xdr:row>
      <xdr:rowOff>151834</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16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168361</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5941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9249</xdr:rowOff>
    </xdr:from>
    <xdr:to>
      <xdr:col>15</xdr:col>
      <xdr:colOff>101600</xdr:colOff>
      <xdr:row>93</xdr:row>
      <xdr:rowOff>110849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595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127376</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572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91642</xdr:rowOff>
    </xdr:from>
    <xdr:to>
      <xdr:col>10</xdr:col>
      <xdr:colOff>165100</xdr:colOff>
      <xdr:row>95</xdr:row>
      <xdr:rowOff>21792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20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38319</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19795" y="15983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162401</xdr:rowOff>
    </xdr:from>
    <xdr:to>
      <xdr:col>6</xdr:col>
      <xdr:colOff>38100</xdr:colOff>
      <xdr:row>95</xdr:row>
      <xdr:rowOff>92551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27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109078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05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18368</xdr:rowOff>
    </xdr:from>
    <xdr:to>
      <xdr:col>54</xdr:col>
      <xdr:colOff>189865</xdr:colOff>
      <xdr:row>37</xdr:row>
      <xdr:rowOff>129299</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504768"/>
          <a:ext cx="1270" cy="96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133126</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7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129299</xdr:rowOff>
    </xdr:from>
    <xdr:to>
      <xdr:col>55</xdr:col>
      <xdr:colOff>88900</xdr:colOff>
      <xdr:row>37</xdr:row>
      <xdr:rowOff>129299</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72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136495</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279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18368</xdr:rowOff>
    </xdr:from>
    <xdr:to>
      <xdr:col>55</xdr:col>
      <xdr:colOff>88900</xdr:colOff>
      <xdr:row>32</xdr:row>
      <xdr:rowOff>18368</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504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13307</xdr:rowOff>
    </xdr:from>
    <xdr:to>
      <xdr:col>55</xdr:col>
      <xdr:colOff>0</xdr:colOff>
      <xdr:row>36</xdr:row>
      <xdr:rowOff>17701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9639300" y="6185507"/>
          <a:ext cx="838200" cy="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137539</xdr:rowOff>
    </xdr:from>
    <xdr:ext cx="534377"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6138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159112</xdr:rowOff>
    </xdr:from>
    <xdr:to>
      <xdr:col>55</xdr:col>
      <xdr:colOff>50800</xdr:colOff>
      <xdr:row>36</xdr:row>
      <xdr:rowOff>89262</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1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46564</xdr:rowOff>
    </xdr:from>
    <xdr:to>
      <xdr:col>50</xdr:col>
      <xdr:colOff>114300</xdr:colOff>
      <xdr:row>36</xdr:row>
      <xdr:rowOff>13307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8750300" y="6047314"/>
          <a:ext cx="889000" cy="13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161361</xdr:rowOff>
    </xdr:from>
    <xdr:to>
      <xdr:col>50</xdr:col>
      <xdr:colOff>165100</xdr:colOff>
      <xdr:row>36</xdr:row>
      <xdr:rowOff>91511</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16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82638</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72111" y="625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135338</xdr:rowOff>
    </xdr:from>
    <xdr:to>
      <xdr:col>45</xdr:col>
      <xdr:colOff>177800</xdr:colOff>
      <xdr:row>35</xdr:row>
      <xdr:rowOff>46564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7861300" y="5621738"/>
          <a:ext cx="889000" cy="42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34589</xdr:rowOff>
    </xdr:from>
    <xdr:to>
      <xdr:col>46</xdr:col>
      <xdr:colOff>38100</xdr:colOff>
      <xdr:row>36</xdr:row>
      <xdr:rowOff>136189</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127316</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629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135338</xdr:rowOff>
    </xdr:from>
    <xdr:to>
      <xdr:col>41</xdr:col>
      <xdr:colOff>50800</xdr:colOff>
      <xdr:row>36</xdr:row>
      <xdr:rowOff>109698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5621738"/>
          <a:ext cx="889000" cy="66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75673</xdr:rowOff>
    </xdr:from>
    <xdr:to>
      <xdr:col>41</xdr:col>
      <xdr:colOff>101600</xdr:colOff>
      <xdr:row>34</xdr:row>
      <xdr:rowOff>5823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168400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61795" y="5826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111111</xdr:rowOff>
    </xdr:from>
    <xdr:to>
      <xdr:col>36</xdr:col>
      <xdr:colOff>165100</xdr:colOff>
      <xdr:row>37</xdr:row>
      <xdr:rowOff>41261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32388</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37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138351</xdr:rowOff>
    </xdr:from>
    <xdr:to>
      <xdr:col>55</xdr:col>
      <xdr:colOff>50800</xdr:colOff>
      <xdr:row>36</xdr:row>
      <xdr:rowOff>68501</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13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161228</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99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133957</xdr:rowOff>
    </xdr:from>
    <xdr:to>
      <xdr:col>50</xdr:col>
      <xdr:colOff>165100</xdr:colOff>
      <xdr:row>36</xdr:row>
      <xdr:rowOff>64107</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13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80634</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39795" y="5909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167214</xdr:rowOff>
    </xdr:from>
    <xdr:to>
      <xdr:col>46</xdr:col>
      <xdr:colOff>38100</xdr:colOff>
      <xdr:row>35</xdr:row>
      <xdr:rowOff>97364</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599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113891</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50795" y="577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84538</xdr:rowOff>
    </xdr:from>
    <xdr:to>
      <xdr:col>41</xdr:col>
      <xdr:colOff>101600</xdr:colOff>
      <xdr:row>33</xdr:row>
      <xdr:rowOff>14688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557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31215</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61795" y="5346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58898</xdr:rowOff>
    </xdr:from>
    <xdr:to>
      <xdr:col>36</xdr:col>
      <xdr:colOff>165100</xdr:colOff>
      <xdr:row>36</xdr:row>
      <xdr:rowOff>160498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23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5575</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00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111590</xdr:rowOff>
    </xdr:from>
    <xdr:to>
      <xdr:col>54</xdr:col>
      <xdr:colOff>189865</xdr:colOff>
      <xdr:row>58</xdr:row>
      <xdr:rowOff>89606</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84090"/>
          <a:ext cx="1270" cy="134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93433</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03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89606</xdr:rowOff>
    </xdr:from>
    <xdr:to>
      <xdr:col>55</xdr:col>
      <xdr:colOff>88900</xdr:colOff>
      <xdr:row>58</xdr:row>
      <xdr:rowOff>89606</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03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58267</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59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111590</xdr:rowOff>
    </xdr:from>
    <xdr:to>
      <xdr:col>55</xdr:col>
      <xdr:colOff>88900</xdr:colOff>
      <xdr:row>50</xdr:row>
      <xdr:rowOff>111590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84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25522</xdr:rowOff>
    </xdr:from>
    <xdr:to>
      <xdr:col>55</xdr:col>
      <xdr:colOff>0</xdr:colOff>
      <xdr:row>53</xdr:row>
      <xdr:rowOff>61900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9112372"/>
          <a:ext cx="838200" cy="3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141050</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570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162623</xdr:rowOff>
    </xdr:from>
    <xdr:to>
      <xdr:col>55</xdr:col>
      <xdr:colOff>50800</xdr:colOff>
      <xdr:row>56</xdr:row>
      <xdr:rowOff>92773</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25522</xdr:rowOff>
    </xdr:from>
    <xdr:to>
      <xdr:col>50</xdr:col>
      <xdr:colOff>114300</xdr:colOff>
      <xdr:row>55</xdr:row>
      <xdr:rowOff>165653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112372"/>
          <a:ext cx="889000" cy="48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1415</xdr:rowOff>
    </xdr:from>
    <xdr:to>
      <xdr:col>50</xdr:col>
      <xdr:colOff>165100</xdr:colOff>
      <xdr:row>56</xdr:row>
      <xdr:rowOff>103015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6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94142</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69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444</xdr:rowOff>
    </xdr:from>
    <xdr:to>
      <xdr:col>45</xdr:col>
      <xdr:colOff>177800</xdr:colOff>
      <xdr:row>55</xdr:row>
      <xdr:rowOff>165653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258744"/>
          <a:ext cx="889000" cy="33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97183</xdr:rowOff>
    </xdr:from>
    <xdr:to>
      <xdr:col>46</xdr:col>
      <xdr:colOff>38100</xdr:colOff>
      <xdr:row>56</xdr:row>
      <xdr:rowOff>27333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52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43860</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30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444</xdr:rowOff>
    </xdr:from>
    <xdr:to>
      <xdr:col>41</xdr:col>
      <xdr:colOff>50800</xdr:colOff>
      <xdr:row>54</xdr:row>
      <xdr:rowOff>70541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258744"/>
          <a:ext cx="889000" cy="7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117491</xdr:rowOff>
    </xdr:from>
    <xdr:to>
      <xdr:col>41</xdr:col>
      <xdr:colOff>101600</xdr:colOff>
      <xdr:row>55</xdr:row>
      <xdr:rowOff>47641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37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38768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46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12974</xdr:rowOff>
    </xdr:from>
    <xdr:to>
      <xdr:col>36</xdr:col>
      <xdr:colOff>165100</xdr:colOff>
      <xdr:row>55</xdr:row>
      <xdr:rowOff>114574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44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105701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53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11100</xdr:rowOff>
    </xdr:from>
    <xdr:to>
      <xdr:col>55</xdr:col>
      <xdr:colOff>50800</xdr:colOff>
      <xdr:row>53</xdr:row>
      <xdr:rowOff>112700</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09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33977</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8949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146172</xdr:rowOff>
    </xdr:from>
    <xdr:to>
      <xdr:col>50</xdr:col>
      <xdr:colOff>165100</xdr:colOff>
      <xdr:row>53</xdr:row>
      <xdr:rowOff>76322</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06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92849</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39795" y="8836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114853</xdr:rowOff>
    </xdr:from>
    <xdr:to>
      <xdr:col>46</xdr:col>
      <xdr:colOff>38100</xdr:colOff>
      <xdr:row>56</xdr:row>
      <xdr:rowOff>45003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54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36130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63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121094</xdr:rowOff>
    </xdr:from>
    <xdr:to>
      <xdr:col>41</xdr:col>
      <xdr:colOff>101600</xdr:colOff>
      <xdr:row>54</xdr:row>
      <xdr:rowOff>51244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20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67771</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898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19741</xdr:rowOff>
    </xdr:from>
    <xdr:to>
      <xdr:col>36</xdr:col>
      <xdr:colOff>165100</xdr:colOff>
      <xdr:row>54</xdr:row>
      <xdr:rowOff>121341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27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137868</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672795" y="9053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16885</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189835"/>
          <a:ext cx="1270" cy="139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135012</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6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16885</xdr:rowOff>
    </xdr:from>
    <xdr:to>
      <xdr:col>55</xdr:col>
      <xdr:colOff>88900</xdr:colOff>
      <xdr:row>71</xdr:row>
      <xdr:rowOff>16885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18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92608</xdr:rowOff>
    </xdr:from>
    <xdr:to>
      <xdr:col>55</xdr:col>
      <xdr:colOff>0</xdr:colOff>
      <xdr:row>74</xdr:row>
      <xdr:rowOff>56147</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9639300" y="12265558"/>
          <a:ext cx="838200" cy="47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53688</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255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75261</xdr:rowOff>
    </xdr:from>
    <xdr:to>
      <xdr:col>55</xdr:col>
      <xdr:colOff>50800</xdr:colOff>
      <xdr:row>78</xdr:row>
      <xdr:rowOff>5411</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27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56147</xdr:rowOff>
    </xdr:from>
    <xdr:to>
      <xdr:col>50</xdr:col>
      <xdr:colOff>114300</xdr:colOff>
      <xdr:row>77</xdr:row>
      <xdr:rowOff>70338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750300" y="12743447"/>
          <a:ext cx="889000" cy="52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70059</xdr:rowOff>
    </xdr:from>
    <xdr:to>
      <xdr:col>50</xdr:col>
      <xdr:colOff>165100</xdr:colOff>
      <xdr:row>78</xdr:row>
      <xdr:rowOff>209</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2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162786</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36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103353</xdr:rowOff>
    </xdr:from>
    <xdr:to>
      <xdr:col>45</xdr:col>
      <xdr:colOff>177800</xdr:colOff>
      <xdr:row>77</xdr:row>
      <xdr:rowOff>70338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2447753"/>
          <a:ext cx="889000" cy="82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163043</xdr:rowOff>
    </xdr:from>
    <xdr:to>
      <xdr:col>46</xdr:col>
      <xdr:colOff>38100</xdr:colOff>
      <xdr:row>77</xdr:row>
      <xdr:rowOff>93193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19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109720</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29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103353</xdr:rowOff>
    </xdr:from>
    <xdr:to>
      <xdr:col>41</xdr:col>
      <xdr:colOff>50800</xdr:colOff>
      <xdr:row>73</xdr:row>
      <xdr:rowOff>38735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6972300" y="12447753"/>
          <a:ext cx="889000" cy="10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110198</xdr:rowOff>
    </xdr:from>
    <xdr:to>
      <xdr:col>41</xdr:col>
      <xdr:colOff>101600</xdr:colOff>
      <xdr:row>76</xdr:row>
      <xdr:rowOff>40348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29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31475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06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92386</xdr:rowOff>
    </xdr:from>
    <xdr:to>
      <xdr:col>36</xdr:col>
      <xdr:colOff>165100</xdr:colOff>
      <xdr:row>76</xdr:row>
      <xdr:rowOff>22535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2951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13664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304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41808</xdr:rowOff>
    </xdr:from>
    <xdr:to>
      <xdr:col>55</xdr:col>
      <xdr:colOff>50800</xdr:colOff>
      <xdr:row>71</xdr:row>
      <xdr:rowOff>143408</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221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128185</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212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5347</xdr:rowOff>
    </xdr:from>
    <xdr:to>
      <xdr:col>50</xdr:col>
      <xdr:colOff>165100</xdr:colOff>
      <xdr:row>74</xdr:row>
      <xdr:rowOff>106947</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269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123474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246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19538</xdr:rowOff>
    </xdr:from>
    <xdr:to>
      <xdr:col>46</xdr:col>
      <xdr:colOff>38100</xdr:colOff>
      <xdr:row>77</xdr:row>
      <xdr:rowOff>121138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22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112265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313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52553</xdr:rowOff>
    </xdr:from>
    <xdr:to>
      <xdr:col>41</xdr:col>
      <xdr:colOff>101600</xdr:colOff>
      <xdr:row>72</xdr:row>
      <xdr:rowOff>154153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239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170680</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217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159385</xdr:rowOff>
    </xdr:from>
    <xdr:to>
      <xdr:col>36</xdr:col>
      <xdr:colOff>165100</xdr:colOff>
      <xdr:row>73</xdr:row>
      <xdr:rowOff>89535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25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106062</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227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17900</xdr:rowOff>
    </xdr:from>
    <xdr:to>
      <xdr:col>54</xdr:col>
      <xdr:colOff>189865</xdr:colOff>
      <xdr:row>99</xdr:row>
      <xdr:rowOff>15788</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48400"/>
          <a:ext cx="1270" cy="1540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19615</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9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15788</xdr:rowOff>
    </xdr:from>
    <xdr:to>
      <xdr:col>55</xdr:col>
      <xdr:colOff>88900</xdr:colOff>
      <xdr:row>99</xdr:row>
      <xdr:rowOff>15788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89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136027</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2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17900</xdr:rowOff>
    </xdr:from>
    <xdr:to>
      <xdr:col>55</xdr:col>
      <xdr:colOff>88900</xdr:colOff>
      <xdr:row>90</xdr:row>
      <xdr:rowOff>17900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4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60060</xdr:rowOff>
    </xdr:from>
    <xdr:to>
      <xdr:col>55</xdr:col>
      <xdr:colOff>0</xdr:colOff>
      <xdr:row>96</xdr:row>
      <xdr:rowOff>79873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6347810"/>
          <a:ext cx="838200" cy="19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64084</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523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85657</xdr:rowOff>
    </xdr:from>
    <xdr:to>
      <xdr:col>55</xdr:col>
      <xdr:colOff>50800</xdr:colOff>
      <xdr:row>97</xdr:row>
      <xdr:rowOff>15807</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54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60060</xdr:rowOff>
    </xdr:from>
    <xdr:to>
      <xdr:col>50</xdr:col>
      <xdr:colOff>114300</xdr:colOff>
      <xdr:row>96</xdr:row>
      <xdr:rowOff>106727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347810"/>
          <a:ext cx="889000" cy="21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100874</xdr:rowOff>
    </xdr:from>
    <xdr:to>
      <xdr:col>50</xdr:col>
      <xdr:colOff>165100</xdr:colOff>
      <xdr:row>97</xdr:row>
      <xdr:rowOff>31024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56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22151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65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106727</xdr:rowOff>
    </xdr:from>
    <xdr:to>
      <xdr:col>45</xdr:col>
      <xdr:colOff>177800</xdr:colOff>
      <xdr:row>96</xdr:row>
      <xdr:rowOff>161668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565927"/>
          <a:ext cx="889000" cy="5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47915</xdr:rowOff>
    </xdr:from>
    <xdr:to>
      <xdr:col>46</xdr:col>
      <xdr:colOff>38100</xdr:colOff>
      <xdr:row>96</xdr:row>
      <xdr:rowOff>149515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50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166042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28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161668</xdr:rowOff>
    </xdr:from>
    <xdr:to>
      <xdr:col>41</xdr:col>
      <xdr:colOff>50800</xdr:colOff>
      <xdr:row>97</xdr:row>
      <xdr:rowOff>57023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620868"/>
          <a:ext cx="889000" cy="6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142959</xdr:rowOff>
    </xdr:from>
    <xdr:to>
      <xdr:col>41</xdr:col>
      <xdr:colOff>101600</xdr:colOff>
      <xdr:row>96</xdr:row>
      <xdr:rowOff>73109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4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89636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20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68272</xdr:rowOff>
    </xdr:from>
    <xdr:to>
      <xdr:col>36</xdr:col>
      <xdr:colOff>165100</xdr:colOff>
      <xdr:row>96</xdr:row>
      <xdr:rowOff>169872</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52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14949</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30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29073</xdr:rowOff>
    </xdr:from>
    <xdr:to>
      <xdr:col>55</xdr:col>
      <xdr:colOff>50800</xdr:colOff>
      <xdr:row>96</xdr:row>
      <xdr:rowOff>130673</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48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51950</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33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9260</xdr:rowOff>
    </xdr:from>
    <xdr:to>
      <xdr:col>50</xdr:col>
      <xdr:colOff>165100</xdr:colOff>
      <xdr:row>95</xdr:row>
      <xdr:rowOff>110860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29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127387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07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55927</xdr:rowOff>
    </xdr:from>
    <xdr:to>
      <xdr:col>46</xdr:col>
      <xdr:colOff>38100</xdr:colOff>
      <xdr:row>96</xdr:row>
      <xdr:rowOff>157527</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51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148654</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60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110868</xdr:rowOff>
    </xdr:from>
    <xdr:to>
      <xdr:col>41</xdr:col>
      <xdr:colOff>101600</xdr:colOff>
      <xdr:row>97</xdr:row>
      <xdr:rowOff>41018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57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32145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66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6223</xdr:rowOff>
    </xdr:from>
    <xdr:to>
      <xdr:col>36</xdr:col>
      <xdr:colOff>165100</xdr:colOff>
      <xdr:row>97</xdr:row>
      <xdr:rowOff>107823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63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98950</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72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36</xdr:row>
      <xdr:rowOff>20592</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6192792"/>
          <a:ext cx="1269" cy="538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78450</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650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138719</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96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20592</xdr:rowOff>
    </xdr:from>
    <xdr:to>
      <xdr:col>86</xdr:col>
      <xdr:colOff>25400</xdr:colOff>
      <xdr:row>36</xdr:row>
      <xdr:rowOff>20592</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192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20592</xdr:rowOff>
    </xdr:from>
    <xdr:to>
      <xdr:col>85</xdr:col>
      <xdr:colOff>127000</xdr:colOff>
      <xdr:row>36</xdr:row>
      <xdr:rowOff>78367</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5481300" y="6192792"/>
          <a:ext cx="838200" cy="5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122900</xdr:rowOff>
    </xdr:from>
    <xdr:ext cx="469744"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638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144473</xdr:rowOff>
    </xdr:from>
    <xdr:to>
      <xdr:col>85</xdr:col>
      <xdr:colOff>177800</xdr:colOff>
      <xdr:row>39</xdr:row>
      <xdr:rowOff>74623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5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130194</xdr:rowOff>
    </xdr:from>
    <xdr:to>
      <xdr:col>81</xdr:col>
      <xdr:colOff>50800</xdr:colOff>
      <xdr:row>36</xdr:row>
      <xdr:rowOff>78367</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5445144"/>
          <a:ext cx="889000" cy="80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148195</xdr:rowOff>
    </xdr:from>
    <xdr:to>
      <xdr:col>81</xdr:col>
      <xdr:colOff>101600</xdr:colOff>
      <xdr:row>39</xdr:row>
      <xdr:rowOff>78345</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6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69472</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6756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130194</xdr:rowOff>
    </xdr:from>
    <xdr:to>
      <xdr:col>76</xdr:col>
      <xdr:colOff>114300</xdr:colOff>
      <xdr:row>34</xdr:row>
      <xdr:rowOff>67199</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3703300" y="5445144"/>
          <a:ext cx="889000" cy="45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151773</xdr:rowOff>
    </xdr:from>
    <xdr:to>
      <xdr:col>76</xdr:col>
      <xdr:colOff>165100</xdr:colOff>
      <xdr:row>39</xdr:row>
      <xdr:rowOff>81923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6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73050</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675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67199</xdr:rowOff>
    </xdr:from>
    <xdr:to>
      <xdr:col>71</xdr:col>
      <xdr:colOff>177800</xdr:colOff>
      <xdr:row>39</xdr:row>
      <xdr:rowOff>34857</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2814300" y="5896499"/>
          <a:ext cx="889000" cy="82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146572</xdr:rowOff>
    </xdr:from>
    <xdr:to>
      <xdr:col>72</xdr:col>
      <xdr:colOff>38100</xdr:colOff>
      <xdr:row>39</xdr:row>
      <xdr:rowOff>76722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6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67849</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75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141977</xdr:rowOff>
    </xdr:from>
    <xdr:to>
      <xdr:col>67</xdr:col>
      <xdr:colOff>101600</xdr:colOff>
      <xdr:row>39</xdr:row>
      <xdr:rowOff>72127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88654</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79428" y="643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141242</xdr:rowOff>
    </xdr:from>
    <xdr:to>
      <xdr:col>85</xdr:col>
      <xdr:colOff>177800</xdr:colOff>
      <xdr:row>36</xdr:row>
      <xdr:rowOff>71392</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14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94269</xdr:rowOff>
    </xdr:from>
    <xdr:ext cx="599010"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09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27567</xdr:rowOff>
    </xdr:from>
    <xdr:to>
      <xdr:col>81</xdr:col>
      <xdr:colOff>101600</xdr:colOff>
      <xdr:row>36</xdr:row>
      <xdr:rowOff>129167</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19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34</xdr:row>
      <xdr:rowOff>145694</xdr:rowOff>
    </xdr:from>
    <xdr:ext cx="59901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181795" y="5974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79394</xdr:rowOff>
    </xdr:from>
    <xdr:to>
      <xdr:col>76</xdr:col>
      <xdr:colOff>165100</xdr:colOff>
      <xdr:row>32</xdr:row>
      <xdr:rowOff>9544</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539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30</xdr:row>
      <xdr:rowOff>26071</xdr:rowOff>
    </xdr:from>
    <xdr:ext cx="59901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292795" y="5169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16399</xdr:rowOff>
    </xdr:from>
    <xdr:to>
      <xdr:col>72</xdr:col>
      <xdr:colOff>38100</xdr:colOff>
      <xdr:row>34</xdr:row>
      <xdr:rowOff>117999</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584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32</xdr:row>
      <xdr:rowOff>134526</xdr:rowOff>
    </xdr:from>
    <xdr:ext cx="59901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03795" y="5620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155507</xdr:rowOff>
    </xdr:from>
    <xdr:to>
      <xdr:col>67</xdr:col>
      <xdr:colOff>101600</xdr:colOff>
      <xdr:row>39</xdr:row>
      <xdr:rowOff>85657</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7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76784</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76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127668</xdr:rowOff>
    </xdr:from>
    <xdr:to>
      <xdr:col>85</xdr:col>
      <xdr:colOff>126364</xdr:colOff>
      <xdr:row>78</xdr:row>
      <xdr:rowOff>118525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300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122352</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49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118525</xdr:rowOff>
    </xdr:from>
    <xdr:to>
      <xdr:col>86</xdr:col>
      <xdr:colOff>25400</xdr:colOff>
      <xdr:row>78</xdr:row>
      <xdr:rowOff>118525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49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74345</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207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127668</xdr:rowOff>
    </xdr:from>
    <xdr:to>
      <xdr:col>86</xdr:col>
      <xdr:colOff>25400</xdr:colOff>
      <xdr:row>71</xdr:row>
      <xdr:rowOff>127668</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30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521</xdr:rowOff>
    </xdr:from>
    <xdr:to>
      <xdr:col>85</xdr:col>
      <xdr:colOff>127000</xdr:colOff>
      <xdr:row>76</xdr:row>
      <xdr:rowOff>29766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3030721"/>
          <a:ext cx="838200" cy="2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83672</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3113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105245</xdr:rowOff>
    </xdr:from>
    <xdr:to>
      <xdr:col>85</xdr:col>
      <xdr:colOff>177800</xdr:colOff>
      <xdr:row>77</xdr:row>
      <xdr:rowOff>35395</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13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29766</xdr:rowOff>
    </xdr:from>
    <xdr:to>
      <xdr:col>81</xdr:col>
      <xdr:colOff>50800</xdr:colOff>
      <xdr:row>76</xdr:row>
      <xdr:rowOff>68118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3059966"/>
          <a:ext cx="889000" cy="3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74887</xdr:rowOff>
    </xdr:from>
    <xdr:to>
      <xdr:col>81</xdr:col>
      <xdr:colOff>101600</xdr:colOff>
      <xdr:row>77</xdr:row>
      <xdr:rowOff>5037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10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167614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319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68118</xdr:rowOff>
    </xdr:from>
    <xdr:to>
      <xdr:col>76</xdr:col>
      <xdr:colOff>114300</xdr:colOff>
      <xdr:row>76</xdr:row>
      <xdr:rowOff>85096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3098318"/>
          <a:ext cx="889000" cy="1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92162</xdr:rowOff>
    </xdr:from>
    <xdr:to>
      <xdr:col>76</xdr:col>
      <xdr:colOff>165100</xdr:colOff>
      <xdr:row>77</xdr:row>
      <xdr:rowOff>22312</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12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13439</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321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85096</xdr:rowOff>
    </xdr:from>
    <xdr:to>
      <xdr:col>71</xdr:col>
      <xdr:colOff>177800</xdr:colOff>
      <xdr:row>76</xdr:row>
      <xdr:rowOff>105677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14300" y="13115296"/>
          <a:ext cx="889000" cy="2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111051</xdr:rowOff>
    </xdr:from>
    <xdr:to>
      <xdr:col>72</xdr:col>
      <xdr:colOff>38100</xdr:colOff>
      <xdr:row>77</xdr:row>
      <xdr:rowOff>41201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32328</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323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110106</xdr:rowOff>
    </xdr:from>
    <xdr:to>
      <xdr:col>67</xdr:col>
      <xdr:colOff>101600</xdr:colOff>
      <xdr:row>77</xdr:row>
      <xdr:rowOff>40256</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31383</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323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121171</xdr:rowOff>
    </xdr:from>
    <xdr:to>
      <xdr:col>85</xdr:col>
      <xdr:colOff>177800</xdr:colOff>
      <xdr:row>76</xdr:row>
      <xdr:rowOff>51321</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297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144048</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283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150416</xdr:rowOff>
    </xdr:from>
    <xdr:to>
      <xdr:col>81</xdr:col>
      <xdr:colOff>101600</xdr:colOff>
      <xdr:row>76</xdr:row>
      <xdr:rowOff>80566</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00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97093</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278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17318</xdr:rowOff>
    </xdr:from>
    <xdr:to>
      <xdr:col>76</xdr:col>
      <xdr:colOff>165100</xdr:colOff>
      <xdr:row>76</xdr:row>
      <xdr:rowOff>118918</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04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135445</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82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34296</xdr:rowOff>
    </xdr:from>
    <xdr:to>
      <xdr:col>72</xdr:col>
      <xdr:colOff>38100</xdr:colOff>
      <xdr:row>76</xdr:row>
      <xdr:rowOff>135896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06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152422</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83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54877</xdr:rowOff>
    </xdr:from>
    <xdr:to>
      <xdr:col>67</xdr:col>
      <xdr:colOff>101600</xdr:colOff>
      <xdr:row>76</xdr:row>
      <xdr:rowOff>156477</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08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1553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86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41292</xdr:rowOff>
    </xdr:from>
    <xdr:to>
      <xdr:col>85</xdr:col>
      <xdr:colOff>126364</xdr:colOff>
      <xdr:row>98</xdr:row>
      <xdr:rowOff>131959</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471792"/>
          <a:ext cx="1269" cy="146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135786</xdr:rowOff>
    </xdr:from>
    <xdr:ext cx="469744"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693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131959</xdr:rowOff>
    </xdr:from>
    <xdr:to>
      <xdr:col>86</xdr:col>
      <xdr:colOff>25400</xdr:colOff>
      <xdr:row>98</xdr:row>
      <xdr:rowOff>131959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6934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159419</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24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41292</xdr:rowOff>
    </xdr:from>
    <xdr:to>
      <xdr:col>86</xdr:col>
      <xdr:colOff>25400</xdr:colOff>
      <xdr:row>90</xdr:row>
      <xdr:rowOff>41292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47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69991</xdr:rowOff>
    </xdr:from>
    <xdr:to>
      <xdr:col>85</xdr:col>
      <xdr:colOff>127000</xdr:colOff>
      <xdr:row>97</xdr:row>
      <xdr:rowOff>94853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5481300" y="16700641"/>
          <a:ext cx="838200" cy="2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52150</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511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29273</xdr:rowOff>
    </xdr:from>
    <xdr:to>
      <xdr:col>85</xdr:col>
      <xdr:colOff>177800</xdr:colOff>
      <xdr:row>97</xdr:row>
      <xdr:rowOff>130873</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65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69991</xdr:rowOff>
    </xdr:from>
    <xdr:to>
      <xdr:col>81</xdr:col>
      <xdr:colOff>50800</xdr:colOff>
      <xdr:row>97</xdr:row>
      <xdr:rowOff>158130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4592300" y="16700641"/>
          <a:ext cx="889000" cy="8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76991</xdr:rowOff>
    </xdr:from>
    <xdr:to>
      <xdr:col>81</xdr:col>
      <xdr:colOff>101600</xdr:colOff>
      <xdr:row>98</xdr:row>
      <xdr:rowOff>7141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70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169718</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80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103631</xdr:rowOff>
    </xdr:from>
    <xdr:to>
      <xdr:col>76</xdr:col>
      <xdr:colOff>114300</xdr:colOff>
      <xdr:row>97</xdr:row>
      <xdr:rowOff>158130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3703300" y="16734281"/>
          <a:ext cx="889000" cy="5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47867</xdr:rowOff>
    </xdr:from>
    <xdr:to>
      <xdr:col>76</xdr:col>
      <xdr:colOff>165100</xdr:colOff>
      <xdr:row>97</xdr:row>
      <xdr:rowOff>149467</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67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165994</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45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103631</xdr:rowOff>
    </xdr:from>
    <xdr:to>
      <xdr:col>71</xdr:col>
      <xdr:colOff>177800</xdr:colOff>
      <xdr:row>98</xdr:row>
      <xdr:rowOff>97135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2814300" y="16734281"/>
          <a:ext cx="889000" cy="16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114498</xdr:rowOff>
    </xdr:from>
    <xdr:to>
      <xdr:col>72</xdr:col>
      <xdr:colOff>38100</xdr:colOff>
      <xdr:row>98</xdr:row>
      <xdr:rowOff>44648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745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35775</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83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149698</xdr:rowOff>
    </xdr:from>
    <xdr:to>
      <xdr:col>67</xdr:col>
      <xdr:colOff>101600</xdr:colOff>
      <xdr:row>98</xdr:row>
      <xdr:rowOff>79848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78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96375</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5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44053</xdr:rowOff>
    </xdr:from>
    <xdr:to>
      <xdr:col>85</xdr:col>
      <xdr:colOff>177800</xdr:colOff>
      <xdr:row>97</xdr:row>
      <xdr:rowOff>145653</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67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22480</xdr:rowOff>
    </xdr:from>
    <xdr:ext cx="534377"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65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19191</xdr:rowOff>
    </xdr:from>
    <xdr:to>
      <xdr:col>81</xdr:col>
      <xdr:colOff>101600</xdr:colOff>
      <xdr:row>97</xdr:row>
      <xdr:rowOff>120791</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64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137318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642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107330</xdr:rowOff>
    </xdr:from>
    <xdr:to>
      <xdr:col>76</xdr:col>
      <xdr:colOff>165100</xdr:colOff>
      <xdr:row>98</xdr:row>
      <xdr:rowOff>37480</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73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28607</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83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52831</xdr:rowOff>
    </xdr:from>
    <xdr:to>
      <xdr:col>72</xdr:col>
      <xdr:colOff>38100</xdr:colOff>
      <xdr:row>97</xdr:row>
      <xdr:rowOff>154431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68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170958</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45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46335</xdr:rowOff>
    </xdr:from>
    <xdr:to>
      <xdr:col>67</xdr:col>
      <xdr:colOff>101600</xdr:colOff>
      <xdr:row>98</xdr:row>
      <xdr:rowOff>147935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84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139062</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79428" y="16941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32555</xdr:rowOff>
    </xdr:from>
    <xdr:to>
      <xdr:col>116</xdr:col>
      <xdr:colOff>62864</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347505"/>
          <a:ext cx="1269" cy="130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150682</xdr:rowOff>
    </xdr:from>
    <xdr:ext cx="534377"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12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32555</xdr:rowOff>
    </xdr:from>
    <xdr:to>
      <xdr:col>116</xdr:col>
      <xdr:colOff>152400</xdr:colOff>
      <xdr:row>31</xdr:row>
      <xdr:rowOff>32555</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34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31310</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37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8433</xdr:rowOff>
    </xdr:from>
    <xdr:to>
      <xdr:col>116</xdr:col>
      <xdr:colOff>114300</xdr:colOff>
      <xdr:row>38</xdr:row>
      <xdr:rowOff>110033</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5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33944</xdr:rowOff>
    </xdr:from>
    <xdr:to>
      <xdr:col>112</xdr:col>
      <xdr:colOff>38100</xdr:colOff>
      <xdr:row>38</xdr:row>
      <xdr:rowOff>135544</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54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152071</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32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45512</xdr:rowOff>
    </xdr:from>
    <xdr:to>
      <xdr:col>107</xdr:col>
      <xdr:colOff>101600</xdr:colOff>
      <xdr:row>38</xdr:row>
      <xdr:rowOff>147112</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5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163639</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33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48598</xdr:rowOff>
    </xdr:from>
    <xdr:to>
      <xdr:col>102</xdr:col>
      <xdr:colOff>165100</xdr:colOff>
      <xdr:row>38</xdr:row>
      <xdr:rowOff>150198</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56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166725</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10428" y="633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64829</xdr:rowOff>
    </xdr:from>
    <xdr:to>
      <xdr:col>98</xdr:col>
      <xdr:colOff>38100</xdr:colOff>
      <xdr:row>38</xdr:row>
      <xdr:rowOff>166429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11506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21428" y="635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16542</xdr:rowOff>
    </xdr:from>
    <xdr:to>
      <xdr:col>116</xdr:col>
      <xdr:colOff>62864</xdr:colOff>
      <xdr:row>58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flipV="1">
          <a:off x="22159595" y="8760492"/>
          <a:ext cx="1269" cy="120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0" name="貸付金最小値テキスト">
          <a:extLst>
            <a:ext uri="{FF2B5EF4-FFF2-40B4-BE49-F238E27FC236}">
              <a16:creationId xmlns:a16="http://schemas.microsoft.com/office/drawing/2014/main" id="{00000000-0008-0000-0600-00000C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134669</xdr:rowOff>
    </xdr:from>
    <xdr:ext cx="534377" cy="259045"/>
    <xdr:sp macro="" textlink="">
      <xdr:nvSpPr>
        <xdr:cNvPr id="782" name="貸付金最大値テキスト">
          <a:extLst>
            <a:ext uri="{FF2B5EF4-FFF2-40B4-BE49-F238E27FC236}">
              <a16:creationId xmlns:a16="http://schemas.microsoft.com/office/drawing/2014/main" id="{00000000-0008-0000-0600-00000E030000}"/>
            </a:ext>
          </a:extLst>
        </xdr:cNvPr>
        <xdr:cNvSpPr txBox="1"/>
      </xdr:nvSpPr>
      <xdr:spPr>
        <a:xfrm>
          <a:off x="22212300" y="853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16542</xdr:rowOff>
    </xdr:from>
    <xdr:to>
      <xdr:col>116</xdr:col>
      <xdr:colOff>152400</xdr:colOff>
      <xdr:row>51</xdr:row>
      <xdr:rowOff>16542</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876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108439</xdr:rowOff>
    </xdr:from>
    <xdr:to>
      <xdr:col>116</xdr:col>
      <xdr:colOff>63500</xdr:colOff>
      <xdr:row>57</xdr:row>
      <xdr:rowOff>113697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1323300" y="9881089"/>
          <a:ext cx="8382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70858</xdr:rowOff>
    </xdr:from>
    <xdr:ext cx="469744" cy="259045"/>
    <xdr:sp macro="" textlink="">
      <xdr:nvSpPr>
        <xdr:cNvPr id="785" name="貸付金平均値テキスト">
          <a:extLst>
            <a:ext uri="{FF2B5EF4-FFF2-40B4-BE49-F238E27FC236}">
              <a16:creationId xmlns:a16="http://schemas.microsoft.com/office/drawing/2014/main" id="{00000000-0008-0000-0600-000011030000}"/>
            </a:ext>
          </a:extLst>
        </xdr:cNvPr>
        <xdr:cNvSpPr txBox="1"/>
      </xdr:nvSpPr>
      <xdr:spPr>
        <a:xfrm>
          <a:off x="22212300" y="9672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47981</xdr:rowOff>
    </xdr:from>
    <xdr:to>
      <xdr:col>116</xdr:col>
      <xdr:colOff>114300</xdr:colOff>
      <xdr:row>57</xdr:row>
      <xdr:rowOff>149581</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2110700" y="982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112840</xdr:rowOff>
    </xdr:from>
    <xdr:to>
      <xdr:col>111</xdr:col>
      <xdr:colOff>177800</xdr:colOff>
      <xdr:row>57</xdr:row>
      <xdr:rowOff>113697</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0434300" y="9885490"/>
          <a:ext cx="8890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48209</xdr:rowOff>
    </xdr:from>
    <xdr:to>
      <xdr:col>112</xdr:col>
      <xdr:colOff>38100</xdr:colOff>
      <xdr:row>57</xdr:row>
      <xdr:rowOff>149809</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1272500" y="982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166336</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1088428" y="9596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95809</xdr:rowOff>
    </xdr:from>
    <xdr:to>
      <xdr:col>107</xdr:col>
      <xdr:colOff>50800</xdr:colOff>
      <xdr:row>57</xdr:row>
      <xdr:rowOff>112840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9545300" y="9868459"/>
          <a:ext cx="889000" cy="1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74726</xdr:rowOff>
    </xdr:from>
    <xdr:to>
      <xdr:col>107</xdr:col>
      <xdr:colOff>101600</xdr:colOff>
      <xdr:row>57</xdr:row>
      <xdr:rowOff>4876</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0383500" y="96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21403</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0199428" y="945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95809</xdr:rowOff>
    </xdr:from>
    <xdr:to>
      <xdr:col>102</xdr:col>
      <xdr:colOff>114300</xdr:colOff>
      <xdr:row>57</xdr:row>
      <xdr:rowOff>122498</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18656300" y="9868459"/>
          <a:ext cx="889000" cy="2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112846</xdr:rowOff>
    </xdr:from>
    <xdr:to>
      <xdr:col>102</xdr:col>
      <xdr:colOff>165100</xdr:colOff>
      <xdr:row>57</xdr:row>
      <xdr:rowOff>42996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9494500" y="971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59523</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9310428" y="948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47181</xdr:rowOff>
    </xdr:from>
    <xdr:to>
      <xdr:col>98</xdr:col>
      <xdr:colOff>38100</xdr:colOff>
      <xdr:row>57</xdr:row>
      <xdr:rowOff>148781</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8605500" y="98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165308</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421428" y="959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57639</xdr:rowOff>
    </xdr:from>
    <xdr:to>
      <xdr:col>116</xdr:col>
      <xdr:colOff>114300</xdr:colOff>
      <xdr:row>57</xdr:row>
      <xdr:rowOff>159239</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2110700" y="983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26408</xdr:rowOff>
    </xdr:from>
    <xdr:ext cx="469744" cy="259045"/>
    <xdr:sp macro="" textlink="">
      <xdr:nvSpPr>
        <xdr:cNvPr id="804" name="貸付金該当値テキスト">
          <a:extLst>
            <a:ext uri="{FF2B5EF4-FFF2-40B4-BE49-F238E27FC236}">
              <a16:creationId xmlns:a16="http://schemas.microsoft.com/office/drawing/2014/main" id="{00000000-0008-0000-0600-000024030000}"/>
            </a:ext>
          </a:extLst>
        </xdr:cNvPr>
        <xdr:cNvSpPr txBox="1"/>
      </xdr:nvSpPr>
      <xdr:spPr>
        <a:xfrm>
          <a:off x="22212300" y="9799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62897</xdr:rowOff>
    </xdr:from>
    <xdr:to>
      <xdr:col>112</xdr:col>
      <xdr:colOff>38100</xdr:colOff>
      <xdr:row>57</xdr:row>
      <xdr:rowOff>164497</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1272500" y="983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155624</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92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62040</xdr:rowOff>
    </xdr:from>
    <xdr:to>
      <xdr:col>107</xdr:col>
      <xdr:colOff>101600</xdr:colOff>
      <xdr:row>57</xdr:row>
      <xdr:rowOff>163640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0383500" y="983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154767</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92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45009</xdr:rowOff>
    </xdr:from>
    <xdr:to>
      <xdr:col>102</xdr:col>
      <xdr:colOff>165100</xdr:colOff>
      <xdr:row>57</xdr:row>
      <xdr:rowOff>146609</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9494500" y="981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137736</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910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71698</xdr:rowOff>
    </xdr:from>
    <xdr:to>
      <xdr:col>98</xdr:col>
      <xdr:colOff>38100</xdr:colOff>
      <xdr:row>58</xdr:row>
      <xdr:rowOff>1848</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8605500" y="984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164425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937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28254</xdr:rowOff>
    </xdr:from>
    <xdr:to>
      <xdr:col>116</xdr:col>
      <xdr:colOff>62864</xdr:colOff>
      <xdr:row>78</xdr:row>
      <xdr:rowOff>80969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2201204"/>
          <a:ext cx="1269" cy="125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84796</xdr:rowOff>
    </xdr:from>
    <xdr:ext cx="534377"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45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80969</xdr:rowOff>
    </xdr:from>
    <xdr:to>
      <xdr:col>116</xdr:col>
      <xdr:colOff>152400</xdr:colOff>
      <xdr:row>78</xdr:row>
      <xdr:rowOff>80969</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45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146381</xdr:rowOff>
    </xdr:from>
    <xdr:ext cx="599010"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197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28254</xdr:rowOff>
    </xdr:from>
    <xdr:to>
      <xdr:col>116</xdr:col>
      <xdr:colOff>152400</xdr:colOff>
      <xdr:row>71</xdr:row>
      <xdr:rowOff>28254</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220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115213</xdr:rowOff>
    </xdr:from>
    <xdr:to>
      <xdr:col>116</xdr:col>
      <xdr:colOff>63500</xdr:colOff>
      <xdr:row>76</xdr:row>
      <xdr:rowOff>135813</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1323300" y="13145413"/>
          <a:ext cx="838200" cy="2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12110</xdr:rowOff>
    </xdr:from>
    <xdr:ext cx="534377"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3213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33683</xdr:rowOff>
    </xdr:from>
    <xdr:to>
      <xdr:col>116</xdr:col>
      <xdr:colOff>114300</xdr:colOff>
      <xdr:row>77</xdr:row>
      <xdr:rowOff>135283</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2110700" y="1323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132144</xdr:rowOff>
    </xdr:from>
    <xdr:to>
      <xdr:col>111</xdr:col>
      <xdr:colOff>177800</xdr:colOff>
      <xdr:row>76</xdr:row>
      <xdr:rowOff>135813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0434300" y="13162344"/>
          <a:ext cx="889000" cy="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39816</xdr:rowOff>
    </xdr:from>
    <xdr:to>
      <xdr:col>112</xdr:col>
      <xdr:colOff>38100</xdr:colOff>
      <xdr:row>77</xdr:row>
      <xdr:rowOff>141416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1272500" y="1324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132543</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56111" y="1333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132144</xdr:rowOff>
    </xdr:from>
    <xdr:to>
      <xdr:col>107</xdr:col>
      <xdr:colOff>50800</xdr:colOff>
      <xdr:row>76</xdr:row>
      <xdr:rowOff>155218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9545300" y="13162344"/>
          <a:ext cx="889000" cy="2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42396</xdr:rowOff>
    </xdr:from>
    <xdr:to>
      <xdr:col>107</xdr:col>
      <xdr:colOff>101600</xdr:colOff>
      <xdr:row>77</xdr:row>
      <xdr:rowOff>143996</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0383500" y="1324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135123</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67111" y="1333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155218</xdr:rowOff>
    </xdr:from>
    <xdr:to>
      <xdr:col>102</xdr:col>
      <xdr:colOff>114300</xdr:colOff>
      <xdr:row>76</xdr:row>
      <xdr:rowOff>169013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8656300" y="13185418"/>
          <a:ext cx="889000" cy="1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41097</xdr:rowOff>
    </xdr:from>
    <xdr:to>
      <xdr:col>102</xdr:col>
      <xdr:colOff>165100</xdr:colOff>
      <xdr:row>77</xdr:row>
      <xdr:rowOff>142697</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494500" y="1324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133824</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278111" y="1333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163685</xdr:rowOff>
    </xdr:from>
    <xdr:to>
      <xdr:col>98</xdr:col>
      <xdr:colOff>38100</xdr:colOff>
      <xdr:row>77</xdr:row>
      <xdr:rowOff>93835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605500" y="1319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84962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389111" y="1328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64413</xdr:rowOff>
    </xdr:from>
    <xdr:to>
      <xdr:col>116</xdr:col>
      <xdr:colOff>114300</xdr:colOff>
      <xdr:row>76</xdr:row>
      <xdr:rowOff>166013</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2110700" y="1309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87291</xdr:rowOff>
    </xdr:from>
    <xdr:ext cx="534377"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294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85013</xdr:rowOff>
    </xdr:from>
    <xdr:to>
      <xdr:col>112</xdr:col>
      <xdr:colOff>38100</xdr:colOff>
      <xdr:row>77</xdr:row>
      <xdr:rowOff>15163</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1272500" y="1311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31690</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89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81344</xdr:rowOff>
    </xdr:from>
    <xdr:to>
      <xdr:col>107</xdr:col>
      <xdr:colOff>101600</xdr:colOff>
      <xdr:row>77</xdr:row>
      <xdr:rowOff>11494</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0383500" y="1311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28020</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88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104418</xdr:rowOff>
    </xdr:from>
    <xdr:to>
      <xdr:col>102</xdr:col>
      <xdr:colOff>165100</xdr:colOff>
      <xdr:row>77</xdr:row>
      <xdr:rowOff>34568</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9494500" y="1313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51095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90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118213</xdr:rowOff>
    </xdr:from>
    <xdr:to>
      <xdr:col>98</xdr:col>
      <xdr:colOff>38100</xdr:colOff>
      <xdr:row>77</xdr:row>
      <xdr:rowOff>48363</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8605500" y="1314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64890</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92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a:extLst>
            <a:ext uri="{FF2B5EF4-FFF2-40B4-BE49-F238E27FC236}">
              <a16:creationId xmlns:a16="http://schemas.microsoft.com/office/drawing/2014/main" id="{00000000-0008-0000-0600-00007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a:extLst>
            <a:ext uri="{FF2B5EF4-FFF2-40B4-BE49-F238E27FC236}">
              <a16:creationId xmlns:a16="http://schemas.microsoft.com/office/drawing/2014/main" id="{00000000-0008-0000-0600-00007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a:extLst>
            <a:ext uri="{FF2B5EF4-FFF2-40B4-BE49-F238E27FC236}">
              <a16:creationId xmlns:a16="http://schemas.microsoft.com/office/drawing/2014/main" id="{00000000-0008-0000-0600-00007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a:extLst>
            <a:ext uri="{FF2B5EF4-FFF2-40B4-BE49-F238E27FC236}">
              <a16:creationId xmlns:a16="http://schemas.microsoft.com/office/drawing/2014/main" id="{00000000-0008-0000-0600-00009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歳出決算総額は、住民一人当たり９２０，８８４円となっている。令和２年７月豪雨等の災害復旧事業費は、繰越事業の完了等により昨年度より増加しており、住民一人当たり１４１，２６２円となった。</a:t>
          </a:r>
        </a:p>
        <a:p>
          <a:r>
            <a:rPr kumimoji="1" lang="ja-JP" altLang="en-US" sz="1300">
              <a:latin typeface="ＭＳ Ｐゴシック" panose="020B0600070205080204" pitchFamily="50" charset="-128"/>
              <a:ea typeface="ＭＳ Ｐゴシック" panose="020B0600070205080204" pitchFamily="50" charset="-128"/>
            </a:rPr>
            <a:t>補助費等は住民一人当たり１０１，６８４円となっており、主に価格高騰緊急支援給付金等の影響により減少している。</a:t>
          </a:r>
        </a:p>
        <a:p>
          <a:r>
            <a:rPr kumimoji="1" lang="ja-JP" altLang="en-US" sz="1300">
              <a:latin typeface="ＭＳ Ｐゴシック" panose="020B0600070205080204" pitchFamily="50" charset="-128"/>
              <a:ea typeface="ＭＳ Ｐゴシック" panose="020B0600070205080204" pitchFamily="50" charset="-128"/>
            </a:rPr>
            <a:t>扶助費は住民一人当たり１２４，１７４円となって</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おり、主に物価高騰重点支援給付金、障害児通所給付費扶助費の影響により増加している。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新規整備に係る普通建設事業費の増加については、地域優良賃貸住宅建設工事・災害公営住宅建設工事により増加している。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熊本県芦北町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15,284
15,221
234.01
15,028,088
14,074,792
889,041
6,434,184
13,580,214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82321</xdr:rowOff>
    </xdr:from>
    <xdr:to>
      <xdr:col>24</xdr:col>
      <xdr:colOff>62865</xdr:colOff>
      <xdr:row>39</xdr:row>
      <xdr:rowOff>47574</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97271"/>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51401</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3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47574</xdr:rowOff>
    </xdr:from>
    <xdr:to>
      <xdr:col>24</xdr:col>
      <xdr:colOff>152400</xdr:colOff>
      <xdr:row>39</xdr:row>
      <xdr:rowOff>47574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28998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82321</xdr:rowOff>
    </xdr:from>
    <xdr:to>
      <xdr:col>24</xdr:col>
      <xdr:colOff>152400</xdr:colOff>
      <xdr:row>31</xdr:row>
      <xdr:rowOff>82321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18085</xdr:rowOff>
    </xdr:from>
    <xdr:to>
      <xdr:col>24</xdr:col>
      <xdr:colOff>63500</xdr:colOff>
      <xdr:row>35</xdr:row>
      <xdr:rowOff>81864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018835"/>
          <a:ext cx="838200" cy="6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4005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176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25578</xdr:rowOff>
    </xdr:from>
    <xdr:to>
      <xdr:col>24</xdr:col>
      <xdr:colOff>114300</xdr:colOff>
      <xdr:row>36</xdr:row>
      <xdr:rowOff>127178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9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132613</xdr:rowOff>
    </xdr:from>
    <xdr:to>
      <xdr:col>19</xdr:col>
      <xdr:colOff>177800</xdr:colOff>
      <xdr:row>35</xdr:row>
      <xdr:rowOff>81864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961913"/>
          <a:ext cx="889000" cy="12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66268</xdr:rowOff>
    </xdr:from>
    <xdr:to>
      <xdr:col>20</xdr:col>
      <xdr:colOff>38100</xdr:colOff>
      <xdr:row>36</xdr:row>
      <xdr:rowOff>167868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23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158995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3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132613</xdr:rowOff>
    </xdr:from>
    <xdr:to>
      <xdr:col>15</xdr:col>
      <xdr:colOff>50800</xdr:colOff>
      <xdr:row>35</xdr:row>
      <xdr:rowOff>78435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961913"/>
          <a:ext cx="889000" cy="1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81813</xdr:rowOff>
    </xdr:from>
    <xdr:to>
      <xdr:col>15</xdr:col>
      <xdr:colOff>101600</xdr:colOff>
      <xdr:row>37</xdr:row>
      <xdr:rowOff>11963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25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3090</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34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52603</xdr:rowOff>
    </xdr:from>
    <xdr:to>
      <xdr:col>10</xdr:col>
      <xdr:colOff>114300</xdr:colOff>
      <xdr:row>35</xdr:row>
      <xdr:rowOff>78435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053353"/>
          <a:ext cx="8890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50724</xdr:rowOff>
    </xdr:from>
    <xdr:to>
      <xdr:col>10</xdr:col>
      <xdr:colOff>165100</xdr:colOff>
      <xdr:row>36</xdr:row>
      <xdr:rowOff>152324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22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143451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315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16891</xdr:rowOff>
    </xdr:from>
    <xdr:to>
      <xdr:col>6</xdr:col>
      <xdr:colOff>38100</xdr:colOff>
      <xdr:row>36</xdr:row>
      <xdr:rowOff>118491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109618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2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138735</xdr:rowOff>
    </xdr:from>
    <xdr:to>
      <xdr:col>24</xdr:col>
      <xdr:colOff>114300</xdr:colOff>
      <xdr:row>35</xdr:row>
      <xdr:rowOff>68885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6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161612</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19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31064</xdr:rowOff>
    </xdr:from>
    <xdr:to>
      <xdr:col>20</xdr:col>
      <xdr:colOff>38100</xdr:colOff>
      <xdr:row>35</xdr:row>
      <xdr:rowOff>132664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3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149191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807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81813</xdr:rowOff>
    </xdr:from>
    <xdr:to>
      <xdr:col>15</xdr:col>
      <xdr:colOff>101600</xdr:colOff>
      <xdr:row>35</xdr:row>
      <xdr:rowOff>11963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1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28490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8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27635</xdr:rowOff>
    </xdr:from>
    <xdr:to>
      <xdr:col>10</xdr:col>
      <xdr:colOff>165100</xdr:colOff>
      <xdr:row>35</xdr:row>
      <xdr:rowOff>129235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2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145762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1803</xdr:rowOff>
    </xdr:from>
    <xdr:to>
      <xdr:col>6</xdr:col>
      <xdr:colOff>38100</xdr:colOff>
      <xdr:row>35</xdr:row>
      <xdr:rowOff>103403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0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119930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77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29718</xdr:rowOff>
    </xdr:from>
    <xdr:to>
      <xdr:col>24</xdr:col>
      <xdr:colOff>62865</xdr:colOff>
      <xdr:row>58</xdr:row>
      <xdr:rowOff>103859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73668"/>
          <a:ext cx="1270" cy="1274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107686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5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103859</xdr:rowOff>
    </xdr:from>
    <xdr:to>
      <xdr:col>24</xdr:col>
      <xdr:colOff>152400</xdr:colOff>
      <xdr:row>58</xdr:row>
      <xdr:rowOff>103859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4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147845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48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441,178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29718</xdr:rowOff>
    </xdr:from>
    <xdr:to>
      <xdr:col>24</xdr:col>
      <xdr:colOff>152400</xdr:colOff>
      <xdr:row>51</xdr:row>
      <xdr:rowOff>29718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73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165774</xdr:rowOff>
    </xdr:from>
    <xdr:to>
      <xdr:col>24</xdr:col>
      <xdr:colOff>63500</xdr:colOff>
      <xdr:row>57</xdr:row>
      <xdr:rowOff>8059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766974"/>
          <a:ext cx="838200" cy="1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120767</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21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142340</xdr:rowOff>
    </xdr:from>
    <xdr:to>
      <xdr:col>24</xdr:col>
      <xdr:colOff>114300</xdr:colOff>
      <xdr:row>57</xdr:row>
      <xdr:rowOff>72490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4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8059</xdr:rowOff>
    </xdr:from>
    <xdr:to>
      <xdr:col>19</xdr:col>
      <xdr:colOff>177800</xdr:colOff>
      <xdr:row>57</xdr:row>
      <xdr:rowOff>70963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780709"/>
          <a:ext cx="889000" cy="6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895</xdr:rowOff>
    </xdr:from>
    <xdr:to>
      <xdr:col>20</xdr:col>
      <xdr:colOff>38100</xdr:colOff>
      <xdr:row>57</xdr:row>
      <xdr:rowOff>102495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7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93622</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866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37653</xdr:rowOff>
    </xdr:from>
    <xdr:to>
      <xdr:col>15</xdr:col>
      <xdr:colOff>50800</xdr:colOff>
      <xdr:row>57</xdr:row>
      <xdr:rowOff>70963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467403"/>
          <a:ext cx="889000" cy="37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164109</xdr:rowOff>
    </xdr:from>
    <xdr:to>
      <xdr:col>15</xdr:col>
      <xdr:colOff>101600</xdr:colOff>
      <xdr:row>57</xdr:row>
      <xdr:rowOff>94259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6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110786</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54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37653</xdr:rowOff>
    </xdr:from>
    <xdr:to>
      <xdr:col>10</xdr:col>
      <xdr:colOff>114300</xdr:colOff>
      <xdr:row>58</xdr:row>
      <xdr:rowOff>9343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467403"/>
          <a:ext cx="889000" cy="48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24595</xdr:rowOff>
    </xdr:from>
    <xdr:to>
      <xdr:col>10</xdr:col>
      <xdr:colOff>165100</xdr:colOff>
      <xdr:row>55</xdr:row>
      <xdr:rowOff>126195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45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117322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547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77444</xdr:rowOff>
    </xdr:from>
    <xdr:to>
      <xdr:col>6</xdr:col>
      <xdr:colOff>38100</xdr:colOff>
      <xdr:row>58</xdr:row>
      <xdr:rowOff>7594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5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24121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2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114974</xdr:rowOff>
    </xdr:from>
    <xdr:to>
      <xdr:col>24</xdr:col>
      <xdr:colOff>114300</xdr:colOff>
      <xdr:row>57</xdr:row>
      <xdr:rowOff>45124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1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137851</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567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128709</xdr:rowOff>
    </xdr:from>
    <xdr:to>
      <xdr:col>20</xdr:col>
      <xdr:colOff>38100</xdr:colOff>
      <xdr:row>57</xdr:row>
      <xdr:rowOff>58859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2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75386</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505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20163</xdr:rowOff>
    </xdr:from>
    <xdr:to>
      <xdr:col>15</xdr:col>
      <xdr:colOff>101600</xdr:colOff>
      <xdr:row>57</xdr:row>
      <xdr:rowOff>121763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9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112890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885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158303</xdr:rowOff>
    </xdr:from>
    <xdr:to>
      <xdr:col>10</xdr:col>
      <xdr:colOff>165100</xdr:colOff>
      <xdr:row>55</xdr:row>
      <xdr:rowOff>88453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41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104980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191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129993</xdr:rowOff>
    </xdr:from>
    <xdr:to>
      <xdr:col>6</xdr:col>
      <xdr:colOff>38100</xdr:colOff>
      <xdr:row>58</xdr:row>
      <xdr:rowOff>60143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0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51270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9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19217</xdr:rowOff>
    </xdr:from>
    <xdr:to>
      <xdr:col>24</xdr:col>
      <xdr:colOff>62865</xdr:colOff>
      <xdr:row>79</xdr:row>
      <xdr:rowOff>20655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20717"/>
          <a:ext cx="1270" cy="1544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24482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6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20655</xdr:rowOff>
    </xdr:from>
    <xdr:to>
      <xdr:col>24</xdr:col>
      <xdr:colOff>152400</xdr:colOff>
      <xdr:row>79</xdr:row>
      <xdr:rowOff>20655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65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137344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9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19217</xdr:rowOff>
    </xdr:from>
    <xdr:to>
      <xdr:col>24</xdr:col>
      <xdr:colOff>152400</xdr:colOff>
      <xdr:row>70</xdr:row>
      <xdr:rowOff>19217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20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32225</xdr:rowOff>
    </xdr:from>
    <xdr:to>
      <xdr:col>24</xdr:col>
      <xdr:colOff>63500</xdr:colOff>
      <xdr:row>73</xdr:row>
      <xdr:rowOff>89789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548075"/>
          <a:ext cx="838200" cy="5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20061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788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41634</xdr:rowOff>
    </xdr:from>
    <xdr:to>
      <xdr:col>24</xdr:col>
      <xdr:colOff>114300</xdr:colOff>
      <xdr:row>75</xdr:row>
      <xdr:rowOff>143234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113781</xdr:rowOff>
    </xdr:from>
    <xdr:to>
      <xdr:col>19</xdr:col>
      <xdr:colOff>177800</xdr:colOff>
      <xdr:row>73</xdr:row>
      <xdr:rowOff>32225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458181"/>
          <a:ext cx="889000" cy="8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18111</xdr:rowOff>
    </xdr:from>
    <xdr:to>
      <xdr:col>20</xdr:col>
      <xdr:colOff>38100</xdr:colOff>
      <xdr:row>76</xdr:row>
      <xdr:rowOff>119711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110838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41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113781</xdr:rowOff>
    </xdr:from>
    <xdr:to>
      <xdr:col>15</xdr:col>
      <xdr:colOff>50800</xdr:colOff>
      <xdr:row>73</xdr:row>
      <xdr:rowOff>71098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458181"/>
          <a:ext cx="889000" cy="12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109409</xdr:rowOff>
    </xdr:from>
    <xdr:to>
      <xdr:col>15</xdr:col>
      <xdr:colOff>101600</xdr:colOff>
      <xdr:row>76</xdr:row>
      <xdr:rowOff>39559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30686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6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71098</xdr:rowOff>
    </xdr:from>
    <xdr:to>
      <xdr:col>10</xdr:col>
      <xdr:colOff>114300</xdr:colOff>
      <xdr:row>75</xdr:row>
      <xdr:rowOff>98596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586948"/>
          <a:ext cx="889000" cy="370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24523</xdr:rowOff>
    </xdr:from>
    <xdr:to>
      <xdr:col>10</xdr:col>
      <xdr:colOff>165100</xdr:colOff>
      <xdr:row>77</xdr:row>
      <xdr:rowOff>126123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117250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18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71079</xdr:rowOff>
    </xdr:from>
    <xdr:to>
      <xdr:col>6</xdr:col>
      <xdr:colOff>38100</xdr:colOff>
      <xdr:row>78</xdr:row>
      <xdr:rowOff>1229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163806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36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38989</xdr:rowOff>
    </xdr:from>
    <xdr:to>
      <xdr:col>24</xdr:col>
      <xdr:colOff>114300</xdr:colOff>
      <xdr:row>73</xdr:row>
      <xdr:rowOff>140589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55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61866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406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152875</xdr:rowOff>
    </xdr:from>
    <xdr:to>
      <xdr:col>20</xdr:col>
      <xdr:colOff>38100</xdr:colOff>
      <xdr:row>73</xdr:row>
      <xdr:rowOff>83025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49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99552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272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62981</xdr:rowOff>
    </xdr:from>
    <xdr:to>
      <xdr:col>15</xdr:col>
      <xdr:colOff>101600</xdr:colOff>
      <xdr:row>72</xdr:row>
      <xdr:rowOff>164581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40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9658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182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20298</xdr:rowOff>
    </xdr:from>
    <xdr:to>
      <xdr:col>10</xdr:col>
      <xdr:colOff>165100</xdr:colOff>
      <xdr:row>73</xdr:row>
      <xdr:rowOff>121898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53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138425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311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47796</xdr:rowOff>
    </xdr:from>
    <xdr:to>
      <xdr:col>6</xdr:col>
      <xdr:colOff>38100</xdr:colOff>
      <xdr:row>75</xdr:row>
      <xdr:rowOff>149396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90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165923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681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146875</xdr:rowOff>
    </xdr:from>
    <xdr:to>
      <xdr:col>24</xdr:col>
      <xdr:colOff>62865</xdr:colOff>
      <xdr:row>99</xdr:row>
      <xdr:rowOff>89599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77375"/>
          <a:ext cx="1270" cy="1485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93426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6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89599</xdr:rowOff>
    </xdr:from>
    <xdr:to>
      <xdr:col>24</xdr:col>
      <xdr:colOff>152400</xdr:colOff>
      <xdr:row>99</xdr:row>
      <xdr:rowOff>89599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6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93552</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5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143,435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146875</xdr:rowOff>
    </xdr:from>
    <xdr:to>
      <xdr:col>24</xdr:col>
      <xdr:colOff>152400</xdr:colOff>
      <xdr:row>90</xdr:row>
      <xdr:rowOff>146875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45504</xdr:rowOff>
    </xdr:from>
    <xdr:to>
      <xdr:col>24</xdr:col>
      <xdr:colOff>63500</xdr:colOff>
      <xdr:row>96</xdr:row>
      <xdr:rowOff>81445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504704"/>
          <a:ext cx="838200" cy="3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135831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95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157404</xdr:rowOff>
    </xdr:from>
    <xdr:to>
      <xdr:col>24</xdr:col>
      <xdr:colOff>114300</xdr:colOff>
      <xdr:row>97</xdr:row>
      <xdr:rowOff>87554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1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65379</xdr:rowOff>
    </xdr:from>
    <xdr:to>
      <xdr:col>19</xdr:col>
      <xdr:colOff>177800</xdr:colOff>
      <xdr:row>96</xdr:row>
      <xdr:rowOff>81445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524579"/>
          <a:ext cx="889000" cy="1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140703</xdr:rowOff>
    </xdr:from>
    <xdr:to>
      <xdr:col>20</xdr:col>
      <xdr:colOff>38100</xdr:colOff>
      <xdr:row>97</xdr:row>
      <xdr:rowOff>70853</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61980</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69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65379</xdr:rowOff>
    </xdr:from>
    <xdr:to>
      <xdr:col>15</xdr:col>
      <xdr:colOff>50800</xdr:colOff>
      <xdr:row>96</xdr:row>
      <xdr:rowOff>117005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524579"/>
          <a:ext cx="889000" cy="5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131724</xdr:rowOff>
    </xdr:from>
    <xdr:to>
      <xdr:col>15</xdr:col>
      <xdr:colOff>101600</xdr:colOff>
      <xdr:row>97</xdr:row>
      <xdr:rowOff>61874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59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53001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683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117005</xdr:rowOff>
    </xdr:from>
    <xdr:to>
      <xdr:col>10</xdr:col>
      <xdr:colOff>114300</xdr:colOff>
      <xdr:row>97</xdr:row>
      <xdr:rowOff>19038</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576205"/>
          <a:ext cx="889000" cy="7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63373</xdr:rowOff>
    </xdr:from>
    <xdr:to>
      <xdr:col>10</xdr:col>
      <xdr:colOff>165100</xdr:colOff>
      <xdr:row>97</xdr:row>
      <xdr:rowOff>164973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9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156100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78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104863</xdr:rowOff>
    </xdr:from>
    <xdr:to>
      <xdr:col>6</xdr:col>
      <xdr:colOff>38100</xdr:colOff>
      <xdr:row>98</xdr:row>
      <xdr:rowOff>35013</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26140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82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166154</xdr:rowOff>
    </xdr:from>
    <xdr:to>
      <xdr:col>24</xdr:col>
      <xdr:colOff>114300</xdr:colOff>
      <xdr:row>96</xdr:row>
      <xdr:rowOff>96304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45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17581</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30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30645</xdr:rowOff>
    </xdr:from>
    <xdr:to>
      <xdr:col>20</xdr:col>
      <xdr:colOff>38100</xdr:colOff>
      <xdr:row>96</xdr:row>
      <xdr:rowOff>132245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48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148772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26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14579</xdr:rowOff>
    </xdr:from>
    <xdr:to>
      <xdr:col>15</xdr:col>
      <xdr:colOff>101600</xdr:colOff>
      <xdr:row>96</xdr:row>
      <xdr:rowOff>116179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47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132706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24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66205</xdr:rowOff>
    </xdr:from>
    <xdr:to>
      <xdr:col>10</xdr:col>
      <xdr:colOff>165100</xdr:colOff>
      <xdr:row>96</xdr:row>
      <xdr:rowOff>167805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5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12882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30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139688</xdr:rowOff>
    </xdr:from>
    <xdr:to>
      <xdr:col>6</xdr:col>
      <xdr:colOff>38100</xdr:colOff>
      <xdr:row>97</xdr:row>
      <xdr:rowOff>69838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59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86365</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37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142672</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57622"/>
          <a:ext cx="1270" cy="119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89349</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3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142672</xdr:rowOff>
    </xdr:from>
    <xdr:to>
      <xdr:col>55</xdr:col>
      <xdr:colOff>88900</xdr:colOff>
      <xdr:row>31</xdr:row>
      <xdr:rowOff>142672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5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160012</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32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137135</xdr:rowOff>
    </xdr:from>
    <xdr:to>
      <xdr:col>55</xdr:col>
      <xdr:colOff>50800</xdr:colOff>
      <xdr:row>38</xdr:row>
      <xdr:rowOff>67284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807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137592</xdr:rowOff>
    </xdr:from>
    <xdr:to>
      <xdr:col>50</xdr:col>
      <xdr:colOff>165100</xdr:colOff>
      <xdr:row>38</xdr:row>
      <xdr:rowOff>67742</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84269</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56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130734</xdr:rowOff>
    </xdr:from>
    <xdr:to>
      <xdr:col>46</xdr:col>
      <xdr:colOff>38100</xdr:colOff>
      <xdr:row>38</xdr:row>
      <xdr:rowOff>60884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77411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49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118618</xdr:rowOff>
    </xdr:from>
    <xdr:to>
      <xdr:col>41</xdr:col>
      <xdr:colOff>101600</xdr:colOff>
      <xdr:row>38</xdr:row>
      <xdr:rowOff>48768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65295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148565</xdr:rowOff>
    </xdr:from>
    <xdr:to>
      <xdr:col>36</xdr:col>
      <xdr:colOff>165100</xdr:colOff>
      <xdr:row>38</xdr:row>
      <xdr:rowOff>78715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95242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145288</xdr:rowOff>
    </xdr:from>
    <xdr:to>
      <xdr:col>54</xdr:col>
      <xdr:colOff>189865</xdr:colOff>
      <xdr:row>59</xdr:row>
      <xdr:rowOff>30493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546338"/>
          <a:ext cx="1270" cy="159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34320</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4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30493</xdr:rowOff>
    </xdr:from>
    <xdr:to>
      <xdr:col>55</xdr:col>
      <xdr:colOff>88900</xdr:colOff>
      <xdr:row>59</xdr:row>
      <xdr:rowOff>30493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91965</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321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127,060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145288</xdr:rowOff>
    </xdr:from>
    <xdr:to>
      <xdr:col>55</xdr:col>
      <xdr:colOff>88900</xdr:colOff>
      <xdr:row>49</xdr:row>
      <xdr:rowOff>145288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546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67755</xdr:rowOff>
    </xdr:from>
    <xdr:to>
      <xdr:col>55</xdr:col>
      <xdr:colOff>0</xdr:colOff>
      <xdr:row>57</xdr:row>
      <xdr:rowOff>23419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668955"/>
          <a:ext cx="838200" cy="12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150753</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51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876</xdr:rowOff>
    </xdr:from>
    <xdr:to>
      <xdr:col>55</xdr:col>
      <xdr:colOff>50800</xdr:colOff>
      <xdr:row>57</xdr:row>
      <xdr:rowOff>102476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7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57633</xdr:rowOff>
    </xdr:from>
    <xdr:to>
      <xdr:col>50</xdr:col>
      <xdr:colOff>114300</xdr:colOff>
      <xdr:row>57</xdr:row>
      <xdr:rowOff>23419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487383"/>
          <a:ext cx="889000" cy="30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35192</xdr:rowOff>
    </xdr:from>
    <xdr:to>
      <xdr:col>50</xdr:col>
      <xdr:colOff>165100</xdr:colOff>
      <xdr:row>57</xdr:row>
      <xdr:rowOff>136792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127919</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90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57633</xdr:rowOff>
    </xdr:from>
    <xdr:to>
      <xdr:col>45</xdr:col>
      <xdr:colOff>177800</xdr:colOff>
      <xdr:row>55</xdr:row>
      <xdr:rowOff>100482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487383"/>
          <a:ext cx="889000" cy="4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68135</xdr:rowOff>
    </xdr:from>
    <xdr:to>
      <xdr:col>46</xdr:col>
      <xdr:colOff>38100</xdr:colOff>
      <xdr:row>57</xdr:row>
      <xdr:rowOff>169735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160862</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93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100482</xdr:rowOff>
    </xdr:from>
    <xdr:to>
      <xdr:col>41</xdr:col>
      <xdr:colOff>50800</xdr:colOff>
      <xdr:row>57</xdr:row>
      <xdr:rowOff>32728</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530232"/>
          <a:ext cx="889000" cy="27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72860</xdr:rowOff>
    </xdr:from>
    <xdr:to>
      <xdr:col>41</xdr:col>
      <xdr:colOff>101600</xdr:colOff>
      <xdr:row>58</xdr:row>
      <xdr:rowOff>3010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4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165587</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93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24105</xdr:rowOff>
    </xdr:from>
    <xdr:to>
      <xdr:col>36</xdr:col>
      <xdr:colOff>165100</xdr:colOff>
      <xdr:row>57</xdr:row>
      <xdr:rowOff>125705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116832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88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16955</xdr:rowOff>
    </xdr:from>
    <xdr:to>
      <xdr:col>55</xdr:col>
      <xdr:colOff>50800</xdr:colOff>
      <xdr:row>56</xdr:row>
      <xdr:rowOff>118555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61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39832</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46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144069</xdr:rowOff>
    </xdr:from>
    <xdr:to>
      <xdr:col>50</xdr:col>
      <xdr:colOff>165100</xdr:colOff>
      <xdr:row>57</xdr:row>
      <xdr:rowOff>74219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74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90746</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52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6833</xdr:rowOff>
    </xdr:from>
    <xdr:to>
      <xdr:col>46</xdr:col>
      <xdr:colOff>38100</xdr:colOff>
      <xdr:row>55</xdr:row>
      <xdr:rowOff>108433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43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124960</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21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49682</xdr:rowOff>
    </xdr:from>
    <xdr:to>
      <xdr:col>41</xdr:col>
      <xdr:colOff>101600</xdr:colOff>
      <xdr:row>55</xdr:row>
      <xdr:rowOff>151282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47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167809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25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153378</xdr:rowOff>
    </xdr:from>
    <xdr:to>
      <xdr:col>36</xdr:col>
      <xdr:colOff>165100</xdr:colOff>
      <xdr:row>57</xdr:row>
      <xdr:rowOff>83528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75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100055</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52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130728</xdr:rowOff>
    </xdr:from>
    <xdr:to>
      <xdr:col>54</xdr:col>
      <xdr:colOff>189865</xdr:colOff>
      <xdr:row>79</xdr:row>
      <xdr:rowOff>24124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1960778"/>
          <a:ext cx="1270" cy="160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27951</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7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24124</xdr:rowOff>
    </xdr:from>
    <xdr:to>
      <xdr:col>55</xdr:col>
      <xdr:colOff>88900</xdr:colOff>
      <xdr:row>79</xdr:row>
      <xdr:rowOff>24124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6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77405</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3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130728</xdr:rowOff>
    </xdr:from>
    <xdr:to>
      <xdr:col>55</xdr:col>
      <xdr:colOff>88900</xdr:colOff>
      <xdr:row>69</xdr:row>
      <xdr:rowOff>130728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1960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53213</xdr:rowOff>
    </xdr:from>
    <xdr:to>
      <xdr:col>55</xdr:col>
      <xdr:colOff>0</xdr:colOff>
      <xdr:row>75</xdr:row>
      <xdr:rowOff>79178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2740513"/>
          <a:ext cx="838200" cy="19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142860</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73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164433</xdr:rowOff>
    </xdr:from>
    <xdr:to>
      <xdr:col>55</xdr:col>
      <xdr:colOff>50800</xdr:colOff>
      <xdr:row>77</xdr:row>
      <xdr:rowOff>94583</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9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53213</xdr:rowOff>
    </xdr:from>
    <xdr:to>
      <xdr:col>50</xdr:col>
      <xdr:colOff>114300</xdr:colOff>
      <xdr:row>74</xdr:row>
      <xdr:rowOff>83712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2740513"/>
          <a:ext cx="889000" cy="3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100788</xdr:rowOff>
    </xdr:from>
    <xdr:to>
      <xdr:col>50</xdr:col>
      <xdr:colOff>165100</xdr:colOff>
      <xdr:row>77</xdr:row>
      <xdr:rowOff>30938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3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22065</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22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83712</xdr:rowOff>
    </xdr:from>
    <xdr:to>
      <xdr:col>45</xdr:col>
      <xdr:colOff>177800</xdr:colOff>
      <xdr:row>75</xdr:row>
      <xdr:rowOff>93980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2771012"/>
          <a:ext cx="889000" cy="18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137801</xdr:rowOff>
    </xdr:from>
    <xdr:to>
      <xdr:col>46</xdr:col>
      <xdr:colOff>38100</xdr:colOff>
      <xdr:row>77</xdr:row>
      <xdr:rowOff>67951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1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59078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26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93980</xdr:rowOff>
    </xdr:from>
    <xdr:to>
      <xdr:col>41</xdr:col>
      <xdr:colOff>50800</xdr:colOff>
      <xdr:row>76</xdr:row>
      <xdr:rowOff>87085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2952730"/>
          <a:ext cx="889000" cy="16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71679</xdr:rowOff>
    </xdr:from>
    <xdr:to>
      <xdr:col>41</xdr:col>
      <xdr:colOff>101600</xdr:colOff>
      <xdr:row>77</xdr:row>
      <xdr:rowOff>1829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1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164406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19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57334</xdr:rowOff>
    </xdr:from>
    <xdr:to>
      <xdr:col>36</xdr:col>
      <xdr:colOff>165100</xdr:colOff>
      <xdr:row>77</xdr:row>
      <xdr:rowOff>158934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5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150061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35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28378</xdr:rowOff>
    </xdr:from>
    <xdr:to>
      <xdr:col>55</xdr:col>
      <xdr:colOff>50800</xdr:colOff>
      <xdr:row>75</xdr:row>
      <xdr:rowOff>129978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28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51255</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73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2413</xdr:rowOff>
    </xdr:from>
    <xdr:to>
      <xdr:col>50</xdr:col>
      <xdr:colOff>165100</xdr:colOff>
      <xdr:row>74</xdr:row>
      <xdr:rowOff>104013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268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120540</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246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32912</xdr:rowOff>
    </xdr:from>
    <xdr:to>
      <xdr:col>46</xdr:col>
      <xdr:colOff>38100</xdr:colOff>
      <xdr:row>74</xdr:row>
      <xdr:rowOff>134512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272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151039</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2495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43180</xdr:rowOff>
    </xdr:from>
    <xdr:to>
      <xdr:col>41</xdr:col>
      <xdr:colOff>101600</xdr:colOff>
      <xdr:row>75</xdr:row>
      <xdr:rowOff>144780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290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161307</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267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36285</xdr:rowOff>
    </xdr:from>
    <xdr:to>
      <xdr:col>36</xdr:col>
      <xdr:colOff>165100</xdr:colOff>
      <xdr:row>76</xdr:row>
      <xdr:rowOff>137885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06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154411</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284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37833</xdr:rowOff>
    </xdr:from>
    <xdr:to>
      <xdr:col>54</xdr:col>
      <xdr:colOff>189865</xdr:colOff>
      <xdr:row>99</xdr:row>
      <xdr:rowOff>129769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39783"/>
          <a:ext cx="1270" cy="146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133596</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10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129769</xdr:rowOff>
    </xdr:from>
    <xdr:to>
      <xdr:col>55</xdr:col>
      <xdr:colOff>88900</xdr:colOff>
      <xdr:row>99</xdr:row>
      <xdr:rowOff>129769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103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155960</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1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138,521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37833</xdr:rowOff>
    </xdr:from>
    <xdr:to>
      <xdr:col>55</xdr:col>
      <xdr:colOff>88900</xdr:colOff>
      <xdr:row>91</xdr:row>
      <xdr:rowOff>37833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39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153949</xdr:rowOff>
    </xdr:from>
    <xdr:to>
      <xdr:col>55</xdr:col>
      <xdr:colOff>0</xdr:colOff>
      <xdr:row>96</xdr:row>
      <xdr:rowOff>43574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098799"/>
          <a:ext cx="838200" cy="40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90047</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549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111620</xdr:rowOff>
    </xdr:from>
    <xdr:to>
      <xdr:col>55</xdr:col>
      <xdr:colOff>50800</xdr:colOff>
      <xdr:row>97</xdr:row>
      <xdr:rowOff>41770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7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43574</xdr:rowOff>
    </xdr:from>
    <xdr:to>
      <xdr:col>50</xdr:col>
      <xdr:colOff>114300</xdr:colOff>
      <xdr:row>98</xdr:row>
      <xdr:rowOff>115202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502774"/>
          <a:ext cx="889000" cy="41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143193</xdr:rowOff>
    </xdr:from>
    <xdr:to>
      <xdr:col>50</xdr:col>
      <xdr:colOff>165100</xdr:colOff>
      <xdr:row>97</xdr:row>
      <xdr:rowOff>73343</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64470</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69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32398</xdr:rowOff>
    </xdr:from>
    <xdr:to>
      <xdr:col>45</xdr:col>
      <xdr:colOff>177800</xdr:colOff>
      <xdr:row>98</xdr:row>
      <xdr:rowOff>115202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834498"/>
          <a:ext cx="889000" cy="8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127558</xdr:rowOff>
    </xdr:from>
    <xdr:to>
      <xdr:col>46</xdr:col>
      <xdr:colOff>38100</xdr:colOff>
      <xdr:row>97</xdr:row>
      <xdr:rowOff>57708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8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74235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6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91466</xdr:rowOff>
    </xdr:from>
    <xdr:to>
      <xdr:col>41</xdr:col>
      <xdr:colOff>50800</xdr:colOff>
      <xdr:row>98</xdr:row>
      <xdr:rowOff>32398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550666"/>
          <a:ext cx="889000" cy="28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109474</xdr:rowOff>
    </xdr:from>
    <xdr:to>
      <xdr:col>41</xdr:col>
      <xdr:colOff>101600</xdr:colOff>
      <xdr:row>97</xdr:row>
      <xdr:rowOff>39624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6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56151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34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130429</xdr:rowOff>
    </xdr:from>
    <xdr:to>
      <xdr:col>36</xdr:col>
      <xdr:colOff>165100</xdr:colOff>
      <xdr:row>97</xdr:row>
      <xdr:rowOff>60579</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8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51706</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68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103149</xdr:rowOff>
    </xdr:from>
    <xdr:to>
      <xdr:col>55</xdr:col>
      <xdr:colOff>50800</xdr:colOff>
      <xdr:row>94</xdr:row>
      <xdr:rowOff>33299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04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126026</xdr:rowOff>
    </xdr:from>
    <xdr:ext cx="599010"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5899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164224</xdr:rowOff>
    </xdr:from>
    <xdr:to>
      <xdr:col>50</xdr:col>
      <xdr:colOff>165100</xdr:colOff>
      <xdr:row>96</xdr:row>
      <xdr:rowOff>94374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45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110901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22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64402</xdr:rowOff>
    </xdr:from>
    <xdr:to>
      <xdr:col>46</xdr:col>
      <xdr:colOff>38100</xdr:colOff>
      <xdr:row>98</xdr:row>
      <xdr:rowOff>166002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86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157129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9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153048</xdr:rowOff>
    </xdr:from>
    <xdr:to>
      <xdr:col>41</xdr:col>
      <xdr:colOff>101600</xdr:colOff>
      <xdr:row>98</xdr:row>
      <xdr:rowOff>83198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8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74325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87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40666</xdr:rowOff>
    </xdr:from>
    <xdr:to>
      <xdr:col>36</xdr:col>
      <xdr:colOff>165100</xdr:colOff>
      <xdr:row>96</xdr:row>
      <xdr:rowOff>142266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49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158793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27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34968</xdr:rowOff>
    </xdr:from>
    <xdr:to>
      <xdr:col>85</xdr:col>
      <xdr:colOff>126364</xdr:colOff>
      <xdr:row>39</xdr:row>
      <xdr:rowOff>65111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78468"/>
          <a:ext cx="1269" cy="1573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68938</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5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65111</xdr:rowOff>
    </xdr:from>
    <xdr:to>
      <xdr:col>86</xdr:col>
      <xdr:colOff>25400</xdr:colOff>
      <xdr:row>39</xdr:row>
      <xdr:rowOff>65111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5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153095</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5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34968</xdr:rowOff>
    </xdr:from>
    <xdr:to>
      <xdr:col>86</xdr:col>
      <xdr:colOff>25400</xdr:colOff>
      <xdr:row>30</xdr:row>
      <xdr:rowOff>34968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7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131862</xdr:rowOff>
    </xdr:from>
    <xdr:to>
      <xdr:col>85</xdr:col>
      <xdr:colOff>127000</xdr:colOff>
      <xdr:row>35</xdr:row>
      <xdr:rowOff>144207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6132612"/>
          <a:ext cx="8382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82023</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254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103596</xdr:rowOff>
    </xdr:from>
    <xdr:to>
      <xdr:col>85</xdr:col>
      <xdr:colOff>177800</xdr:colOff>
      <xdr:row>37</xdr:row>
      <xdr:rowOff>33746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7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131862</xdr:rowOff>
    </xdr:from>
    <xdr:to>
      <xdr:col>81</xdr:col>
      <xdr:colOff>50800</xdr:colOff>
      <xdr:row>35</xdr:row>
      <xdr:rowOff>162201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132612"/>
          <a:ext cx="889000" cy="30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146213</xdr:rowOff>
    </xdr:from>
    <xdr:to>
      <xdr:col>81</xdr:col>
      <xdr:colOff>101600</xdr:colOff>
      <xdr:row>37</xdr:row>
      <xdr:rowOff>76363</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31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67490</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41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162201</xdr:rowOff>
    </xdr:from>
    <xdr:to>
      <xdr:col>76</xdr:col>
      <xdr:colOff>114300</xdr:colOff>
      <xdr:row>36</xdr:row>
      <xdr:rowOff>50971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162951"/>
          <a:ext cx="889000" cy="6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80997</xdr:rowOff>
    </xdr:from>
    <xdr:to>
      <xdr:col>76</xdr:col>
      <xdr:colOff>165100</xdr:colOff>
      <xdr:row>37</xdr:row>
      <xdr:rowOff>11147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2274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34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104365</xdr:rowOff>
    </xdr:from>
    <xdr:to>
      <xdr:col>71</xdr:col>
      <xdr:colOff>177800</xdr:colOff>
      <xdr:row>36</xdr:row>
      <xdr:rowOff>50971</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2814300" y="6105115"/>
          <a:ext cx="889000" cy="11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171229</xdr:rowOff>
    </xdr:from>
    <xdr:to>
      <xdr:col>72</xdr:col>
      <xdr:colOff>38100</xdr:colOff>
      <xdr:row>36</xdr:row>
      <xdr:rowOff>101379</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1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117906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594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72767</xdr:rowOff>
    </xdr:from>
    <xdr:to>
      <xdr:col>67</xdr:col>
      <xdr:colOff>101600</xdr:colOff>
      <xdr:row>37</xdr:row>
      <xdr:rowOff>2917</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165494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33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93407</xdr:rowOff>
    </xdr:from>
    <xdr:to>
      <xdr:col>85</xdr:col>
      <xdr:colOff>177800</xdr:colOff>
      <xdr:row>36</xdr:row>
      <xdr:rowOff>23557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09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116284</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594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81062</xdr:rowOff>
    </xdr:from>
    <xdr:to>
      <xdr:col>81</xdr:col>
      <xdr:colOff>101600</xdr:colOff>
      <xdr:row>36</xdr:row>
      <xdr:rowOff>11212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08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27739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585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111401</xdr:rowOff>
    </xdr:from>
    <xdr:to>
      <xdr:col>76</xdr:col>
      <xdr:colOff>165100</xdr:colOff>
      <xdr:row>36</xdr:row>
      <xdr:rowOff>41551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11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58078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588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171</xdr:rowOff>
    </xdr:from>
    <xdr:to>
      <xdr:col>72</xdr:col>
      <xdr:colOff>38100</xdr:colOff>
      <xdr:row>36</xdr:row>
      <xdr:rowOff>101771</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17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92898</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26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53565</xdr:rowOff>
    </xdr:from>
    <xdr:to>
      <xdr:col>67</xdr:col>
      <xdr:colOff>101600</xdr:colOff>
      <xdr:row>35</xdr:row>
      <xdr:rowOff>155165</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05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242</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582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152095</xdr:rowOff>
    </xdr:from>
    <xdr:to>
      <xdr:col>85</xdr:col>
      <xdr:colOff>126364</xdr:colOff>
      <xdr:row>59</xdr:row>
      <xdr:rowOff>8217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24595"/>
          <a:ext cx="1269" cy="13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12044</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12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8217</xdr:rowOff>
    </xdr:from>
    <xdr:to>
      <xdr:col>86</xdr:col>
      <xdr:colOff>25400</xdr:colOff>
      <xdr:row>59</xdr:row>
      <xdr:rowOff>8217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123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98772</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9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143,024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152095</xdr:rowOff>
    </xdr:from>
    <xdr:to>
      <xdr:col>86</xdr:col>
      <xdr:colOff>25400</xdr:colOff>
      <xdr:row>50</xdr:row>
      <xdr:rowOff>152095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2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15557</xdr:rowOff>
    </xdr:from>
    <xdr:to>
      <xdr:col>85</xdr:col>
      <xdr:colOff>127000</xdr:colOff>
      <xdr:row>56</xdr:row>
      <xdr:rowOff>25705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273857"/>
          <a:ext cx="838200" cy="35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62006</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663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83579</xdr:rowOff>
    </xdr:from>
    <xdr:to>
      <xdr:col>85</xdr:col>
      <xdr:colOff>177800</xdr:colOff>
      <xdr:row>57</xdr:row>
      <xdr:rowOff>13729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8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15557</xdr:rowOff>
    </xdr:from>
    <xdr:to>
      <xdr:col>81</xdr:col>
      <xdr:colOff>50800</xdr:colOff>
      <xdr:row>56</xdr:row>
      <xdr:rowOff>37224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273857"/>
          <a:ext cx="889000" cy="36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79528</xdr:rowOff>
    </xdr:from>
    <xdr:to>
      <xdr:col>81</xdr:col>
      <xdr:colOff>101600</xdr:colOff>
      <xdr:row>57</xdr:row>
      <xdr:rowOff>9678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8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805</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77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16776</xdr:rowOff>
    </xdr:from>
    <xdr:to>
      <xdr:col>76</xdr:col>
      <xdr:colOff>114300</xdr:colOff>
      <xdr:row>56</xdr:row>
      <xdr:rowOff>37224</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103626"/>
          <a:ext cx="889000" cy="53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73901</xdr:rowOff>
    </xdr:from>
    <xdr:to>
      <xdr:col>76</xdr:col>
      <xdr:colOff>165100</xdr:colOff>
      <xdr:row>57</xdr:row>
      <xdr:rowOff>4051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67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166628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76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16776</xdr:rowOff>
    </xdr:from>
    <xdr:to>
      <xdr:col>71</xdr:col>
      <xdr:colOff>177800</xdr:colOff>
      <xdr:row>55</xdr:row>
      <xdr:rowOff>52819</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103626"/>
          <a:ext cx="889000" cy="37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162585</xdr:rowOff>
    </xdr:from>
    <xdr:to>
      <xdr:col>72</xdr:col>
      <xdr:colOff>38100</xdr:colOff>
      <xdr:row>56</xdr:row>
      <xdr:rowOff>92735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5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83862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68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92151</xdr:rowOff>
    </xdr:from>
    <xdr:to>
      <xdr:col>67</xdr:col>
      <xdr:colOff>101600</xdr:colOff>
      <xdr:row>57</xdr:row>
      <xdr:rowOff>22301</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6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13428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78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146355</xdr:rowOff>
    </xdr:from>
    <xdr:to>
      <xdr:col>85</xdr:col>
      <xdr:colOff>177800</xdr:colOff>
      <xdr:row>56</xdr:row>
      <xdr:rowOff>76505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57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169232</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42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136207</xdr:rowOff>
    </xdr:from>
    <xdr:to>
      <xdr:col>81</xdr:col>
      <xdr:colOff>101600</xdr:colOff>
      <xdr:row>54</xdr:row>
      <xdr:rowOff>66357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22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82884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899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157874</xdr:rowOff>
    </xdr:from>
    <xdr:to>
      <xdr:col>76</xdr:col>
      <xdr:colOff>165100</xdr:colOff>
      <xdr:row>56</xdr:row>
      <xdr:rowOff>88024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58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104551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36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137426</xdr:rowOff>
    </xdr:from>
    <xdr:to>
      <xdr:col>72</xdr:col>
      <xdr:colOff>38100</xdr:colOff>
      <xdr:row>53</xdr:row>
      <xdr:rowOff>67576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05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84103</xdr:rowOff>
    </xdr:from>
    <xdr:ext cx="59901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03795" y="8828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2019</xdr:rowOff>
    </xdr:from>
    <xdr:to>
      <xdr:col>67</xdr:col>
      <xdr:colOff>101600</xdr:colOff>
      <xdr:row>55</xdr:row>
      <xdr:rowOff>103619</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43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120146</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20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76</xdr:row>
      <xdr:rowOff>20593</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3050793"/>
          <a:ext cx="1269" cy="538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78446</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622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138719</xdr:rowOff>
    </xdr:from>
    <xdr:ext cx="599010"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282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76</xdr:row>
      <xdr:rowOff>20593</xdr:rowOff>
    </xdr:from>
    <xdr:to>
      <xdr:col>86</xdr:col>
      <xdr:colOff>25400</xdr:colOff>
      <xdr:row>76</xdr:row>
      <xdr:rowOff>20593</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050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20593</xdr:rowOff>
    </xdr:from>
    <xdr:to>
      <xdr:col>85</xdr:col>
      <xdr:colOff>127000</xdr:colOff>
      <xdr:row>76</xdr:row>
      <xdr:rowOff>78367</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3050793"/>
          <a:ext cx="838200" cy="5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122896</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4959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144469</xdr:rowOff>
    </xdr:from>
    <xdr:to>
      <xdr:col>85</xdr:col>
      <xdr:colOff>177800</xdr:colOff>
      <xdr:row>79</xdr:row>
      <xdr:rowOff>74619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51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130194</xdr:rowOff>
    </xdr:from>
    <xdr:to>
      <xdr:col>81</xdr:col>
      <xdr:colOff>50800</xdr:colOff>
      <xdr:row>76</xdr:row>
      <xdr:rowOff>78367</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2303144"/>
          <a:ext cx="889000" cy="80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148196</xdr:rowOff>
    </xdr:from>
    <xdr:to>
      <xdr:col>81</xdr:col>
      <xdr:colOff>101600</xdr:colOff>
      <xdr:row>79</xdr:row>
      <xdr:rowOff>78346</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52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69473</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61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130194</xdr:rowOff>
    </xdr:from>
    <xdr:to>
      <xdr:col>76</xdr:col>
      <xdr:colOff>114300</xdr:colOff>
      <xdr:row>74</xdr:row>
      <xdr:rowOff>67200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2303144"/>
          <a:ext cx="889000" cy="45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151772</xdr:rowOff>
    </xdr:from>
    <xdr:to>
      <xdr:col>76</xdr:col>
      <xdr:colOff>165100</xdr:colOff>
      <xdr:row>79</xdr:row>
      <xdr:rowOff>81922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52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73049</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617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67200</xdr:rowOff>
    </xdr:from>
    <xdr:to>
      <xdr:col>71</xdr:col>
      <xdr:colOff>177800</xdr:colOff>
      <xdr:row>79</xdr:row>
      <xdr:rowOff>34857</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2754500"/>
          <a:ext cx="889000" cy="82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146568</xdr:rowOff>
    </xdr:from>
    <xdr:to>
      <xdr:col>72</xdr:col>
      <xdr:colOff>38100</xdr:colOff>
      <xdr:row>79</xdr:row>
      <xdr:rowOff>76718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51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67845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612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141977</xdr:rowOff>
    </xdr:from>
    <xdr:to>
      <xdr:col>67</xdr:col>
      <xdr:colOff>101600</xdr:colOff>
      <xdr:row>79</xdr:row>
      <xdr:rowOff>72127</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1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88654</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29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141242</xdr:rowOff>
    </xdr:from>
    <xdr:to>
      <xdr:col>85</xdr:col>
      <xdr:colOff>177800</xdr:colOff>
      <xdr:row>76</xdr:row>
      <xdr:rowOff>71391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29999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94269</xdr:rowOff>
    </xdr:from>
    <xdr:ext cx="599010"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2953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27567</xdr:rowOff>
    </xdr:from>
    <xdr:to>
      <xdr:col>81</xdr:col>
      <xdr:colOff>101600</xdr:colOff>
      <xdr:row>76</xdr:row>
      <xdr:rowOff>129167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05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145694</xdr:rowOff>
    </xdr:from>
    <xdr:ext cx="59901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181795" y="12832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79394</xdr:rowOff>
    </xdr:from>
    <xdr:to>
      <xdr:col>76</xdr:col>
      <xdr:colOff>165100</xdr:colOff>
      <xdr:row>72</xdr:row>
      <xdr:rowOff>9544</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225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26071</xdr:rowOff>
    </xdr:from>
    <xdr:ext cx="59901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292795" y="12027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16400</xdr:rowOff>
    </xdr:from>
    <xdr:to>
      <xdr:col>72</xdr:col>
      <xdr:colOff>38100</xdr:colOff>
      <xdr:row>74</xdr:row>
      <xdr:rowOff>118000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270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134527</xdr:rowOff>
    </xdr:from>
    <xdr:ext cx="59901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03795" y="1247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155507</xdr:rowOff>
    </xdr:from>
    <xdr:to>
      <xdr:col>67</xdr:col>
      <xdr:colOff>101600</xdr:colOff>
      <xdr:row>79</xdr:row>
      <xdr:rowOff>85657</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2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76784</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79428" y="1362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127668</xdr:rowOff>
    </xdr:from>
    <xdr:to>
      <xdr:col>85</xdr:col>
      <xdr:colOff>126364</xdr:colOff>
      <xdr:row>98</xdr:row>
      <xdr:rowOff>118525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729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122352</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92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118525</xdr:rowOff>
    </xdr:from>
    <xdr:to>
      <xdr:col>86</xdr:col>
      <xdr:colOff>25400</xdr:colOff>
      <xdr:row>98</xdr:row>
      <xdr:rowOff>118525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9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74345</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50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127668</xdr:rowOff>
    </xdr:from>
    <xdr:to>
      <xdr:col>86</xdr:col>
      <xdr:colOff>25400</xdr:colOff>
      <xdr:row>91</xdr:row>
      <xdr:rowOff>127668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72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521</xdr:rowOff>
    </xdr:from>
    <xdr:to>
      <xdr:col>85</xdr:col>
      <xdr:colOff>127000</xdr:colOff>
      <xdr:row>96</xdr:row>
      <xdr:rowOff>29766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459721"/>
          <a:ext cx="838200" cy="2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83672</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542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105245</xdr:rowOff>
    </xdr:from>
    <xdr:to>
      <xdr:col>85</xdr:col>
      <xdr:colOff>177800</xdr:colOff>
      <xdr:row>97</xdr:row>
      <xdr:rowOff>35395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56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29766</xdr:rowOff>
    </xdr:from>
    <xdr:to>
      <xdr:col>81</xdr:col>
      <xdr:colOff>50800</xdr:colOff>
      <xdr:row>96</xdr:row>
      <xdr:rowOff>68118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488966"/>
          <a:ext cx="889000" cy="3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74887</xdr:rowOff>
    </xdr:from>
    <xdr:to>
      <xdr:col>81</xdr:col>
      <xdr:colOff>101600</xdr:colOff>
      <xdr:row>97</xdr:row>
      <xdr:rowOff>5037</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5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167614</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62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68118</xdr:rowOff>
    </xdr:from>
    <xdr:to>
      <xdr:col>76</xdr:col>
      <xdr:colOff>114300</xdr:colOff>
      <xdr:row>96</xdr:row>
      <xdr:rowOff>85096</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527318"/>
          <a:ext cx="889000" cy="1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92100</xdr:rowOff>
    </xdr:from>
    <xdr:to>
      <xdr:col>76</xdr:col>
      <xdr:colOff>165100</xdr:colOff>
      <xdr:row>97</xdr:row>
      <xdr:rowOff>22250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5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13377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64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85096</xdr:rowOff>
    </xdr:from>
    <xdr:to>
      <xdr:col>71</xdr:col>
      <xdr:colOff>177800</xdr:colOff>
      <xdr:row>96</xdr:row>
      <xdr:rowOff>105677</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544296"/>
          <a:ext cx="889000" cy="2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111044</xdr:rowOff>
    </xdr:from>
    <xdr:to>
      <xdr:col>72</xdr:col>
      <xdr:colOff>38100</xdr:colOff>
      <xdr:row>97</xdr:row>
      <xdr:rowOff>41194</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32321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6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110099</xdr:rowOff>
    </xdr:from>
    <xdr:to>
      <xdr:col>67</xdr:col>
      <xdr:colOff>101600</xdr:colOff>
      <xdr:row>97</xdr:row>
      <xdr:rowOff>40249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31376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66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121171</xdr:rowOff>
    </xdr:from>
    <xdr:to>
      <xdr:col>85</xdr:col>
      <xdr:colOff>177800</xdr:colOff>
      <xdr:row>96</xdr:row>
      <xdr:rowOff>51321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40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144048</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26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150416</xdr:rowOff>
    </xdr:from>
    <xdr:to>
      <xdr:col>81</xdr:col>
      <xdr:colOff>101600</xdr:colOff>
      <xdr:row>96</xdr:row>
      <xdr:rowOff>80566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43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97093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21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17318</xdr:rowOff>
    </xdr:from>
    <xdr:to>
      <xdr:col>76</xdr:col>
      <xdr:colOff>165100</xdr:colOff>
      <xdr:row>96</xdr:row>
      <xdr:rowOff>118918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47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135445</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25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34296</xdr:rowOff>
    </xdr:from>
    <xdr:to>
      <xdr:col>72</xdr:col>
      <xdr:colOff>38100</xdr:colOff>
      <xdr:row>96</xdr:row>
      <xdr:rowOff>135896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49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152423</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26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54877</xdr:rowOff>
    </xdr:from>
    <xdr:to>
      <xdr:col>67</xdr:col>
      <xdr:colOff>101600</xdr:colOff>
      <xdr:row>96</xdr:row>
      <xdr:rowOff>156477</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51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1554</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28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112268</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255768"/>
          <a:ext cx="1269"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155465</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70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58945</xdr:rowOff>
    </xdr:from>
    <xdr:ext cx="378565"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030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112268</xdr:rowOff>
    </xdr:from>
    <xdr:to>
      <xdr:col>116</xdr:col>
      <xdr:colOff>152400</xdr:colOff>
      <xdr:row>30</xdr:row>
      <xdr:rowOff>112268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25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72915</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165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50038</xdr:rowOff>
    </xdr:from>
    <xdr:to>
      <xdr:col>116</xdr:col>
      <xdr:colOff>114300</xdr:colOff>
      <xdr:row>38</xdr:row>
      <xdr:rowOff>151638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107188</xdr:rowOff>
    </xdr:from>
    <xdr:to>
      <xdr:col>112</xdr:col>
      <xdr:colOff>38100</xdr:colOff>
      <xdr:row>38</xdr:row>
      <xdr:rowOff>37338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53865</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2260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170451</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333" y="63426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56896</xdr:rowOff>
    </xdr:from>
    <xdr:to>
      <xdr:col>98</xdr:col>
      <xdr:colOff>38100</xdr:colOff>
      <xdr:row>38</xdr:row>
      <xdr:rowOff>158496</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3573</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3472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28465</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43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令和２年７月豪雨等の災害復旧事業費は、繰越事業の完了等により昨年度より増加しており、住民一人当たり１４１，２６２円となった。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土木費は地域優良賃貸住宅建設工事・災害公営住宅建設工事により増加し、住民一人当たり１０２，３７８円となっている。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教育費は住民一人当たり７１，９７６円となっており昨年度より減少している。主な要因は町民総合センター改修工事・中学校トイレ改修工事の減によるものである。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商工費は住民一人当たり３４，１７７円となっており昨年度より減少している。主な要因は御立岬キャンプ場等整備工事の減によるものである。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農林水産業費は住民一人当たり３８，６６５円となっており、昨年度より増加している。主な要因は林道台帳作成業務委託・田浦漁港浚渫工事によるものである。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熊本県芦北町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が増加しており、その要因として使用料・手数料、地方交付税の増加によるもので、使用料・手数料については臨時的なものである災害残土処理場使用料の影響が大きくなっている。また、令和５年度末の財政調整基金の残高は、１，４２１百万円である。</a:t>
          </a:r>
        </a:p>
        <a:p>
          <a:r>
            <a:rPr kumimoji="1" lang="ja-JP" altLang="en-US" sz="1400">
              <a:latin typeface="ＭＳ ゴシック" pitchFamily="49" charset="-128"/>
              <a:ea typeface="ＭＳ ゴシック" pitchFamily="49" charset="-128"/>
            </a:rPr>
            <a:t>　今後、扶助費の増加や多額の起債償還が見込まれることから、増加した分は基金に積立て、将来的な支出に備える。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熊本県芦北町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一般会計及びその他会計全てにおいて黒字となっており、黒字総額も増加した。</a:t>
          </a:r>
        </a:p>
        <a:p>
          <a:r>
            <a:rPr kumimoji="1" lang="ja-JP" altLang="en-US" sz="1400">
              <a:latin typeface="ＭＳ ゴシック" pitchFamily="49" charset="-128"/>
              <a:ea typeface="ＭＳ ゴシック" pitchFamily="49" charset="-128"/>
            </a:rPr>
            <a:t>　農業集落排水事業特別会計については、大規模修繕や施設更新等に伴う一般会計からの繰出金について増加が見込まれることに留意が必要である。</a:t>
          </a:r>
        </a:p>
        <a:p>
          <a:r>
            <a:rPr kumimoji="1" lang="ja-JP" altLang="en-US" sz="1400">
              <a:latin typeface="ＭＳ ゴシック" pitchFamily="49" charset="-128"/>
              <a:ea typeface="ＭＳ ゴシック" pitchFamily="49" charset="-128"/>
            </a:rPr>
            <a:t>　現状で赤字が発生することは見込まれないが、健全な財政状況を維持するため、事業の検証、使用料の適正化等に継続的に取り組んでいく。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熊本県芦北町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５年度においては、災害公営住宅建設に係る起債償還が始まったことにより、実質公債費比率の分子は増加した。今後も令和２年７月豪雨災害関連の償還が始まっても実質公債費比率の急激な上昇につながらないよう、計画的な起債借入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令和２年７月豪雨に係る償還に備え、毎年決算見込を見ながら、積極的に積み立てを行っていく予定である。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熊本県芦北町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の将来負担比率の分子は、前年度に引き続き充当可能財源等が将来負担額を上回ったことからマイナスとなったが、今後は令和２年７月豪雨に伴い地方債残高の増加、充当可能基金の減少により、分子の数値は増加していく見込みである。</a:t>
          </a:r>
        </a:p>
        <a:p>
          <a:r>
            <a:rPr kumimoji="1" lang="ja-JP" altLang="en-US" sz="1400">
              <a:latin typeface="ＭＳ ゴシック" pitchFamily="49" charset="-128"/>
              <a:ea typeface="ＭＳ ゴシック" pitchFamily="49" charset="-128"/>
            </a:rPr>
            <a:t>　そのため、引き続き事業の必要性や優先度を精査し将来負担の抑制に努めていく。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熊本県芦北町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復旧に係る起債額の増加に起因した後年度の起債償還額の増加に対する緩衝財源とするなどのために減債基金を３２６百万円増額したほか、合併特例債を活用しまちづくり振興基金を積み増すなど基金積み立てを積極的に行い、基金全体としては５１７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それぞれの基金の使途に応じて計画的に取り崩していくと共に決算状況等を見ながら積立にも努めていく予定である。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まちづくり振興基金：町民の連帯強化及び地域振興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町有施設整備基金：町有施設整備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社会福祉振興基金：高齢者及び障害者の在宅福祉の充実、生きがい、健康づくりの増進及び快適な生活環境の形成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ふるさと応援寄附金基金：ふるさと応援寄附金をもって積立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九州新幹線渇水対策等被害対策基金：農業用水施設の維持管理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まちづくり振興基金：町民の連帯強化及び地域振興に係る費用の財源とするため１４０百万円積み立てたため増。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町有施設整備基金：町有施設整備費用の財源とするため７０百万円積み立てたため増。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ふるさと応援寄附金基金：ふるさと応援寄附金事業運営に係る費用に充当するため６５百万円取り崩したが、１２７百万円積み立てたため増。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それぞれの基金の使途に応じて計画的に取り崩していくと共に、決算状況を見ながら積立にも努めていく予定である。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積立も取崩も行っていない。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財政調整基金の残高は、標準財政規模の２０％を目途に維持していく。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災害復旧に係る起債額の増加に起因した後年度の起債償還額の増加に対する緩衝財源とするため３００百万円増額、普通交付税の追加交付分により２６百万円増額。</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今後も災害復旧財源として増額した起債償還額に備えるため決算状況等を見ながら積極的な積み立てを行っていく予定である。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 zeroHeight="1"/>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c r="B2" s="182" t="s">
        <v>77</v>
      </c>
      <c r="C2" s="182"/>
      <c r="D2" s="183"/>
    </row>
    <row r="3" spans="1:119" ht="18.75" customHeight="1" thickBot="1">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15028088</v>
      </c>
      <c r="BO4" s="449"/>
      <c r="BP4" s="449"/>
      <c r="BQ4" s="449"/>
      <c r="BR4" s="449"/>
      <c r="BS4" s="449"/>
      <c r="BT4" s="449"/>
      <c r="BU4" s="450"/>
      <c r="BV4" s="448">
        <v>14918273</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13.8</v>
      </c>
      <c r="CU4" s="589"/>
      <c r="CV4" s="589"/>
      <c r="CW4" s="589"/>
      <c r="CX4" s="589"/>
      <c r="CY4" s="589"/>
      <c r="CZ4" s="589"/>
      <c r="DA4" s="590"/>
      <c r="DB4" s="588">
        <v>12.1</v>
      </c>
      <c r="DC4" s="589"/>
      <c r="DD4" s="589"/>
      <c r="DE4" s="589"/>
      <c r="DF4" s="589"/>
      <c r="DG4" s="589"/>
      <c r="DH4" s="589"/>
      <c r="DI4" s="590"/>
    </row>
    <row r="5" spans="1:119" ht="18.75" customHeight="1">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14074792</v>
      </c>
      <c r="BO5" s="420"/>
      <c r="BP5" s="420"/>
      <c r="BQ5" s="420"/>
      <c r="BR5" s="420"/>
      <c r="BS5" s="420"/>
      <c r="BT5" s="420"/>
      <c r="BU5" s="421"/>
      <c r="BV5" s="419">
        <v>14097790</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89.5</v>
      </c>
      <c r="CU5" s="417"/>
      <c r="CV5" s="417"/>
      <c r="CW5" s="417"/>
      <c r="CX5" s="417"/>
      <c r="CY5" s="417"/>
      <c r="CZ5" s="417"/>
      <c r="DA5" s="418"/>
      <c r="DB5" s="416">
        <v>89.7</v>
      </c>
      <c r="DC5" s="417"/>
      <c r="DD5" s="417"/>
      <c r="DE5" s="417"/>
      <c r="DF5" s="417"/>
      <c r="DG5" s="417"/>
      <c r="DH5" s="417"/>
      <c r="DI5" s="418"/>
    </row>
    <row r="6" spans="1:119" ht="18.75" customHeight="1">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953296</v>
      </c>
      <c r="BO6" s="420"/>
      <c r="BP6" s="420"/>
      <c r="BQ6" s="420"/>
      <c r="BR6" s="420"/>
      <c r="BS6" s="420"/>
      <c r="BT6" s="420"/>
      <c r="BU6" s="421"/>
      <c r="BV6" s="419">
        <v>820483</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90</v>
      </c>
      <c r="CU6" s="563"/>
      <c r="CV6" s="563"/>
      <c r="CW6" s="563"/>
      <c r="CX6" s="563"/>
      <c r="CY6" s="563"/>
      <c r="CZ6" s="563"/>
      <c r="DA6" s="564"/>
      <c r="DB6" s="562">
        <v>90.7</v>
      </c>
      <c r="DC6" s="563"/>
      <c r="DD6" s="563"/>
      <c r="DE6" s="563"/>
      <c r="DF6" s="563"/>
      <c r="DG6" s="563"/>
      <c r="DH6" s="563"/>
      <c r="DI6" s="564"/>
    </row>
    <row r="7" spans="1:119" ht="18.75" customHeight="1">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64255</v>
      </c>
      <c r="BO7" s="420"/>
      <c r="BP7" s="420"/>
      <c r="BQ7" s="420"/>
      <c r="BR7" s="420"/>
      <c r="BS7" s="420"/>
      <c r="BT7" s="420"/>
      <c r="BU7" s="421"/>
      <c r="BV7" s="419">
        <v>47038</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6434184</v>
      </c>
      <c r="CU7" s="420"/>
      <c r="CV7" s="420"/>
      <c r="CW7" s="420"/>
      <c r="CX7" s="420"/>
      <c r="CY7" s="420"/>
      <c r="CZ7" s="420"/>
      <c r="DA7" s="421"/>
      <c r="DB7" s="419">
        <v>6378184</v>
      </c>
      <c r="DC7" s="420"/>
      <c r="DD7" s="420"/>
      <c r="DE7" s="420"/>
      <c r="DF7" s="420"/>
      <c r="DG7" s="420"/>
      <c r="DH7" s="420"/>
      <c r="DI7" s="421"/>
    </row>
    <row r="8" spans="1:119" ht="18.75" customHeight="1" thickBot="1">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889041</v>
      </c>
      <c r="BO8" s="420"/>
      <c r="BP8" s="420"/>
      <c r="BQ8" s="420"/>
      <c r="BR8" s="420"/>
      <c r="BS8" s="420"/>
      <c r="BT8" s="420"/>
      <c r="BU8" s="421"/>
      <c r="BV8" s="419">
        <v>773445</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0.35</v>
      </c>
      <c r="CU8" s="523"/>
      <c r="CV8" s="523"/>
      <c r="CW8" s="523"/>
      <c r="CX8" s="523"/>
      <c r="CY8" s="523"/>
      <c r="CZ8" s="523"/>
      <c r="DA8" s="524"/>
      <c r="DB8" s="522">
        <v>0.35</v>
      </c>
      <c r="DC8" s="523"/>
      <c r="DD8" s="523"/>
      <c r="DE8" s="523"/>
      <c r="DF8" s="523"/>
      <c r="DG8" s="523"/>
      <c r="DH8" s="523"/>
      <c r="DI8" s="524"/>
    </row>
    <row r="9" spans="1:119" ht="18.75" customHeight="1" thickBot="1">
      <c r="A9" s="181"/>
      <c r="B9" s="551" t="s">
        <v>106</v>
      </c>
      <c r="C9" s="552"/>
      <c r="D9" s="552"/>
      <c r="E9" s="552"/>
      <c r="F9" s="552"/>
      <c r="G9" s="552"/>
      <c r="H9" s="552"/>
      <c r="I9" s="552"/>
      <c r="J9" s="552"/>
      <c r="K9" s="470"/>
      <c r="L9" s="553" t="s">
        <v>107</v>
      </c>
      <c r="M9" s="554"/>
      <c r="N9" s="554"/>
      <c r="O9" s="554"/>
      <c r="P9" s="554"/>
      <c r="Q9" s="555"/>
      <c r="R9" s="556">
        <v>15681</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115596</v>
      </c>
      <c r="BO9" s="420"/>
      <c r="BP9" s="420"/>
      <c r="BQ9" s="420"/>
      <c r="BR9" s="420"/>
      <c r="BS9" s="420"/>
      <c r="BT9" s="420"/>
      <c r="BU9" s="421"/>
      <c r="BV9" s="419">
        <v>-309377</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12</v>
      </c>
      <c r="CU9" s="417"/>
      <c r="CV9" s="417"/>
      <c r="CW9" s="417"/>
      <c r="CX9" s="417"/>
      <c r="CY9" s="417"/>
      <c r="CZ9" s="417"/>
      <c r="DA9" s="418"/>
      <c r="DB9" s="416">
        <v>11.4</v>
      </c>
      <c r="DC9" s="417"/>
      <c r="DD9" s="417"/>
      <c r="DE9" s="417"/>
      <c r="DF9" s="417"/>
      <c r="DG9" s="417"/>
      <c r="DH9" s="417"/>
      <c r="DI9" s="418"/>
    </row>
    <row r="10" spans="1:119" ht="18.75" customHeight="1" thickBot="1">
      <c r="A10" s="181"/>
      <c r="B10" s="551"/>
      <c r="C10" s="552"/>
      <c r="D10" s="552"/>
      <c r="E10" s="552"/>
      <c r="F10" s="552"/>
      <c r="G10" s="552"/>
      <c r="H10" s="552"/>
      <c r="I10" s="552"/>
      <c r="J10" s="552"/>
      <c r="K10" s="470"/>
      <c r="L10" s="375" t="s">
        <v>112</v>
      </c>
      <c r="M10" s="376"/>
      <c r="N10" s="376"/>
      <c r="O10" s="376"/>
      <c r="P10" s="376"/>
      <c r="Q10" s="377"/>
      <c r="R10" s="372">
        <v>17661</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597</v>
      </c>
      <c r="BO10" s="420"/>
      <c r="BP10" s="420"/>
      <c r="BQ10" s="420"/>
      <c r="BR10" s="420"/>
      <c r="BS10" s="420"/>
      <c r="BT10" s="420"/>
      <c r="BU10" s="421"/>
      <c r="BV10" s="419">
        <v>100445</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c r="A12" s="181"/>
      <c r="B12" s="525" t="s">
        <v>123</v>
      </c>
      <c r="C12" s="526"/>
      <c r="D12" s="526"/>
      <c r="E12" s="526"/>
      <c r="F12" s="526"/>
      <c r="G12" s="526"/>
      <c r="H12" s="526"/>
      <c r="I12" s="526"/>
      <c r="J12" s="526"/>
      <c r="K12" s="527"/>
      <c r="L12" s="534" t="s">
        <v>124</v>
      </c>
      <c r="M12" s="535"/>
      <c r="N12" s="535"/>
      <c r="O12" s="535"/>
      <c r="P12" s="535"/>
      <c r="Q12" s="536"/>
      <c r="R12" s="537">
        <v>15284</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c r="A13" s="181"/>
      <c r="B13" s="528"/>
      <c r="C13" s="529"/>
      <c r="D13" s="529"/>
      <c r="E13" s="529"/>
      <c r="F13" s="529"/>
      <c r="G13" s="529"/>
      <c r="H13" s="529"/>
      <c r="I13" s="529"/>
      <c r="J13" s="529"/>
      <c r="K13" s="530"/>
      <c r="L13" s="190"/>
      <c r="M13" s="503" t="s">
        <v>130</v>
      </c>
      <c r="N13" s="504"/>
      <c r="O13" s="504"/>
      <c r="P13" s="504"/>
      <c r="Q13" s="505"/>
      <c r="R13" s="506">
        <v>15221</v>
      </c>
      <c r="S13" s="507"/>
      <c r="T13" s="507"/>
      <c r="U13" s="507"/>
      <c r="V13" s="508"/>
      <c r="W13" s="509" t="s">
        <v>131</v>
      </c>
      <c r="X13" s="405"/>
      <c r="Y13" s="405"/>
      <c r="Z13" s="405"/>
      <c r="AA13" s="405"/>
      <c r="AB13" s="406"/>
      <c r="AC13" s="372">
        <v>1080</v>
      </c>
      <c r="AD13" s="373"/>
      <c r="AE13" s="373"/>
      <c r="AF13" s="373"/>
      <c r="AG13" s="374"/>
      <c r="AH13" s="372">
        <v>1224</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116193</v>
      </c>
      <c r="BO13" s="420"/>
      <c r="BP13" s="420"/>
      <c r="BQ13" s="420"/>
      <c r="BR13" s="420"/>
      <c r="BS13" s="420"/>
      <c r="BT13" s="420"/>
      <c r="BU13" s="421"/>
      <c r="BV13" s="419">
        <v>-208932</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4.9000000000000004</v>
      </c>
      <c r="CU13" s="417"/>
      <c r="CV13" s="417"/>
      <c r="CW13" s="417"/>
      <c r="CX13" s="417"/>
      <c r="CY13" s="417"/>
      <c r="CZ13" s="417"/>
      <c r="DA13" s="418"/>
      <c r="DB13" s="416">
        <v>4.5999999999999996</v>
      </c>
      <c r="DC13" s="417"/>
      <c r="DD13" s="417"/>
      <c r="DE13" s="417"/>
      <c r="DF13" s="417"/>
      <c r="DG13" s="417"/>
      <c r="DH13" s="417"/>
      <c r="DI13" s="418"/>
    </row>
    <row r="14" spans="1:119" ht="18.75" customHeight="1" thickBot="1">
      <c r="A14" s="181"/>
      <c r="B14" s="528"/>
      <c r="C14" s="529"/>
      <c r="D14" s="529"/>
      <c r="E14" s="529"/>
      <c r="F14" s="529"/>
      <c r="G14" s="529"/>
      <c r="H14" s="529"/>
      <c r="I14" s="529"/>
      <c r="J14" s="529"/>
      <c r="K14" s="530"/>
      <c r="L14" s="493" t="s">
        <v>135</v>
      </c>
      <c r="M14" s="546"/>
      <c r="N14" s="546"/>
      <c r="O14" s="546"/>
      <c r="P14" s="546"/>
      <c r="Q14" s="547"/>
      <c r="R14" s="506">
        <v>15724</v>
      </c>
      <c r="S14" s="507"/>
      <c r="T14" s="507"/>
      <c r="U14" s="507"/>
      <c r="V14" s="508"/>
      <c r="W14" s="510"/>
      <c r="X14" s="408"/>
      <c r="Y14" s="408"/>
      <c r="Z14" s="408"/>
      <c r="AA14" s="408"/>
      <c r="AB14" s="409"/>
      <c r="AC14" s="499">
        <v>15.3</v>
      </c>
      <c r="AD14" s="500"/>
      <c r="AE14" s="500"/>
      <c r="AF14" s="500"/>
      <c r="AG14" s="501"/>
      <c r="AH14" s="499">
        <v>15.5</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c r="A15" s="181"/>
      <c r="B15" s="528"/>
      <c r="C15" s="529"/>
      <c r="D15" s="529"/>
      <c r="E15" s="529"/>
      <c r="F15" s="529"/>
      <c r="G15" s="529"/>
      <c r="H15" s="529"/>
      <c r="I15" s="529"/>
      <c r="J15" s="529"/>
      <c r="K15" s="530"/>
      <c r="L15" s="190"/>
      <c r="M15" s="503" t="s">
        <v>130</v>
      </c>
      <c r="N15" s="504"/>
      <c r="O15" s="504"/>
      <c r="P15" s="504"/>
      <c r="Q15" s="505"/>
      <c r="R15" s="506">
        <v>15671</v>
      </c>
      <c r="S15" s="507"/>
      <c r="T15" s="507"/>
      <c r="U15" s="507"/>
      <c r="V15" s="508"/>
      <c r="W15" s="509" t="s">
        <v>137</v>
      </c>
      <c r="X15" s="405"/>
      <c r="Y15" s="405"/>
      <c r="Z15" s="405"/>
      <c r="AA15" s="405"/>
      <c r="AB15" s="406"/>
      <c r="AC15" s="372">
        <v>1616</v>
      </c>
      <c r="AD15" s="373"/>
      <c r="AE15" s="373"/>
      <c r="AF15" s="373"/>
      <c r="AG15" s="374"/>
      <c r="AH15" s="372">
        <v>1804</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2122477</v>
      </c>
      <c r="BO15" s="449"/>
      <c r="BP15" s="449"/>
      <c r="BQ15" s="449"/>
      <c r="BR15" s="449"/>
      <c r="BS15" s="449"/>
      <c r="BT15" s="449"/>
      <c r="BU15" s="450"/>
      <c r="BV15" s="448">
        <v>2075225</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22.9</v>
      </c>
      <c r="AD16" s="500"/>
      <c r="AE16" s="500"/>
      <c r="AF16" s="500"/>
      <c r="AG16" s="501"/>
      <c r="AH16" s="499">
        <v>22.9</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5853782</v>
      </c>
      <c r="BO16" s="420"/>
      <c r="BP16" s="420"/>
      <c r="BQ16" s="420"/>
      <c r="BR16" s="420"/>
      <c r="BS16" s="420"/>
      <c r="BT16" s="420"/>
      <c r="BU16" s="421"/>
      <c r="BV16" s="419">
        <v>5778934</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4351</v>
      </c>
      <c r="AD17" s="373"/>
      <c r="AE17" s="373"/>
      <c r="AF17" s="373"/>
      <c r="AG17" s="374"/>
      <c r="AH17" s="372">
        <v>4845</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2670661</v>
      </c>
      <c r="BO17" s="420"/>
      <c r="BP17" s="420"/>
      <c r="BQ17" s="420"/>
      <c r="BR17" s="420"/>
      <c r="BS17" s="420"/>
      <c r="BT17" s="420"/>
      <c r="BU17" s="421"/>
      <c r="BV17" s="419">
        <v>2608024</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c r="A18" s="181"/>
      <c r="B18" s="469" t="s">
        <v>147</v>
      </c>
      <c r="C18" s="470"/>
      <c r="D18" s="470"/>
      <c r="E18" s="471"/>
      <c r="F18" s="471"/>
      <c r="G18" s="471"/>
      <c r="H18" s="471"/>
      <c r="I18" s="471"/>
      <c r="J18" s="471"/>
      <c r="K18" s="471"/>
      <c r="L18" s="472">
        <v>234.01</v>
      </c>
      <c r="M18" s="472"/>
      <c r="N18" s="472"/>
      <c r="O18" s="472"/>
      <c r="P18" s="472"/>
      <c r="Q18" s="472"/>
      <c r="R18" s="473"/>
      <c r="S18" s="473"/>
      <c r="T18" s="473"/>
      <c r="U18" s="473"/>
      <c r="V18" s="474"/>
      <c r="W18" s="490"/>
      <c r="X18" s="491"/>
      <c r="Y18" s="491"/>
      <c r="Z18" s="491"/>
      <c r="AA18" s="491"/>
      <c r="AB18" s="515"/>
      <c r="AC18" s="389">
        <v>61.7</v>
      </c>
      <c r="AD18" s="390"/>
      <c r="AE18" s="390"/>
      <c r="AF18" s="390"/>
      <c r="AG18" s="475"/>
      <c r="AH18" s="389">
        <v>61.5</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5877415</v>
      </c>
      <c r="BO18" s="420"/>
      <c r="BP18" s="420"/>
      <c r="BQ18" s="420"/>
      <c r="BR18" s="420"/>
      <c r="BS18" s="420"/>
      <c r="BT18" s="420"/>
      <c r="BU18" s="421"/>
      <c r="BV18" s="419">
        <v>5868208</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c r="A19" s="181"/>
      <c r="B19" s="469" t="s">
        <v>149</v>
      </c>
      <c r="C19" s="470"/>
      <c r="D19" s="470"/>
      <c r="E19" s="471"/>
      <c r="F19" s="471"/>
      <c r="G19" s="471"/>
      <c r="H19" s="471"/>
      <c r="I19" s="471"/>
      <c r="J19" s="471"/>
      <c r="K19" s="471"/>
      <c r="L19" s="479">
        <v>67</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8970638</v>
      </c>
      <c r="BO19" s="420"/>
      <c r="BP19" s="420"/>
      <c r="BQ19" s="420"/>
      <c r="BR19" s="420"/>
      <c r="BS19" s="420"/>
      <c r="BT19" s="420"/>
      <c r="BU19" s="421"/>
      <c r="BV19" s="419">
        <v>9064457</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c r="A20" s="181"/>
      <c r="B20" s="469" t="s">
        <v>151</v>
      </c>
      <c r="C20" s="470"/>
      <c r="D20" s="470"/>
      <c r="E20" s="471"/>
      <c r="F20" s="471"/>
      <c r="G20" s="471"/>
      <c r="H20" s="471"/>
      <c r="I20" s="471"/>
      <c r="J20" s="471"/>
      <c r="K20" s="471"/>
      <c r="L20" s="479">
        <v>5996</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13580214</v>
      </c>
      <c r="BO22" s="449"/>
      <c r="BP22" s="449"/>
      <c r="BQ22" s="449"/>
      <c r="BR22" s="449"/>
      <c r="BS22" s="449"/>
      <c r="BT22" s="449"/>
      <c r="BU22" s="450"/>
      <c r="BV22" s="448">
        <v>13281028</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12541262</v>
      </c>
      <c r="BO23" s="420"/>
      <c r="BP23" s="420"/>
      <c r="BQ23" s="420"/>
      <c r="BR23" s="420"/>
      <c r="BS23" s="420"/>
      <c r="BT23" s="420"/>
      <c r="BU23" s="421"/>
      <c r="BV23" s="419">
        <v>12146231</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c r="A24" s="181"/>
      <c r="B24" s="398"/>
      <c r="C24" s="399"/>
      <c r="D24" s="400"/>
      <c r="E24" s="375" t="s">
        <v>161</v>
      </c>
      <c r="F24" s="376"/>
      <c r="G24" s="376"/>
      <c r="H24" s="376"/>
      <c r="I24" s="376"/>
      <c r="J24" s="376"/>
      <c r="K24" s="377"/>
      <c r="L24" s="372">
        <v>1</v>
      </c>
      <c r="M24" s="373"/>
      <c r="N24" s="373"/>
      <c r="O24" s="373"/>
      <c r="P24" s="374"/>
      <c r="Q24" s="372">
        <v>7980</v>
      </c>
      <c r="R24" s="373"/>
      <c r="S24" s="373"/>
      <c r="T24" s="373"/>
      <c r="U24" s="373"/>
      <c r="V24" s="374"/>
      <c r="W24" s="462"/>
      <c r="X24" s="399"/>
      <c r="Y24" s="400"/>
      <c r="Z24" s="375" t="s">
        <v>162</v>
      </c>
      <c r="AA24" s="376"/>
      <c r="AB24" s="376"/>
      <c r="AC24" s="376"/>
      <c r="AD24" s="376"/>
      <c r="AE24" s="376"/>
      <c r="AF24" s="376"/>
      <c r="AG24" s="377"/>
      <c r="AH24" s="372">
        <v>198</v>
      </c>
      <c r="AI24" s="373"/>
      <c r="AJ24" s="373"/>
      <c r="AK24" s="373"/>
      <c r="AL24" s="374"/>
      <c r="AM24" s="372">
        <v>593010</v>
      </c>
      <c r="AN24" s="373"/>
      <c r="AO24" s="373"/>
      <c r="AP24" s="373"/>
      <c r="AQ24" s="373"/>
      <c r="AR24" s="374"/>
      <c r="AS24" s="372">
        <v>2995</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10529594</v>
      </c>
      <c r="BO24" s="420"/>
      <c r="BP24" s="420"/>
      <c r="BQ24" s="420"/>
      <c r="BR24" s="420"/>
      <c r="BS24" s="420"/>
      <c r="BT24" s="420"/>
      <c r="BU24" s="421"/>
      <c r="BV24" s="419">
        <v>9876442</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c r="A25" s="181"/>
      <c r="B25" s="398"/>
      <c r="C25" s="399"/>
      <c r="D25" s="400"/>
      <c r="E25" s="375" t="s">
        <v>164</v>
      </c>
      <c r="F25" s="376"/>
      <c r="G25" s="376"/>
      <c r="H25" s="376"/>
      <c r="I25" s="376"/>
      <c r="J25" s="376"/>
      <c r="K25" s="377"/>
      <c r="L25" s="372">
        <v>1</v>
      </c>
      <c r="M25" s="373"/>
      <c r="N25" s="373"/>
      <c r="O25" s="373"/>
      <c r="P25" s="374"/>
      <c r="Q25" s="372">
        <v>6030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843709</v>
      </c>
      <c r="BO25" s="449"/>
      <c r="BP25" s="449"/>
      <c r="BQ25" s="449"/>
      <c r="BR25" s="449"/>
      <c r="BS25" s="449"/>
      <c r="BT25" s="449"/>
      <c r="BU25" s="450"/>
      <c r="BV25" s="448">
        <v>361478</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c r="A26" s="181"/>
      <c r="B26" s="398"/>
      <c r="C26" s="399"/>
      <c r="D26" s="400"/>
      <c r="E26" s="375" t="s">
        <v>167</v>
      </c>
      <c r="F26" s="376"/>
      <c r="G26" s="376"/>
      <c r="H26" s="376"/>
      <c r="I26" s="376"/>
      <c r="J26" s="376"/>
      <c r="K26" s="377"/>
      <c r="L26" s="372">
        <v>1</v>
      </c>
      <c r="M26" s="373"/>
      <c r="N26" s="373"/>
      <c r="O26" s="373"/>
      <c r="P26" s="374"/>
      <c r="Q26" s="372">
        <v>5430</v>
      </c>
      <c r="R26" s="373"/>
      <c r="S26" s="373"/>
      <c r="T26" s="373"/>
      <c r="U26" s="373"/>
      <c r="V26" s="374"/>
      <c r="W26" s="462"/>
      <c r="X26" s="399"/>
      <c r="Y26" s="400"/>
      <c r="Z26" s="375" t="s">
        <v>168</v>
      </c>
      <c r="AA26" s="430"/>
      <c r="AB26" s="430"/>
      <c r="AC26" s="430"/>
      <c r="AD26" s="430"/>
      <c r="AE26" s="430"/>
      <c r="AF26" s="430"/>
      <c r="AG26" s="431"/>
      <c r="AH26" s="372">
        <v>10</v>
      </c>
      <c r="AI26" s="373"/>
      <c r="AJ26" s="373"/>
      <c r="AK26" s="373"/>
      <c r="AL26" s="374"/>
      <c r="AM26" s="372">
        <v>25570</v>
      </c>
      <c r="AN26" s="373"/>
      <c r="AO26" s="373"/>
      <c r="AP26" s="373"/>
      <c r="AQ26" s="373"/>
      <c r="AR26" s="374"/>
      <c r="AS26" s="372">
        <v>2557</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c r="A27" s="181"/>
      <c r="B27" s="398"/>
      <c r="C27" s="399"/>
      <c r="D27" s="400"/>
      <c r="E27" s="375" t="s">
        <v>170</v>
      </c>
      <c r="F27" s="376"/>
      <c r="G27" s="376"/>
      <c r="H27" s="376"/>
      <c r="I27" s="376"/>
      <c r="J27" s="376"/>
      <c r="K27" s="377"/>
      <c r="L27" s="372">
        <v>1</v>
      </c>
      <c r="M27" s="373"/>
      <c r="N27" s="373"/>
      <c r="O27" s="373"/>
      <c r="P27" s="374"/>
      <c r="Q27" s="372">
        <v>3250</v>
      </c>
      <c r="R27" s="373"/>
      <c r="S27" s="373"/>
      <c r="T27" s="373"/>
      <c r="U27" s="373"/>
      <c r="V27" s="374"/>
      <c r="W27" s="462"/>
      <c r="X27" s="399"/>
      <c r="Y27" s="400"/>
      <c r="Z27" s="375" t="s">
        <v>171</v>
      </c>
      <c r="AA27" s="376"/>
      <c r="AB27" s="376"/>
      <c r="AC27" s="376"/>
      <c r="AD27" s="376"/>
      <c r="AE27" s="376"/>
      <c r="AF27" s="376"/>
      <c r="AG27" s="377"/>
      <c r="AH27" s="372">
        <v>1</v>
      </c>
      <c r="AI27" s="373"/>
      <c r="AJ27" s="373"/>
      <c r="AK27" s="373"/>
      <c r="AL27" s="374"/>
      <c r="AM27" s="372" t="s">
        <v>172</v>
      </c>
      <c r="AN27" s="373"/>
      <c r="AO27" s="373"/>
      <c r="AP27" s="373"/>
      <c r="AQ27" s="373"/>
      <c r="AR27" s="374"/>
      <c r="AS27" s="372" t="s">
        <v>172</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v>100000</v>
      </c>
      <c r="BO27" s="454"/>
      <c r="BP27" s="454"/>
      <c r="BQ27" s="454"/>
      <c r="BR27" s="454"/>
      <c r="BS27" s="454"/>
      <c r="BT27" s="454"/>
      <c r="BU27" s="455"/>
      <c r="BV27" s="453">
        <v>100000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c r="A28" s="181"/>
      <c r="B28" s="398"/>
      <c r="C28" s="399"/>
      <c r="D28" s="400"/>
      <c r="E28" s="375" t="s">
        <v>174</v>
      </c>
      <c r="F28" s="376"/>
      <c r="G28" s="376"/>
      <c r="H28" s="376"/>
      <c r="I28" s="376"/>
      <c r="J28" s="376"/>
      <c r="K28" s="377"/>
      <c r="L28" s="372">
        <v>1</v>
      </c>
      <c r="M28" s="373"/>
      <c r="N28" s="373"/>
      <c r="O28" s="373"/>
      <c r="P28" s="374"/>
      <c r="Q28" s="372">
        <v>2680</v>
      </c>
      <c r="R28" s="373"/>
      <c r="S28" s="373"/>
      <c r="T28" s="373"/>
      <c r="U28" s="373"/>
      <c r="V28" s="374"/>
      <c r="W28" s="462"/>
      <c r="X28" s="399"/>
      <c r="Y28" s="400"/>
      <c r="Z28" s="375" t="s">
        <v>175</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1420694</v>
      </c>
      <c r="BO28" s="449"/>
      <c r="BP28" s="449"/>
      <c r="BQ28" s="449"/>
      <c r="BR28" s="449"/>
      <c r="BS28" s="449"/>
      <c r="BT28" s="449"/>
      <c r="BU28" s="450"/>
      <c r="BV28" s="448">
        <v>1420097</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c r="A29" s="181"/>
      <c r="B29" s="398"/>
      <c r="C29" s="399"/>
      <c r="D29" s="400"/>
      <c r="E29" s="375" t="s">
        <v>177</v>
      </c>
      <c r="F29" s="376"/>
      <c r="G29" s="376"/>
      <c r="H29" s="376"/>
      <c r="I29" s="376"/>
      <c r="J29" s="376"/>
      <c r="K29" s="377"/>
      <c r="L29" s="372">
        <v>12</v>
      </c>
      <c r="M29" s="373"/>
      <c r="N29" s="373"/>
      <c r="O29" s="373"/>
      <c r="P29" s="374"/>
      <c r="Q29" s="372">
        <v>2440</v>
      </c>
      <c r="R29" s="373"/>
      <c r="S29" s="373"/>
      <c r="T29" s="373"/>
      <c r="U29" s="373"/>
      <c r="V29" s="374"/>
      <c r="W29" s="463"/>
      <c r="X29" s="464"/>
      <c r="Y29" s="465"/>
      <c r="Z29" s="375" t="s">
        <v>178</v>
      </c>
      <c r="AA29" s="376"/>
      <c r="AB29" s="376"/>
      <c r="AC29" s="376"/>
      <c r="AD29" s="376"/>
      <c r="AE29" s="376"/>
      <c r="AF29" s="376"/>
      <c r="AG29" s="377"/>
      <c r="AH29" s="372">
        <v>199</v>
      </c>
      <c r="AI29" s="373"/>
      <c r="AJ29" s="373"/>
      <c r="AK29" s="373"/>
      <c r="AL29" s="374"/>
      <c r="AM29" s="372">
        <v>597223</v>
      </c>
      <c r="AN29" s="373"/>
      <c r="AO29" s="373"/>
      <c r="AP29" s="373"/>
      <c r="AQ29" s="373"/>
      <c r="AR29" s="374"/>
      <c r="AS29" s="372">
        <v>3001</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1317852</v>
      </c>
      <c r="BO29" s="420"/>
      <c r="BP29" s="420"/>
      <c r="BQ29" s="420"/>
      <c r="BR29" s="420"/>
      <c r="BS29" s="420"/>
      <c r="BT29" s="420"/>
      <c r="BU29" s="421"/>
      <c r="BV29" s="419">
        <v>991780</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93.8</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3056533</v>
      </c>
      <c r="BO30" s="454"/>
      <c r="BP30" s="454"/>
      <c r="BQ30" s="454"/>
      <c r="BR30" s="454"/>
      <c r="BS30" s="454"/>
      <c r="BT30" s="454"/>
      <c r="BU30" s="455"/>
      <c r="BV30" s="453">
        <v>2866013</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8</v>
      </c>
      <c r="BF34" s="367"/>
      <c r="BG34" s="368" t="str">
        <f>IF('各会計、関係団体の財政状況及び健全化判断比率'!B32="","",'各会計、関係団体の財政状況及び健全化判断比率'!B32)</f>
        <v>農業集落排水事業特別会計</v>
      </c>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熊本県市町村総合事務組合</v>
      </c>
      <c r="BZ34" s="368"/>
      <c r="CA34" s="368"/>
      <c r="CB34" s="368"/>
      <c r="CC34" s="368"/>
      <c r="CD34" s="368"/>
      <c r="CE34" s="368"/>
      <c r="CF34" s="368"/>
      <c r="CG34" s="368"/>
      <c r="CH34" s="368"/>
      <c r="CI34" s="368"/>
      <c r="CJ34" s="368"/>
      <c r="CK34" s="368"/>
      <c r="CL34" s="368"/>
      <c r="CM34" s="368"/>
      <c r="CN34" s="181"/>
      <c r="CO34" s="367">
        <f>IF(CQ34="","",MAX(C34:D43,U34:V43,AM34:AN43,BE34:BF43,BW34:BX43)+1)</f>
        <v>14</v>
      </c>
      <c r="CP34" s="367"/>
      <c r="CQ34" s="368" t="str">
        <f>IF('各会計、関係団体の財政状況及び健全化判断比率'!BS7="","",'各会計、関係団体の財政状況及び健全化判断比率'!BS7)</f>
        <v>御立岬</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c r="A35" s="181"/>
      <c r="B35" s="205"/>
      <c r="C35" s="367">
        <f>IF(E35="","",C34+1)</f>
        <v>2</v>
      </c>
      <c r="D35" s="367"/>
      <c r="E35" s="368" t="str">
        <f>IF('各会計、関係団体の財政状況及び健全化判断比率'!B8="","",'各会計、関係団体の財政状況及び健全化判断比率'!B8)</f>
        <v>町有温泉事業特別会計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9</v>
      </c>
      <c r="BF35" s="367"/>
      <c r="BG35" s="368" t="str">
        <f>IF('各会計、関係団体の財政状況及び健全化判断比率'!B33="","",'各会計、関係団体の財政状況及び健全化判断比率'!B33)</f>
        <v>生活排水処理事業特別会計</v>
      </c>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水俣芦北広域行政事務組合</v>
      </c>
      <c r="BZ35" s="368"/>
      <c r="CA35" s="368"/>
      <c r="CB35" s="368"/>
      <c r="CC35" s="368"/>
      <c r="CD35" s="368"/>
      <c r="CE35" s="368"/>
      <c r="CF35" s="368"/>
      <c r="CG35" s="368"/>
      <c r="CH35" s="368"/>
      <c r="CI35" s="368"/>
      <c r="CJ35" s="368"/>
      <c r="CK35" s="368"/>
      <c r="CL35" s="368"/>
      <c r="CM35" s="368"/>
      <c r="CN35" s="181"/>
      <c r="CO35" s="367">
        <f t="shared" ref="CO35:CO43" si="3">IF(CQ35="","",CO34+1)</f>
        <v>15</v>
      </c>
      <c r="CP35" s="367"/>
      <c r="CQ35" s="368" t="str">
        <f>IF('各会計、関係団体の財政状況及び健全化判断比率'!BS8="","",'各会計、関係団体の財政状況及び健全化判断比率'!BS8)</f>
        <v>あしきたマリンサービス</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c r="A36" s="181"/>
      <c r="B36" s="205"/>
      <c r="C36" s="367">
        <f>IF(E36="","",C35+1)</f>
        <v>3</v>
      </c>
      <c r="D36" s="367"/>
      <c r="E36" s="368" t="str">
        <f>IF('各会計、関係団体の財政状況及び健全化判断比率'!B9="","",'各会計、関係団体の財政状況及び健全化判断比率'!B9)</f>
        <v>奨学資金貸付事業特別会計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後期高齢者医療事業特別会計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12</v>
      </c>
      <c r="BX36" s="367"/>
      <c r="BY36" s="368" t="str">
        <f>IF('各会計、関係団体の財政状況及び健全化判断比率'!B70="","",'各会計、関係団体の財政状況及び健全化判断比率'!B70)</f>
        <v>熊本県後期高齢者医療広域連合（一般会計）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13</v>
      </c>
      <c r="BX37" s="367"/>
      <c r="BY37" s="368" t="str">
        <f>IF('各会計、関係団体の財政状況及び健全化判断比率'!B71="","",'各会計、関係団体の財政状況及び健全化判断比率'!B71)</f>
        <v>熊本県後期高齢者医療広域連合（後期高齢者医療特別会計）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row r="55" spans="5:113"/>
    <row r="56" spans="5:113"/>
  </sheetData>
  <sheetProtection algorithmName="SHA-512" hashValue="cPslL05qeHuZNogMKdAMDk+g1taiE0vax9IcMkR046SPWeuRjfoIVY1480cgsUh32mBKp4S1bTcZl0LuABSejg==" saltValue="dCmQtn0YLQcAVzlFDI5TH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c r="B5" s="679" t="s">
        <v>216</v>
      </c>
      <c r="C5" s="680"/>
      <c r="D5" s="680"/>
      <c r="E5" s="680"/>
      <c r="F5" s="680"/>
      <c r="G5" s="680"/>
      <c r="H5" s="680"/>
      <c r="I5" s="680"/>
      <c r="J5" s="680"/>
      <c r="K5" s="680"/>
      <c r="L5" s="680"/>
      <c r="M5" s="680"/>
      <c r="N5" s="680"/>
      <c r="O5" s="680"/>
      <c r="P5" s="680"/>
      <c r="Q5" s="681"/>
      <c r="R5" s="676">
        <v>2114621</v>
      </c>
      <c r="S5" s="677"/>
      <c r="T5" s="677"/>
      <c r="U5" s="677"/>
      <c r="V5" s="677"/>
      <c r="W5" s="677"/>
      <c r="X5" s="677"/>
      <c r="Y5" s="702"/>
      <c r="Z5" s="715">
        <v>14.1</v>
      </c>
      <c r="AA5" s="715"/>
      <c r="AB5" s="715"/>
      <c r="AC5" s="715"/>
      <c r="AD5" s="716">
        <v>2114621</v>
      </c>
      <c r="AE5" s="716"/>
      <c r="AF5" s="716"/>
      <c r="AG5" s="716"/>
      <c r="AH5" s="716"/>
      <c r="AI5" s="716"/>
      <c r="AJ5" s="716"/>
      <c r="AK5" s="716"/>
      <c r="AL5" s="703">
        <v>32.4</v>
      </c>
      <c r="AM5" s="685"/>
      <c r="AN5" s="685"/>
      <c r="AO5" s="704"/>
      <c r="AP5" s="679" t="s">
        <v>217</v>
      </c>
      <c r="AQ5" s="680"/>
      <c r="AR5" s="680"/>
      <c r="AS5" s="680"/>
      <c r="AT5" s="680"/>
      <c r="AU5" s="680"/>
      <c r="AV5" s="680"/>
      <c r="AW5" s="680"/>
      <c r="AX5" s="680"/>
      <c r="AY5" s="680"/>
      <c r="AZ5" s="680"/>
      <c r="BA5" s="680"/>
      <c r="BB5" s="680"/>
      <c r="BC5" s="680"/>
      <c r="BD5" s="680"/>
      <c r="BE5" s="680"/>
      <c r="BF5" s="681"/>
      <c r="BG5" s="621">
        <v>2113961</v>
      </c>
      <c r="BH5" s="622"/>
      <c r="BI5" s="622"/>
      <c r="BJ5" s="622"/>
      <c r="BK5" s="622"/>
      <c r="BL5" s="622"/>
      <c r="BM5" s="622"/>
      <c r="BN5" s="623"/>
      <c r="BO5" s="659">
        <v>100</v>
      </c>
      <c r="BP5" s="659"/>
      <c r="BQ5" s="659"/>
      <c r="BR5" s="659"/>
      <c r="BS5" s="660" t="s">
        <v>122</v>
      </c>
      <c r="BT5" s="660"/>
      <c r="BU5" s="660"/>
      <c r="BV5" s="660"/>
      <c r="BW5" s="660"/>
      <c r="BX5" s="660"/>
      <c r="BY5" s="660"/>
      <c r="BZ5" s="660"/>
      <c r="CA5" s="660"/>
      <c r="CB5" s="698"/>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c r="B6" s="618" t="s">
        <v>221</v>
      </c>
      <c r="C6" s="619"/>
      <c r="D6" s="619"/>
      <c r="E6" s="619"/>
      <c r="F6" s="619"/>
      <c r="G6" s="619"/>
      <c r="H6" s="619"/>
      <c r="I6" s="619"/>
      <c r="J6" s="619"/>
      <c r="K6" s="619"/>
      <c r="L6" s="619"/>
      <c r="M6" s="619"/>
      <c r="N6" s="619"/>
      <c r="O6" s="619"/>
      <c r="P6" s="619"/>
      <c r="Q6" s="620"/>
      <c r="R6" s="621">
        <v>147804</v>
      </c>
      <c r="S6" s="622"/>
      <c r="T6" s="622"/>
      <c r="U6" s="622"/>
      <c r="V6" s="622"/>
      <c r="W6" s="622"/>
      <c r="X6" s="622"/>
      <c r="Y6" s="623"/>
      <c r="Z6" s="659">
        <v>1</v>
      </c>
      <c r="AA6" s="659"/>
      <c r="AB6" s="659"/>
      <c r="AC6" s="659"/>
      <c r="AD6" s="660">
        <v>147804</v>
      </c>
      <c r="AE6" s="660"/>
      <c r="AF6" s="660"/>
      <c r="AG6" s="660"/>
      <c r="AH6" s="660"/>
      <c r="AI6" s="660"/>
      <c r="AJ6" s="660"/>
      <c r="AK6" s="660"/>
      <c r="AL6" s="624">
        <v>2.2999999999999998</v>
      </c>
      <c r="AM6" s="625"/>
      <c r="AN6" s="625"/>
      <c r="AO6" s="661"/>
      <c r="AP6" s="618" t="s">
        <v>222</v>
      </c>
      <c r="AQ6" s="619"/>
      <c r="AR6" s="619"/>
      <c r="AS6" s="619"/>
      <c r="AT6" s="619"/>
      <c r="AU6" s="619"/>
      <c r="AV6" s="619"/>
      <c r="AW6" s="619"/>
      <c r="AX6" s="619"/>
      <c r="AY6" s="619"/>
      <c r="AZ6" s="619"/>
      <c r="BA6" s="619"/>
      <c r="BB6" s="619"/>
      <c r="BC6" s="619"/>
      <c r="BD6" s="619"/>
      <c r="BE6" s="619"/>
      <c r="BF6" s="620"/>
      <c r="BG6" s="621">
        <v>2113961</v>
      </c>
      <c r="BH6" s="622"/>
      <c r="BI6" s="622"/>
      <c r="BJ6" s="622"/>
      <c r="BK6" s="622"/>
      <c r="BL6" s="622"/>
      <c r="BM6" s="622"/>
      <c r="BN6" s="623"/>
      <c r="BO6" s="659">
        <v>100</v>
      </c>
      <c r="BP6" s="659"/>
      <c r="BQ6" s="659"/>
      <c r="BR6" s="659"/>
      <c r="BS6" s="660" t="s">
        <v>122</v>
      </c>
      <c r="BT6" s="660"/>
      <c r="BU6" s="660"/>
      <c r="BV6" s="660"/>
      <c r="BW6" s="660"/>
      <c r="BX6" s="660"/>
      <c r="BY6" s="660"/>
      <c r="BZ6" s="660"/>
      <c r="CA6" s="660"/>
      <c r="CB6" s="698"/>
      <c r="CD6" s="679" t="s">
        <v>223</v>
      </c>
      <c r="CE6" s="680"/>
      <c r="CF6" s="680"/>
      <c r="CG6" s="680"/>
      <c r="CH6" s="680"/>
      <c r="CI6" s="680"/>
      <c r="CJ6" s="680"/>
      <c r="CK6" s="680"/>
      <c r="CL6" s="680"/>
      <c r="CM6" s="680"/>
      <c r="CN6" s="680"/>
      <c r="CO6" s="680"/>
      <c r="CP6" s="680"/>
      <c r="CQ6" s="681"/>
      <c r="CR6" s="621">
        <v>103654</v>
      </c>
      <c r="CS6" s="622"/>
      <c r="CT6" s="622"/>
      <c r="CU6" s="622"/>
      <c r="CV6" s="622"/>
      <c r="CW6" s="622"/>
      <c r="CX6" s="622"/>
      <c r="CY6" s="623"/>
      <c r="CZ6" s="703">
        <v>0.7</v>
      </c>
      <c r="DA6" s="685"/>
      <c r="DB6" s="685"/>
      <c r="DC6" s="705"/>
      <c r="DD6" s="627" t="s">
        <v>122</v>
      </c>
      <c r="DE6" s="622"/>
      <c r="DF6" s="622"/>
      <c r="DG6" s="622"/>
      <c r="DH6" s="622"/>
      <c r="DI6" s="622"/>
      <c r="DJ6" s="622"/>
      <c r="DK6" s="622"/>
      <c r="DL6" s="622"/>
      <c r="DM6" s="622"/>
      <c r="DN6" s="622"/>
      <c r="DO6" s="622"/>
      <c r="DP6" s="623"/>
      <c r="DQ6" s="627">
        <v>103654</v>
      </c>
      <c r="DR6" s="622"/>
      <c r="DS6" s="622"/>
      <c r="DT6" s="622"/>
      <c r="DU6" s="622"/>
      <c r="DV6" s="622"/>
      <c r="DW6" s="622"/>
      <c r="DX6" s="622"/>
      <c r="DY6" s="622"/>
      <c r="DZ6" s="622"/>
      <c r="EA6" s="622"/>
      <c r="EB6" s="622"/>
      <c r="EC6" s="658"/>
    </row>
    <row r="7" spans="2:143" ht="11.25" customHeight="1">
      <c r="B7" s="618" t="s">
        <v>224</v>
      </c>
      <c r="C7" s="619"/>
      <c r="D7" s="619"/>
      <c r="E7" s="619"/>
      <c r="F7" s="619"/>
      <c r="G7" s="619"/>
      <c r="H7" s="619"/>
      <c r="I7" s="619"/>
      <c r="J7" s="619"/>
      <c r="K7" s="619"/>
      <c r="L7" s="619"/>
      <c r="M7" s="619"/>
      <c r="N7" s="619"/>
      <c r="O7" s="619"/>
      <c r="P7" s="619"/>
      <c r="Q7" s="620"/>
      <c r="R7" s="621">
        <v>266</v>
      </c>
      <c r="S7" s="622"/>
      <c r="T7" s="622"/>
      <c r="U7" s="622"/>
      <c r="V7" s="622"/>
      <c r="W7" s="622"/>
      <c r="X7" s="622"/>
      <c r="Y7" s="623"/>
      <c r="Z7" s="659">
        <v>0</v>
      </c>
      <c r="AA7" s="659"/>
      <c r="AB7" s="659"/>
      <c r="AC7" s="659"/>
      <c r="AD7" s="660">
        <v>266</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561385</v>
      </c>
      <c r="BH7" s="622"/>
      <c r="BI7" s="622"/>
      <c r="BJ7" s="622"/>
      <c r="BK7" s="622"/>
      <c r="BL7" s="622"/>
      <c r="BM7" s="622"/>
      <c r="BN7" s="623"/>
      <c r="BO7" s="659">
        <v>26.5</v>
      </c>
      <c r="BP7" s="659"/>
      <c r="BQ7" s="659"/>
      <c r="BR7" s="659"/>
      <c r="BS7" s="660" t="s">
        <v>122</v>
      </c>
      <c r="BT7" s="660"/>
      <c r="BU7" s="660"/>
      <c r="BV7" s="660"/>
      <c r="BW7" s="660"/>
      <c r="BX7" s="660"/>
      <c r="BY7" s="660"/>
      <c r="BZ7" s="660"/>
      <c r="CA7" s="660"/>
      <c r="CB7" s="698"/>
      <c r="CD7" s="618" t="s">
        <v>226</v>
      </c>
      <c r="CE7" s="619"/>
      <c r="CF7" s="619"/>
      <c r="CG7" s="619"/>
      <c r="CH7" s="619"/>
      <c r="CI7" s="619"/>
      <c r="CJ7" s="619"/>
      <c r="CK7" s="619"/>
      <c r="CL7" s="619"/>
      <c r="CM7" s="619"/>
      <c r="CN7" s="619"/>
      <c r="CO7" s="619"/>
      <c r="CP7" s="619"/>
      <c r="CQ7" s="620"/>
      <c r="CR7" s="621">
        <v>2094160</v>
      </c>
      <c r="CS7" s="622"/>
      <c r="CT7" s="622"/>
      <c r="CU7" s="622"/>
      <c r="CV7" s="622"/>
      <c r="CW7" s="622"/>
      <c r="CX7" s="622"/>
      <c r="CY7" s="623"/>
      <c r="CZ7" s="659">
        <v>14.9</v>
      </c>
      <c r="DA7" s="659"/>
      <c r="DB7" s="659"/>
      <c r="DC7" s="659"/>
      <c r="DD7" s="627">
        <v>53043</v>
      </c>
      <c r="DE7" s="622"/>
      <c r="DF7" s="622"/>
      <c r="DG7" s="622"/>
      <c r="DH7" s="622"/>
      <c r="DI7" s="622"/>
      <c r="DJ7" s="622"/>
      <c r="DK7" s="622"/>
      <c r="DL7" s="622"/>
      <c r="DM7" s="622"/>
      <c r="DN7" s="622"/>
      <c r="DO7" s="622"/>
      <c r="DP7" s="623"/>
      <c r="DQ7" s="627">
        <v>1591206</v>
      </c>
      <c r="DR7" s="622"/>
      <c r="DS7" s="622"/>
      <c r="DT7" s="622"/>
      <c r="DU7" s="622"/>
      <c r="DV7" s="622"/>
      <c r="DW7" s="622"/>
      <c r="DX7" s="622"/>
      <c r="DY7" s="622"/>
      <c r="DZ7" s="622"/>
      <c r="EA7" s="622"/>
      <c r="EB7" s="622"/>
      <c r="EC7" s="658"/>
    </row>
    <row r="8" spans="2:143" ht="11.25" customHeight="1">
      <c r="B8" s="618" t="s">
        <v>227</v>
      </c>
      <c r="C8" s="619"/>
      <c r="D8" s="619"/>
      <c r="E8" s="619"/>
      <c r="F8" s="619"/>
      <c r="G8" s="619"/>
      <c r="H8" s="619"/>
      <c r="I8" s="619"/>
      <c r="J8" s="619"/>
      <c r="K8" s="619"/>
      <c r="L8" s="619"/>
      <c r="M8" s="619"/>
      <c r="N8" s="619"/>
      <c r="O8" s="619"/>
      <c r="P8" s="619"/>
      <c r="Q8" s="620"/>
      <c r="R8" s="621">
        <v>4049</v>
      </c>
      <c r="S8" s="622"/>
      <c r="T8" s="622"/>
      <c r="U8" s="622"/>
      <c r="V8" s="622"/>
      <c r="W8" s="622"/>
      <c r="X8" s="622"/>
      <c r="Y8" s="623"/>
      <c r="Z8" s="659">
        <v>0</v>
      </c>
      <c r="AA8" s="659"/>
      <c r="AB8" s="659"/>
      <c r="AC8" s="659"/>
      <c r="AD8" s="660">
        <v>4049</v>
      </c>
      <c r="AE8" s="660"/>
      <c r="AF8" s="660"/>
      <c r="AG8" s="660"/>
      <c r="AH8" s="660"/>
      <c r="AI8" s="660"/>
      <c r="AJ8" s="660"/>
      <c r="AK8" s="660"/>
      <c r="AL8" s="624">
        <v>0.1</v>
      </c>
      <c r="AM8" s="625"/>
      <c r="AN8" s="625"/>
      <c r="AO8" s="661"/>
      <c r="AP8" s="618" t="s">
        <v>228</v>
      </c>
      <c r="AQ8" s="619"/>
      <c r="AR8" s="619"/>
      <c r="AS8" s="619"/>
      <c r="AT8" s="619"/>
      <c r="AU8" s="619"/>
      <c r="AV8" s="619"/>
      <c r="AW8" s="619"/>
      <c r="AX8" s="619"/>
      <c r="AY8" s="619"/>
      <c r="AZ8" s="619"/>
      <c r="BA8" s="619"/>
      <c r="BB8" s="619"/>
      <c r="BC8" s="619"/>
      <c r="BD8" s="619"/>
      <c r="BE8" s="619"/>
      <c r="BF8" s="620"/>
      <c r="BG8" s="621">
        <v>24635</v>
      </c>
      <c r="BH8" s="622"/>
      <c r="BI8" s="622"/>
      <c r="BJ8" s="622"/>
      <c r="BK8" s="622"/>
      <c r="BL8" s="622"/>
      <c r="BM8" s="622"/>
      <c r="BN8" s="623"/>
      <c r="BO8" s="659">
        <v>1.2</v>
      </c>
      <c r="BP8" s="659"/>
      <c r="BQ8" s="659"/>
      <c r="BR8" s="659"/>
      <c r="BS8" s="660" t="s">
        <v>122</v>
      </c>
      <c r="BT8" s="660"/>
      <c r="BU8" s="660"/>
      <c r="BV8" s="660"/>
      <c r="BW8" s="660"/>
      <c r="BX8" s="660"/>
      <c r="BY8" s="660"/>
      <c r="BZ8" s="660"/>
      <c r="CA8" s="660"/>
      <c r="CB8" s="698"/>
      <c r="CD8" s="618" t="s">
        <v>229</v>
      </c>
      <c r="CE8" s="619"/>
      <c r="CF8" s="619"/>
      <c r="CG8" s="619"/>
      <c r="CH8" s="619"/>
      <c r="CI8" s="619"/>
      <c r="CJ8" s="619"/>
      <c r="CK8" s="619"/>
      <c r="CL8" s="619"/>
      <c r="CM8" s="619"/>
      <c r="CN8" s="619"/>
      <c r="CO8" s="619"/>
      <c r="CP8" s="619"/>
      <c r="CQ8" s="620"/>
      <c r="CR8" s="621">
        <v>3291178</v>
      </c>
      <c r="CS8" s="622"/>
      <c r="CT8" s="622"/>
      <c r="CU8" s="622"/>
      <c r="CV8" s="622"/>
      <c r="CW8" s="622"/>
      <c r="CX8" s="622"/>
      <c r="CY8" s="623"/>
      <c r="CZ8" s="659">
        <v>23.4</v>
      </c>
      <c r="DA8" s="659"/>
      <c r="DB8" s="659"/>
      <c r="DC8" s="659"/>
      <c r="DD8" s="627">
        <v>1173</v>
      </c>
      <c r="DE8" s="622"/>
      <c r="DF8" s="622"/>
      <c r="DG8" s="622"/>
      <c r="DH8" s="622"/>
      <c r="DI8" s="622"/>
      <c r="DJ8" s="622"/>
      <c r="DK8" s="622"/>
      <c r="DL8" s="622"/>
      <c r="DM8" s="622"/>
      <c r="DN8" s="622"/>
      <c r="DO8" s="622"/>
      <c r="DP8" s="623"/>
      <c r="DQ8" s="627">
        <v>1851391</v>
      </c>
      <c r="DR8" s="622"/>
      <c r="DS8" s="622"/>
      <c r="DT8" s="622"/>
      <c r="DU8" s="622"/>
      <c r="DV8" s="622"/>
      <c r="DW8" s="622"/>
      <c r="DX8" s="622"/>
      <c r="DY8" s="622"/>
      <c r="DZ8" s="622"/>
      <c r="EA8" s="622"/>
      <c r="EB8" s="622"/>
      <c r="EC8" s="658"/>
    </row>
    <row r="9" spans="2:143" ht="11.25" customHeight="1">
      <c r="B9" s="618" t="s">
        <v>230</v>
      </c>
      <c r="C9" s="619"/>
      <c r="D9" s="619"/>
      <c r="E9" s="619"/>
      <c r="F9" s="619"/>
      <c r="G9" s="619"/>
      <c r="H9" s="619"/>
      <c r="I9" s="619"/>
      <c r="J9" s="619"/>
      <c r="K9" s="619"/>
      <c r="L9" s="619"/>
      <c r="M9" s="619"/>
      <c r="N9" s="619"/>
      <c r="O9" s="619"/>
      <c r="P9" s="619"/>
      <c r="Q9" s="620"/>
      <c r="R9" s="621">
        <v>4141</v>
      </c>
      <c r="S9" s="622"/>
      <c r="T9" s="622"/>
      <c r="U9" s="622"/>
      <c r="V9" s="622"/>
      <c r="W9" s="622"/>
      <c r="X9" s="622"/>
      <c r="Y9" s="623"/>
      <c r="Z9" s="659">
        <v>0</v>
      </c>
      <c r="AA9" s="659"/>
      <c r="AB9" s="659"/>
      <c r="AC9" s="659"/>
      <c r="AD9" s="660">
        <v>4141</v>
      </c>
      <c r="AE9" s="660"/>
      <c r="AF9" s="660"/>
      <c r="AG9" s="660"/>
      <c r="AH9" s="660"/>
      <c r="AI9" s="660"/>
      <c r="AJ9" s="660"/>
      <c r="AK9" s="660"/>
      <c r="AL9" s="624">
        <v>0.1</v>
      </c>
      <c r="AM9" s="625"/>
      <c r="AN9" s="625"/>
      <c r="AO9" s="661"/>
      <c r="AP9" s="618" t="s">
        <v>231</v>
      </c>
      <c r="AQ9" s="619"/>
      <c r="AR9" s="619"/>
      <c r="AS9" s="619"/>
      <c r="AT9" s="619"/>
      <c r="AU9" s="619"/>
      <c r="AV9" s="619"/>
      <c r="AW9" s="619"/>
      <c r="AX9" s="619"/>
      <c r="AY9" s="619"/>
      <c r="AZ9" s="619"/>
      <c r="BA9" s="619"/>
      <c r="BB9" s="619"/>
      <c r="BC9" s="619"/>
      <c r="BD9" s="619"/>
      <c r="BE9" s="619"/>
      <c r="BF9" s="620"/>
      <c r="BG9" s="621">
        <v>459497</v>
      </c>
      <c r="BH9" s="622"/>
      <c r="BI9" s="622"/>
      <c r="BJ9" s="622"/>
      <c r="BK9" s="622"/>
      <c r="BL9" s="622"/>
      <c r="BM9" s="622"/>
      <c r="BN9" s="623"/>
      <c r="BO9" s="659">
        <v>21.7</v>
      </c>
      <c r="BP9" s="659"/>
      <c r="BQ9" s="659"/>
      <c r="BR9" s="659"/>
      <c r="BS9" s="660" t="s">
        <v>122</v>
      </c>
      <c r="BT9" s="660"/>
      <c r="BU9" s="660"/>
      <c r="BV9" s="660"/>
      <c r="BW9" s="660"/>
      <c r="BX9" s="660"/>
      <c r="BY9" s="660"/>
      <c r="BZ9" s="660"/>
      <c r="CA9" s="660"/>
      <c r="CB9" s="698"/>
      <c r="CD9" s="618" t="s">
        <v>232</v>
      </c>
      <c r="CE9" s="619"/>
      <c r="CF9" s="619"/>
      <c r="CG9" s="619"/>
      <c r="CH9" s="619"/>
      <c r="CI9" s="619"/>
      <c r="CJ9" s="619"/>
      <c r="CK9" s="619"/>
      <c r="CL9" s="619"/>
      <c r="CM9" s="619"/>
      <c r="CN9" s="619"/>
      <c r="CO9" s="619"/>
      <c r="CP9" s="619"/>
      <c r="CQ9" s="620"/>
      <c r="CR9" s="621">
        <v>1076246</v>
      </c>
      <c r="CS9" s="622"/>
      <c r="CT9" s="622"/>
      <c r="CU9" s="622"/>
      <c r="CV9" s="622"/>
      <c r="CW9" s="622"/>
      <c r="CX9" s="622"/>
      <c r="CY9" s="623"/>
      <c r="CZ9" s="659">
        <v>7.6</v>
      </c>
      <c r="DA9" s="659"/>
      <c r="DB9" s="659"/>
      <c r="DC9" s="659"/>
      <c r="DD9" s="627">
        <v>32405</v>
      </c>
      <c r="DE9" s="622"/>
      <c r="DF9" s="622"/>
      <c r="DG9" s="622"/>
      <c r="DH9" s="622"/>
      <c r="DI9" s="622"/>
      <c r="DJ9" s="622"/>
      <c r="DK9" s="622"/>
      <c r="DL9" s="622"/>
      <c r="DM9" s="622"/>
      <c r="DN9" s="622"/>
      <c r="DO9" s="622"/>
      <c r="DP9" s="623"/>
      <c r="DQ9" s="627">
        <v>971063</v>
      </c>
      <c r="DR9" s="622"/>
      <c r="DS9" s="622"/>
      <c r="DT9" s="622"/>
      <c r="DU9" s="622"/>
      <c r="DV9" s="622"/>
      <c r="DW9" s="622"/>
      <c r="DX9" s="622"/>
      <c r="DY9" s="622"/>
      <c r="DZ9" s="622"/>
      <c r="EA9" s="622"/>
      <c r="EB9" s="622"/>
      <c r="EC9" s="658"/>
    </row>
    <row r="10" spans="2:143" ht="11.25" customHeight="1">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32971</v>
      </c>
      <c r="BH10" s="622"/>
      <c r="BI10" s="622"/>
      <c r="BJ10" s="622"/>
      <c r="BK10" s="622"/>
      <c r="BL10" s="622"/>
      <c r="BM10" s="622"/>
      <c r="BN10" s="623"/>
      <c r="BO10" s="659">
        <v>1.6</v>
      </c>
      <c r="BP10" s="659"/>
      <c r="BQ10" s="659"/>
      <c r="BR10" s="659"/>
      <c r="BS10" s="660" t="s">
        <v>122</v>
      </c>
      <c r="BT10" s="660"/>
      <c r="BU10" s="660"/>
      <c r="BV10" s="660"/>
      <c r="BW10" s="660"/>
      <c r="BX10" s="660"/>
      <c r="BY10" s="660"/>
      <c r="BZ10" s="660"/>
      <c r="CA10" s="660"/>
      <c r="CB10" s="698"/>
      <c r="CD10" s="618" t="s">
        <v>235</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c r="B11" s="618" t="s">
        <v>236</v>
      </c>
      <c r="C11" s="619"/>
      <c r="D11" s="619"/>
      <c r="E11" s="619"/>
      <c r="F11" s="619"/>
      <c r="G11" s="619"/>
      <c r="H11" s="619"/>
      <c r="I11" s="619"/>
      <c r="J11" s="619"/>
      <c r="K11" s="619"/>
      <c r="L11" s="619"/>
      <c r="M11" s="619"/>
      <c r="N11" s="619"/>
      <c r="O11" s="619"/>
      <c r="P11" s="619"/>
      <c r="Q11" s="620"/>
      <c r="R11" s="621">
        <v>373874</v>
      </c>
      <c r="S11" s="622"/>
      <c r="T11" s="622"/>
      <c r="U11" s="622"/>
      <c r="V11" s="622"/>
      <c r="W11" s="622"/>
      <c r="X11" s="622"/>
      <c r="Y11" s="623"/>
      <c r="Z11" s="624">
        <v>2.5</v>
      </c>
      <c r="AA11" s="625"/>
      <c r="AB11" s="625"/>
      <c r="AC11" s="626"/>
      <c r="AD11" s="627">
        <v>373874</v>
      </c>
      <c r="AE11" s="622"/>
      <c r="AF11" s="622"/>
      <c r="AG11" s="622"/>
      <c r="AH11" s="622"/>
      <c r="AI11" s="622"/>
      <c r="AJ11" s="622"/>
      <c r="AK11" s="623"/>
      <c r="AL11" s="624">
        <v>5.7</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44282</v>
      </c>
      <c r="BH11" s="622"/>
      <c r="BI11" s="622"/>
      <c r="BJ11" s="622"/>
      <c r="BK11" s="622"/>
      <c r="BL11" s="622"/>
      <c r="BM11" s="622"/>
      <c r="BN11" s="623"/>
      <c r="BO11" s="659">
        <v>2.1</v>
      </c>
      <c r="BP11" s="659"/>
      <c r="BQ11" s="659"/>
      <c r="BR11" s="659"/>
      <c r="BS11" s="660" t="s">
        <v>122</v>
      </c>
      <c r="BT11" s="660"/>
      <c r="BU11" s="660"/>
      <c r="BV11" s="660"/>
      <c r="BW11" s="660"/>
      <c r="BX11" s="660"/>
      <c r="BY11" s="660"/>
      <c r="BZ11" s="660"/>
      <c r="CA11" s="660"/>
      <c r="CB11" s="698"/>
      <c r="CD11" s="618" t="s">
        <v>238</v>
      </c>
      <c r="CE11" s="619"/>
      <c r="CF11" s="619"/>
      <c r="CG11" s="619"/>
      <c r="CH11" s="619"/>
      <c r="CI11" s="619"/>
      <c r="CJ11" s="619"/>
      <c r="CK11" s="619"/>
      <c r="CL11" s="619"/>
      <c r="CM11" s="619"/>
      <c r="CN11" s="619"/>
      <c r="CO11" s="619"/>
      <c r="CP11" s="619"/>
      <c r="CQ11" s="620"/>
      <c r="CR11" s="621">
        <v>590950</v>
      </c>
      <c r="CS11" s="622"/>
      <c r="CT11" s="622"/>
      <c r="CU11" s="622"/>
      <c r="CV11" s="622"/>
      <c r="CW11" s="622"/>
      <c r="CX11" s="622"/>
      <c r="CY11" s="623"/>
      <c r="CZ11" s="659">
        <v>4.2</v>
      </c>
      <c r="DA11" s="659"/>
      <c r="DB11" s="659"/>
      <c r="DC11" s="659"/>
      <c r="DD11" s="627">
        <v>217484</v>
      </c>
      <c r="DE11" s="622"/>
      <c r="DF11" s="622"/>
      <c r="DG11" s="622"/>
      <c r="DH11" s="622"/>
      <c r="DI11" s="622"/>
      <c r="DJ11" s="622"/>
      <c r="DK11" s="622"/>
      <c r="DL11" s="622"/>
      <c r="DM11" s="622"/>
      <c r="DN11" s="622"/>
      <c r="DO11" s="622"/>
      <c r="DP11" s="623"/>
      <c r="DQ11" s="627">
        <v>267742</v>
      </c>
      <c r="DR11" s="622"/>
      <c r="DS11" s="622"/>
      <c r="DT11" s="622"/>
      <c r="DU11" s="622"/>
      <c r="DV11" s="622"/>
      <c r="DW11" s="622"/>
      <c r="DX11" s="622"/>
      <c r="DY11" s="622"/>
      <c r="DZ11" s="622"/>
      <c r="EA11" s="622"/>
      <c r="EB11" s="622"/>
      <c r="EC11" s="658"/>
    </row>
    <row r="12" spans="2:143" ht="11.25" customHeight="1">
      <c r="B12" s="618" t="s">
        <v>239</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1387521</v>
      </c>
      <c r="BH12" s="622"/>
      <c r="BI12" s="622"/>
      <c r="BJ12" s="622"/>
      <c r="BK12" s="622"/>
      <c r="BL12" s="622"/>
      <c r="BM12" s="622"/>
      <c r="BN12" s="623"/>
      <c r="BO12" s="659">
        <v>65.599999999999994</v>
      </c>
      <c r="BP12" s="659"/>
      <c r="BQ12" s="659"/>
      <c r="BR12" s="659"/>
      <c r="BS12" s="660" t="s">
        <v>122</v>
      </c>
      <c r="BT12" s="660"/>
      <c r="BU12" s="660"/>
      <c r="BV12" s="660"/>
      <c r="BW12" s="660"/>
      <c r="BX12" s="660"/>
      <c r="BY12" s="660"/>
      <c r="BZ12" s="660"/>
      <c r="CA12" s="660"/>
      <c r="CB12" s="698"/>
      <c r="CD12" s="618" t="s">
        <v>241</v>
      </c>
      <c r="CE12" s="619"/>
      <c r="CF12" s="619"/>
      <c r="CG12" s="619"/>
      <c r="CH12" s="619"/>
      <c r="CI12" s="619"/>
      <c r="CJ12" s="619"/>
      <c r="CK12" s="619"/>
      <c r="CL12" s="619"/>
      <c r="CM12" s="619"/>
      <c r="CN12" s="619"/>
      <c r="CO12" s="619"/>
      <c r="CP12" s="619"/>
      <c r="CQ12" s="620"/>
      <c r="CR12" s="621">
        <v>522355</v>
      </c>
      <c r="CS12" s="622"/>
      <c r="CT12" s="622"/>
      <c r="CU12" s="622"/>
      <c r="CV12" s="622"/>
      <c r="CW12" s="622"/>
      <c r="CX12" s="622"/>
      <c r="CY12" s="623"/>
      <c r="CZ12" s="659">
        <v>3.7</v>
      </c>
      <c r="DA12" s="659"/>
      <c r="DB12" s="659"/>
      <c r="DC12" s="659"/>
      <c r="DD12" s="627">
        <v>100396</v>
      </c>
      <c r="DE12" s="622"/>
      <c r="DF12" s="622"/>
      <c r="DG12" s="622"/>
      <c r="DH12" s="622"/>
      <c r="DI12" s="622"/>
      <c r="DJ12" s="622"/>
      <c r="DK12" s="622"/>
      <c r="DL12" s="622"/>
      <c r="DM12" s="622"/>
      <c r="DN12" s="622"/>
      <c r="DO12" s="622"/>
      <c r="DP12" s="623"/>
      <c r="DQ12" s="627">
        <v>351515</v>
      </c>
      <c r="DR12" s="622"/>
      <c r="DS12" s="622"/>
      <c r="DT12" s="622"/>
      <c r="DU12" s="622"/>
      <c r="DV12" s="622"/>
      <c r="DW12" s="622"/>
      <c r="DX12" s="622"/>
      <c r="DY12" s="622"/>
      <c r="DZ12" s="622"/>
      <c r="EA12" s="622"/>
      <c r="EB12" s="622"/>
      <c r="EC12" s="658"/>
    </row>
    <row r="13" spans="2:143" ht="11.25" customHeight="1">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1383947</v>
      </c>
      <c r="BH13" s="622"/>
      <c r="BI13" s="622"/>
      <c r="BJ13" s="622"/>
      <c r="BK13" s="622"/>
      <c r="BL13" s="622"/>
      <c r="BM13" s="622"/>
      <c r="BN13" s="623"/>
      <c r="BO13" s="659">
        <v>65.400000000000006</v>
      </c>
      <c r="BP13" s="659"/>
      <c r="BQ13" s="659"/>
      <c r="BR13" s="659"/>
      <c r="BS13" s="660" t="s">
        <v>122</v>
      </c>
      <c r="BT13" s="660"/>
      <c r="BU13" s="660"/>
      <c r="BV13" s="660"/>
      <c r="BW13" s="660"/>
      <c r="BX13" s="660"/>
      <c r="BY13" s="660"/>
      <c r="BZ13" s="660"/>
      <c r="CA13" s="660"/>
      <c r="CB13" s="698"/>
      <c r="CD13" s="618" t="s">
        <v>244</v>
      </c>
      <c r="CE13" s="619"/>
      <c r="CF13" s="619"/>
      <c r="CG13" s="619"/>
      <c r="CH13" s="619"/>
      <c r="CI13" s="619"/>
      <c r="CJ13" s="619"/>
      <c r="CK13" s="619"/>
      <c r="CL13" s="619"/>
      <c r="CM13" s="619"/>
      <c r="CN13" s="619"/>
      <c r="CO13" s="619"/>
      <c r="CP13" s="619"/>
      <c r="CQ13" s="620"/>
      <c r="CR13" s="621">
        <v>1564743</v>
      </c>
      <c r="CS13" s="622"/>
      <c r="CT13" s="622"/>
      <c r="CU13" s="622"/>
      <c r="CV13" s="622"/>
      <c r="CW13" s="622"/>
      <c r="CX13" s="622"/>
      <c r="CY13" s="623"/>
      <c r="CZ13" s="659">
        <v>11.1</v>
      </c>
      <c r="DA13" s="659"/>
      <c r="DB13" s="659"/>
      <c r="DC13" s="659"/>
      <c r="DD13" s="627">
        <v>1321914</v>
      </c>
      <c r="DE13" s="622"/>
      <c r="DF13" s="622"/>
      <c r="DG13" s="622"/>
      <c r="DH13" s="622"/>
      <c r="DI13" s="622"/>
      <c r="DJ13" s="622"/>
      <c r="DK13" s="622"/>
      <c r="DL13" s="622"/>
      <c r="DM13" s="622"/>
      <c r="DN13" s="622"/>
      <c r="DO13" s="622"/>
      <c r="DP13" s="623"/>
      <c r="DQ13" s="627">
        <v>301352</v>
      </c>
      <c r="DR13" s="622"/>
      <c r="DS13" s="622"/>
      <c r="DT13" s="622"/>
      <c r="DU13" s="622"/>
      <c r="DV13" s="622"/>
      <c r="DW13" s="622"/>
      <c r="DX13" s="622"/>
      <c r="DY13" s="622"/>
      <c r="DZ13" s="622"/>
      <c r="EA13" s="622"/>
      <c r="EB13" s="622"/>
      <c r="EC13" s="658"/>
    </row>
    <row r="14" spans="2:143" ht="11.25" customHeight="1">
      <c r="B14" s="618" t="s">
        <v>245</v>
      </c>
      <c r="C14" s="619"/>
      <c r="D14" s="619"/>
      <c r="E14" s="619"/>
      <c r="F14" s="619"/>
      <c r="G14" s="619"/>
      <c r="H14" s="619"/>
      <c r="I14" s="619"/>
      <c r="J14" s="619"/>
      <c r="K14" s="619"/>
      <c r="L14" s="619"/>
      <c r="M14" s="619"/>
      <c r="N14" s="619"/>
      <c r="O14" s="619"/>
      <c r="P14" s="619"/>
      <c r="Q14" s="620"/>
      <c r="R14" s="621">
        <v>629</v>
      </c>
      <c r="S14" s="622"/>
      <c r="T14" s="622"/>
      <c r="U14" s="622"/>
      <c r="V14" s="622"/>
      <c r="W14" s="622"/>
      <c r="X14" s="622"/>
      <c r="Y14" s="623"/>
      <c r="Z14" s="659">
        <v>0</v>
      </c>
      <c r="AA14" s="659"/>
      <c r="AB14" s="659"/>
      <c r="AC14" s="659"/>
      <c r="AD14" s="660">
        <v>629</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69073</v>
      </c>
      <c r="BH14" s="622"/>
      <c r="BI14" s="622"/>
      <c r="BJ14" s="622"/>
      <c r="BK14" s="622"/>
      <c r="BL14" s="622"/>
      <c r="BM14" s="622"/>
      <c r="BN14" s="623"/>
      <c r="BO14" s="659">
        <v>3.3</v>
      </c>
      <c r="BP14" s="659"/>
      <c r="BQ14" s="659"/>
      <c r="BR14" s="659"/>
      <c r="BS14" s="660" t="s">
        <v>122</v>
      </c>
      <c r="BT14" s="660"/>
      <c r="BU14" s="660"/>
      <c r="BV14" s="660"/>
      <c r="BW14" s="660"/>
      <c r="BX14" s="660"/>
      <c r="BY14" s="660"/>
      <c r="BZ14" s="660"/>
      <c r="CA14" s="660"/>
      <c r="CB14" s="698"/>
      <c r="CD14" s="618" t="s">
        <v>247</v>
      </c>
      <c r="CE14" s="619"/>
      <c r="CF14" s="619"/>
      <c r="CG14" s="619"/>
      <c r="CH14" s="619"/>
      <c r="CI14" s="619"/>
      <c r="CJ14" s="619"/>
      <c r="CK14" s="619"/>
      <c r="CL14" s="619"/>
      <c r="CM14" s="619"/>
      <c r="CN14" s="619"/>
      <c r="CO14" s="619"/>
      <c r="CP14" s="619"/>
      <c r="CQ14" s="620"/>
      <c r="CR14" s="621">
        <v>452587</v>
      </c>
      <c r="CS14" s="622"/>
      <c r="CT14" s="622"/>
      <c r="CU14" s="622"/>
      <c r="CV14" s="622"/>
      <c r="CW14" s="622"/>
      <c r="CX14" s="622"/>
      <c r="CY14" s="623"/>
      <c r="CZ14" s="659">
        <v>3.2</v>
      </c>
      <c r="DA14" s="659"/>
      <c r="DB14" s="659"/>
      <c r="DC14" s="659"/>
      <c r="DD14" s="627">
        <v>68456</v>
      </c>
      <c r="DE14" s="622"/>
      <c r="DF14" s="622"/>
      <c r="DG14" s="622"/>
      <c r="DH14" s="622"/>
      <c r="DI14" s="622"/>
      <c r="DJ14" s="622"/>
      <c r="DK14" s="622"/>
      <c r="DL14" s="622"/>
      <c r="DM14" s="622"/>
      <c r="DN14" s="622"/>
      <c r="DO14" s="622"/>
      <c r="DP14" s="623"/>
      <c r="DQ14" s="627">
        <v>381795</v>
      </c>
      <c r="DR14" s="622"/>
      <c r="DS14" s="622"/>
      <c r="DT14" s="622"/>
      <c r="DU14" s="622"/>
      <c r="DV14" s="622"/>
      <c r="DW14" s="622"/>
      <c r="DX14" s="622"/>
      <c r="DY14" s="622"/>
      <c r="DZ14" s="622"/>
      <c r="EA14" s="622"/>
      <c r="EB14" s="622"/>
      <c r="EC14" s="658"/>
    </row>
    <row r="15" spans="2:143" ht="11.25" customHeight="1">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95975</v>
      </c>
      <c r="BH15" s="622"/>
      <c r="BI15" s="622"/>
      <c r="BJ15" s="622"/>
      <c r="BK15" s="622"/>
      <c r="BL15" s="622"/>
      <c r="BM15" s="622"/>
      <c r="BN15" s="623"/>
      <c r="BO15" s="659">
        <v>4.5</v>
      </c>
      <c r="BP15" s="659"/>
      <c r="BQ15" s="659"/>
      <c r="BR15" s="659"/>
      <c r="BS15" s="660" t="s">
        <v>122</v>
      </c>
      <c r="BT15" s="660"/>
      <c r="BU15" s="660"/>
      <c r="BV15" s="660"/>
      <c r="BW15" s="660"/>
      <c r="BX15" s="660"/>
      <c r="BY15" s="660"/>
      <c r="BZ15" s="660"/>
      <c r="CA15" s="660"/>
      <c r="CB15" s="698"/>
      <c r="CD15" s="618" t="s">
        <v>250</v>
      </c>
      <c r="CE15" s="619"/>
      <c r="CF15" s="619"/>
      <c r="CG15" s="619"/>
      <c r="CH15" s="619"/>
      <c r="CI15" s="619"/>
      <c r="CJ15" s="619"/>
      <c r="CK15" s="619"/>
      <c r="CL15" s="619"/>
      <c r="CM15" s="619"/>
      <c r="CN15" s="619"/>
      <c r="CO15" s="619"/>
      <c r="CP15" s="619"/>
      <c r="CQ15" s="620"/>
      <c r="CR15" s="621">
        <v>1100086</v>
      </c>
      <c r="CS15" s="622"/>
      <c r="CT15" s="622"/>
      <c r="CU15" s="622"/>
      <c r="CV15" s="622"/>
      <c r="CW15" s="622"/>
      <c r="CX15" s="622"/>
      <c r="CY15" s="623"/>
      <c r="CZ15" s="659">
        <v>7.8</v>
      </c>
      <c r="DA15" s="659"/>
      <c r="DB15" s="659"/>
      <c r="DC15" s="659"/>
      <c r="DD15" s="627">
        <v>233469</v>
      </c>
      <c r="DE15" s="622"/>
      <c r="DF15" s="622"/>
      <c r="DG15" s="622"/>
      <c r="DH15" s="622"/>
      <c r="DI15" s="622"/>
      <c r="DJ15" s="622"/>
      <c r="DK15" s="622"/>
      <c r="DL15" s="622"/>
      <c r="DM15" s="622"/>
      <c r="DN15" s="622"/>
      <c r="DO15" s="622"/>
      <c r="DP15" s="623"/>
      <c r="DQ15" s="627">
        <v>837831</v>
      </c>
      <c r="DR15" s="622"/>
      <c r="DS15" s="622"/>
      <c r="DT15" s="622"/>
      <c r="DU15" s="622"/>
      <c r="DV15" s="622"/>
      <c r="DW15" s="622"/>
      <c r="DX15" s="622"/>
      <c r="DY15" s="622"/>
      <c r="DZ15" s="622"/>
      <c r="EA15" s="622"/>
      <c r="EB15" s="622"/>
      <c r="EC15" s="658"/>
    </row>
    <row r="16" spans="2:143" ht="11.25" customHeight="1">
      <c r="B16" s="618" t="s">
        <v>251</v>
      </c>
      <c r="C16" s="619"/>
      <c r="D16" s="619"/>
      <c r="E16" s="619"/>
      <c r="F16" s="619"/>
      <c r="G16" s="619"/>
      <c r="H16" s="619"/>
      <c r="I16" s="619"/>
      <c r="J16" s="619"/>
      <c r="K16" s="619"/>
      <c r="L16" s="619"/>
      <c r="M16" s="619"/>
      <c r="N16" s="619"/>
      <c r="O16" s="619"/>
      <c r="P16" s="619"/>
      <c r="Q16" s="620"/>
      <c r="R16" s="621">
        <v>10480</v>
      </c>
      <c r="S16" s="622"/>
      <c r="T16" s="622"/>
      <c r="U16" s="622"/>
      <c r="V16" s="622"/>
      <c r="W16" s="622"/>
      <c r="X16" s="622"/>
      <c r="Y16" s="623"/>
      <c r="Z16" s="659">
        <v>0.1</v>
      </c>
      <c r="AA16" s="659"/>
      <c r="AB16" s="659"/>
      <c r="AC16" s="659"/>
      <c r="AD16" s="660">
        <v>10480</v>
      </c>
      <c r="AE16" s="660"/>
      <c r="AF16" s="660"/>
      <c r="AG16" s="660"/>
      <c r="AH16" s="660"/>
      <c r="AI16" s="660"/>
      <c r="AJ16" s="660"/>
      <c r="AK16" s="660"/>
      <c r="AL16" s="624">
        <v>0.2</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v>7</v>
      </c>
      <c r="BH16" s="622"/>
      <c r="BI16" s="622"/>
      <c r="BJ16" s="622"/>
      <c r="BK16" s="622"/>
      <c r="BL16" s="622"/>
      <c r="BM16" s="622"/>
      <c r="BN16" s="623"/>
      <c r="BO16" s="659">
        <v>0</v>
      </c>
      <c r="BP16" s="659"/>
      <c r="BQ16" s="659"/>
      <c r="BR16" s="659"/>
      <c r="BS16" s="660" t="s">
        <v>122</v>
      </c>
      <c r="BT16" s="660"/>
      <c r="BU16" s="660"/>
      <c r="BV16" s="660"/>
      <c r="BW16" s="660"/>
      <c r="BX16" s="660"/>
      <c r="BY16" s="660"/>
      <c r="BZ16" s="660"/>
      <c r="CA16" s="660"/>
      <c r="CB16" s="698"/>
      <c r="CD16" s="618" t="s">
        <v>253</v>
      </c>
      <c r="CE16" s="619"/>
      <c r="CF16" s="619"/>
      <c r="CG16" s="619"/>
      <c r="CH16" s="619"/>
      <c r="CI16" s="619"/>
      <c r="CJ16" s="619"/>
      <c r="CK16" s="619"/>
      <c r="CL16" s="619"/>
      <c r="CM16" s="619"/>
      <c r="CN16" s="619"/>
      <c r="CO16" s="619"/>
      <c r="CP16" s="619"/>
      <c r="CQ16" s="620"/>
      <c r="CR16" s="621">
        <v>2159053</v>
      </c>
      <c r="CS16" s="622"/>
      <c r="CT16" s="622"/>
      <c r="CU16" s="622"/>
      <c r="CV16" s="622"/>
      <c r="CW16" s="622"/>
      <c r="CX16" s="622"/>
      <c r="CY16" s="623"/>
      <c r="CZ16" s="659">
        <v>15.3</v>
      </c>
      <c r="DA16" s="659"/>
      <c r="DB16" s="659"/>
      <c r="DC16" s="659"/>
      <c r="DD16" s="627" t="s">
        <v>122</v>
      </c>
      <c r="DE16" s="622"/>
      <c r="DF16" s="622"/>
      <c r="DG16" s="622"/>
      <c r="DH16" s="622"/>
      <c r="DI16" s="622"/>
      <c r="DJ16" s="622"/>
      <c r="DK16" s="622"/>
      <c r="DL16" s="622"/>
      <c r="DM16" s="622"/>
      <c r="DN16" s="622"/>
      <c r="DO16" s="622"/>
      <c r="DP16" s="623"/>
      <c r="DQ16" s="627">
        <v>286386</v>
      </c>
      <c r="DR16" s="622"/>
      <c r="DS16" s="622"/>
      <c r="DT16" s="622"/>
      <c r="DU16" s="622"/>
      <c r="DV16" s="622"/>
      <c r="DW16" s="622"/>
      <c r="DX16" s="622"/>
      <c r="DY16" s="622"/>
      <c r="DZ16" s="622"/>
      <c r="EA16" s="622"/>
      <c r="EB16" s="622"/>
      <c r="EC16" s="658"/>
    </row>
    <row r="17" spans="2:133" ht="11.25" customHeight="1">
      <c r="B17" s="618" t="s">
        <v>254</v>
      </c>
      <c r="C17" s="619"/>
      <c r="D17" s="619"/>
      <c r="E17" s="619"/>
      <c r="F17" s="619"/>
      <c r="G17" s="619"/>
      <c r="H17" s="619"/>
      <c r="I17" s="619"/>
      <c r="J17" s="619"/>
      <c r="K17" s="619"/>
      <c r="L17" s="619"/>
      <c r="M17" s="619"/>
      <c r="N17" s="619"/>
      <c r="O17" s="619"/>
      <c r="P17" s="619"/>
      <c r="Q17" s="620"/>
      <c r="R17" s="621">
        <v>24339</v>
      </c>
      <c r="S17" s="622"/>
      <c r="T17" s="622"/>
      <c r="U17" s="622"/>
      <c r="V17" s="622"/>
      <c r="W17" s="622"/>
      <c r="X17" s="622"/>
      <c r="Y17" s="623"/>
      <c r="Z17" s="659">
        <v>0.2</v>
      </c>
      <c r="AA17" s="659"/>
      <c r="AB17" s="659"/>
      <c r="AC17" s="659"/>
      <c r="AD17" s="660">
        <v>24339</v>
      </c>
      <c r="AE17" s="660"/>
      <c r="AF17" s="660"/>
      <c r="AG17" s="660"/>
      <c r="AH17" s="660"/>
      <c r="AI17" s="660"/>
      <c r="AJ17" s="660"/>
      <c r="AK17" s="660"/>
      <c r="AL17" s="624">
        <v>0.4</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8"/>
      <c r="CD17" s="618" t="s">
        <v>256</v>
      </c>
      <c r="CE17" s="619"/>
      <c r="CF17" s="619"/>
      <c r="CG17" s="619"/>
      <c r="CH17" s="619"/>
      <c r="CI17" s="619"/>
      <c r="CJ17" s="619"/>
      <c r="CK17" s="619"/>
      <c r="CL17" s="619"/>
      <c r="CM17" s="619"/>
      <c r="CN17" s="619"/>
      <c r="CO17" s="619"/>
      <c r="CP17" s="619"/>
      <c r="CQ17" s="620"/>
      <c r="CR17" s="621">
        <v>1119780</v>
      </c>
      <c r="CS17" s="622"/>
      <c r="CT17" s="622"/>
      <c r="CU17" s="622"/>
      <c r="CV17" s="622"/>
      <c r="CW17" s="622"/>
      <c r="CX17" s="622"/>
      <c r="CY17" s="623"/>
      <c r="CZ17" s="659">
        <v>8</v>
      </c>
      <c r="DA17" s="659"/>
      <c r="DB17" s="659"/>
      <c r="DC17" s="659"/>
      <c r="DD17" s="627" t="s">
        <v>122</v>
      </c>
      <c r="DE17" s="622"/>
      <c r="DF17" s="622"/>
      <c r="DG17" s="622"/>
      <c r="DH17" s="622"/>
      <c r="DI17" s="622"/>
      <c r="DJ17" s="622"/>
      <c r="DK17" s="622"/>
      <c r="DL17" s="622"/>
      <c r="DM17" s="622"/>
      <c r="DN17" s="622"/>
      <c r="DO17" s="622"/>
      <c r="DP17" s="623"/>
      <c r="DQ17" s="627">
        <v>1073407</v>
      </c>
      <c r="DR17" s="622"/>
      <c r="DS17" s="622"/>
      <c r="DT17" s="622"/>
      <c r="DU17" s="622"/>
      <c r="DV17" s="622"/>
      <c r="DW17" s="622"/>
      <c r="DX17" s="622"/>
      <c r="DY17" s="622"/>
      <c r="DZ17" s="622"/>
      <c r="EA17" s="622"/>
      <c r="EB17" s="622"/>
      <c r="EC17" s="658"/>
    </row>
    <row r="18" spans="2:133" ht="11.25" customHeight="1">
      <c r="B18" s="618" t="s">
        <v>257</v>
      </c>
      <c r="C18" s="619"/>
      <c r="D18" s="619"/>
      <c r="E18" s="619"/>
      <c r="F18" s="619"/>
      <c r="G18" s="619"/>
      <c r="H18" s="619"/>
      <c r="I18" s="619"/>
      <c r="J18" s="619"/>
      <c r="K18" s="619"/>
      <c r="L18" s="619"/>
      <c r="M18" s="619"/>
      <c r="N18" s="619"/>
      <c r="O18" s="619"/>
      <c r="P18" s="619"/>
      <c r="Q18" s="620"/>
      <c r="R18" s="621">
        <v>8241</v>
      </c>
      <c r="S18" s="622"/>
      <c r="T18" s="622"/>
      <c r="U18" s="622"/>
      <c r="V18" s="622"/>
      <c r="W18" s="622"/>
      <c r="X18" s="622"/>
      <c r="Y18" s="623"/>
      <c r="Z18" s="659">
        <v>0.1</v>
      </c>
      <c r="AA18" s="659"/>
      <c r="AB18" s="659"/>
      <c r="AC18" s="659"/>
      <c r="AD18" s="660">
        <v>8241</v>
      </c>
      <c r="AE18" s="660"/>
      <c r="AF18" s="660"/>
      <c r="AG18" s="660"/>
      <c r="AH18" s="660"/>
      <c r="AI18" s="660"/>
      <c r="AJ18" s="660"/>
      <c r="AK18" s="660"/>
      <c r="AL18" s="624">
        <v>0.1</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8"/>
      <c r="CD18" s="618" t="s">
        <v>259</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c r="B19" s="618" t="s">
        <v>260</v>
      </c>
      <c r="C19" s="619"/>
      <c r="D19" s="619"/>
      <c r="E19" s="619"/>
      <c r="F19" s="619"/>
      <c r="G19" s="619"/>
      <c r="H19" s="619"/>
      <c r="I19" s="619"/>
      <c r="J19" s="619"/>
      <c r="K19" s="619"/>
      <c r="L19" s="619"/>
      <c r="M19" s="619"/>
      <c r="N19" s="619"/>
      <c r="O19" s="619"/>
      <c r="P19" s="619"/>
      <c r="Q19" s="620"/>
      <c r="R19" s="621">
        <v>7676</v>
      </c>
      <c r="S19" s="622"/>
      <c r="T19" s="622"/>
      <c r="U19" s="622"/>
      <c r="V19" s="622"/>
      <c r="W19" s="622"/>
      <c r="X19" s="622"/>
      <c r="Y19" s="623"/>
      <c r="Z19" s="659">
        <v>0.1</v>
      </c>
      <c r="AA19" s="659"/>
      <c r="AB19" s="659"/>
      <c r="AC19" s="659"/>
      <c r="AD19" s="660">
        <v>7676</v>
      </c>
      <c r="AE19" s="660"/>
      <c r="AF19" s="660"/>
      <c r="AG19" s="660"/>
      <c r="AH19" s="660"/>
      <c r="AI19" s="660"/>
      <c r="AJ19" s="660"/>
      <c r="AK19" s="660"/>
      <c r="AL19" s="624">
        <v>0.1</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v>660</v>
      </c>
      <c r="BH19" s="622"/>
      <c r="BI19" s="622"/>
      <c r="BJ19" s="622"/>
      <c r="BK19" s="622"/>
      <c r="BL19" s="622"/>
      <c r="BM19" s="622"/>
      <c r="BN19" s="623"/>
      <c r="BO19" s="659">
        <v>0</v>
      </c>
      <c r="BP19" s="659"/>
      <c r="BQ19" s="659"/>
      <c r="BR19" s="659"/>
      <c r="BS19" s="660" t="s">
        <v>122</v>
      </c>
      <c r="BT19" s="660"/>
      <c r="BU19" s="660"/>
      <c r="BV19" s="660"/>
      <c r="BW19" s="660"/>
      <c r="BX19" s="660"/>
      <c r="BY19" s="660"/>
      <c r="BZ19" s="660"/>
      <c r="CA19" s="660"/>
      <c r="CB19" s="698"/>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c r="B20" s="688" t="s">
        <v>263</v>
      </c>
      <c r="C20" s="689"/>
      <c r="D20" s="689"/>
      <c r="E20" s="689"/>
      <c r="F20" s="689"/>
      <c r="G20" s="689"/>
      <c r="H20" s="689"/>
      <c r="I20" s="689"/>
      <c r="J20" s="689"/>
      <c r="K20" s="689"/>
      <c r="L20" s="689"/>
      <c r="M20" s="689"/>
      <c r="N20" s="689"/>
      <c r="O20" s="689"/>
      <c r="P20" s="689"/>
      <c r="Q20" s="690"/>
      <c r="R20" s="621">
        <v>565</v>
      </c>
      <c r="S20" s="622"/>
      <c r="T20" s="622"/>
      <c r="U20" s="622"/>
      <c r="V20" s="622"/>
      <c r="W20" s="622"/>
      <c r="X20" s="622"/>
      <c r="Y20" s="623"/>
      <c r="Z20" s="659">
        <v>0</v>
      </c>
      <c r="AA20" s="659"/>
      <c r="AB20" s="659"/>
      <c r="AC20" s="659"/>
      <c r="AD20" s="660">
        <v>565</v>
      </c>
      <c r="AE20" s="660"/>
      <c r="AF20" s="660"/>
      <c r="AG20" s="660"/>
      <c r="AH20" s="660"/>
      <c r="AI20" s="660"/>
      <c r="AJ20" s="660"/>
      <c r="AK20" s="660"/>
      <c r="AL20" s="624">
        <v>0</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v>660</v>
      </c>
      <c r="BH20" s="622"/>
      <c r="BI20" s="622"/>
      <c r="BJ20" s="622"/>
      <c r="BK20" s="622"/>
      <c r="BL20" s="622"/>
      <c r="BM20" s="622"/>
      <c r="BN20" s="623"/>
      <c r="BO20" s="659">
        <v>0</v>
      </c>
      <c r="BP20" s="659"/>
      <c r="BQ20" s="659"/>
      <c r="BR20" s="659"/>
      <c r="BS20" s="660" t="s">
        <v>122</v>
      </c>
      <c r="BT20" s="660"/>
      <c r="BU20" s="660"/>
      <c r="BV20" s="660"/>
      <c r="BW20" s="660"/>
      <c r="BX20" s="660"/>
      <c r="BY20" s="660"/>
      <c r="BZ20" s="660"/>
      <c r="CA20" s="660"/>
      <c r="CB20" s="698"/>
      <c r="CD20" s="618" t="s">
        <v>265</v>
      </c>
      <c r="CE20" s="619"/>
      <c r="CF20" s="619"/>
      <c r="CG20" s="619"/>
      <c r="CH20" s="619"/>
      <c r="CI20" s="619"/>
      <c r="CJ20" s="619"/>
      <c r="CK20" s="619"/>
      <c r="CL20" s="619"/>
      <c r="CM20" s="619"/>
      <c r="CN20" s="619"/>
      <c r="CO20" s="619"/>
      <c r="CP20" s="619"/>
      <c r="CQ20" s="620"/>
      <c r="CR20" s="621">
        <v>14074792</v>
      </c>
      <c r="CS20" s="622"/>
      <c r="CT20" s="622"/>
      <c r="CU20" s="622"/>
      <c r="CV20" s="622"/>
      <c r="CW20" s="622"/>
      <c r="CX20" s="622"/>
      <c r="CY20" s="623"/>
      <c r="CZ20" s="659">
        <v>100</v>
      </c>
      <c r="DA20" s="659"/>
      <c r="DB20" s="659"/>
      <c r="DC20" s="659"/>
      <c r="DD20" s="627">
        <v>2028340</v>
      </c>
      <c r="DE20" s="622"/>
      <c r="DF20" s="622"/>
      <c r="DG20" s="622"/>
      <c r="DH20" s="622"/>
      <c r="DI20" s="622"/>
      <c r="DJ20" s="622"/>
      <c r="DK20" s="622"/>
      <c r="DL20" s="622"/>
      <c r="DM20" s="622"/>
      <c r="DN20" s="622"/>
      <c r="DO20" s="622"/>
      <c r="DP20" s="623"/>
      <c r="DQ20" s="627">
        <v>8017342</v>
      </c>
      <c r="DR20" s="622"/>
      <c r="DS20" s="622"/>
      <c r="DT20" s="622"/>
      <c r="DU20" s="622"/>
      <c r="DV20" s="622"/>
      <c r="DW20" s="622"/>
      <c r="DX20" s="622"/>
      <c r="DY20" s="622"/>
      <c r="DZ20" s="622"/>
      <c r="EA20" s="622"/>
      <c r="EB20" s="622"/>
      <c r="EC20" s="658"/>
    </row>
    <row r="21" spans="2:133" ht="11.25" customHeight="1">
      <c r="B21" s="618" t="s">
        <v>266</v>
      </c>
      <c r="C21" s="619"/>
      <c r="D21" s="619"/>
      <c r="E21" s="619"/>
      <c r="F21" s="619"/>
      <c r="G21" s="619"/>
      <c r="H21" s="619"/>
      <c r="I21" s="619"/>
      <c r="J21" s="619"/>
      <c r="K21" s="619"/>
      <c r="L21" s="619"/>
      <c r="M21" s="619"/>
      <c r="N21" s="619"/>
      <c r="O21" s="619"/>
      <c r="P21" s="619"/>
      <c r="Q21" s="620"/>
      <c r="R21" s="621">
        <v>4511139</v>
      </c>
      <c r="S21" s="622"/>
      <c r="T21" s="622"/>
      <c r="U21" s="622"/>
      <c r="V21" s="622"/>
      <c r="W21" s="622"/>
      <c r="X21" s="622"/>
      <c r="Y21" s="623"/>
      <c r="Z21" s="659">
        <v>30</v>
      </c>
      <c r="AA21" s="659"/>
      <c r="AB21" s="659"/>
      <c r="AC21" s="659"/>
      <c r="AD21" s="660">
        <v>3731305</v>
      </c>
      <c r="AE21" s="660"/>
      <c r="AF21" s="660"/>
      <c r="AG21" s="660"/>
      <c r="AH21" s="660"/>
      <c r="AI21" s="660"/>
      <c r="AJ21" s="660"/>
      <c r="AK21" s="660"/>
      <c r="AL21" s="624">
        <v>57.1</v>
      </c>
      <c r="AM21" s="625"/>
      <c r="AN21" s="625"/>
      <c r="AO21" s="661"/>
      <c r="AP21" s="618" t="s">
        <v>267</v>
      </c>
      <c r="AQ21" s="699"/>
      <c r="AR21" s="699"/>
      <c r="AS21" s="699"/>
      <c r="AT21" s="699"/>
      <c r="AU21" s="699"/>
      <c r="AV21" s="699"/>
      <c r="AW21" s="699"/>
      <c r="AX21" s="699"/>
      <c r="AY21" s="699"/>
      <c r="AZ21" s="699"/>
      <c r="BA21" s="699"/>
      <c r="BB21" s="699"/>
      <c r="BC21" s="699"/>
      <c r="BD21" s="699"/>
      <c r="BE21" s="699"/>
      <c r="BF21" s="700"/>
      <c r="BG21" s="621">
        <v>660</v>
      </c>
      <c r="BH21" s="622"/>
      <c r="BI21" s="622"/>
      <c r="BJ21" s="622"/>
      <c r="BK21" s="622"/>
      <c r="BL21" s="622"/>
      <c r="BM21" s="622"/>
      <c r="BN21" s="623"/>
      <c r="BO21" s="659">
        <v>0</v>
      </c>
      <c r="BP21" s="659"/>
      <c r="BQ21" s="659"/>
      <c r="BR21" s="659"/>
      <c r="BS21" s="660" t="s">
        <v>122</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c r="B22" s="618" t="s">
        <v>268</v>
      </c>
      <c r="C22" s="619"/>
      <c r="D22" s="619"/>
      <c r="E22" s="619"/>
      <c r="F22" s="619"/>
      <c r="G22" s="619"/>
      <c r="H22" s="619"/>
      <c r="I22" s="619"/>
      <c r="J22" s="619"/>
      <c r="K22" s="619"/>
      <c r="L22" s="619"/>
      <c r="M22" s="619"/>
      <c r="N22" s="619"/>
      <c r="O22" s="619"/>
      <c r="P22" s="619"/>
      <c r="Q22" s="620"/>
      <c r="R22" s="621">
        <v>3731305</v>
      </c>
      <c r="S22" s="622"/>
      <c r="T22" s="622"/>
      <c r="U22" s="622"/>
      <c r="V22" s="622"/>
      <c r="W22" s="622"/>
      <c r="X22" s="622"/>
      <c r="Y22" s="623"/>
      <c r="Z22" s="659">
        <v>24.8</v>
      </c>
      <c r="AA22" s="659"/>
      <c r="AB22" s="659"/>
      <c r="AC22" s="659"/>
      <c r="AD22" s="660">
        <v>3731305</v>
      </c>
      <c r="AE22" s="660"/>
      <c r="AF22" s="660"/>
      <c r="AG22" s="660"/>
      <c r="AH22" s="660"/>
      <c r="AI22" s="660"/>
      <c r="AJ22" s="660"/>
      <c r="AK22" s="660"/>
      <c r="AL22" s="624">
        <v>57.1</v>
      </c>
      <c r="AM22" s="625"/>
      <c r="AN22" s="625"/>
      <c r="AO22" s="661"/>
      <c r="AP22" s="618" t="s">
        <v>269</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8"/>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c r="B23" s="618" t="s">
        <v>271</v>
      </c>
      <c r="C23" s="619"/>
      <c r="D23" s="619"/>
      <c r="E23" s="619"/>
      <c r="F23" s="619"/>
      <c r="G23" s="619"/>
      <c r="H23" s="619"/>
      <c r="I23" s="619"/>
      <c r="J23" s="619"/>
      <c r="K23" s="619"/>
      <c r="L23" s="619"/>
      <c r="M23" s="619"/>
      <c r="N23" s="619"/>
      <c r="O23" s="619"/>
      <c r="P23" s="619"/>
      <c r="Q23" s="620"/>
      <c r="R23" s="621">
        <v>779834</v>
      </c>
      <c r="S23" s="622"/>
      <c r="T23" s="622"/>
      <c r="U23" s="622"/>
      <c r="V23" s="622"/>
      <c r="W23" s="622"/>
      <c r="X23" s="622"/>
      <c r="Y23" s="623"/>
      <c r="Z23" s="659">
        <v>5.2</v>
      </c>
      <c r="AA23" s="659"/>
      <c r="AB23" s="659"/>
      <c r="AC23" s="659"/>
      <c r="AD23" s="660" t="s">
        <v>122</v>
      </c>
      <c r="AE23" s="660"/>
      <c r="AF23" s="660"/>
      <c r="AG23" s="660"/>
      <c r="AH23" s="660"/>
      <c r="AI23" s="660"/>
      <c r="AJ23" s="660"/>
      <c r="AK23" s="660"/>
      <c r="AL23" s="624" t="s">
        <v>122</v>
      </c>
      <c r="AM23" s="625"/>
      <c r="AN23" s="625"/>
      <c r="AO23" s="661"/>
      <c r="AP23" s="618" t="s">
        <v>272</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8"/>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c r="B24" s="618" t="s">
        <v>278</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279</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8"/>
      <c r="CD24" s="679" t="s">
        <v>280</v>
      </c>
      <c r="CE24" s="680"/>
      <c r="CF24" s="680"/>
      <c r="CG24" s="680"/>
      <c r="CH24" s="680"/>
      <c r="CI24" s="680"/>
      <c r="CJ24" s="680"/>
      <c r="CK24" s="680"/>
      <c r="CL24" s="680"/>
      <c r="CM24" s="680"/>
      <c r="CN24" s="680"/>
      <c r="CO24" s="680"/>
      <c r="CP24" s="680"/>
      <c r="CQ24" s="681"/>
      <c r="CR24" s="676">
        <v>4690949</v>
      </c>
      <c r="CS24" s="677"/>
      <c r="CT24" s="677"/>
      <c r="CU24" s="677"/>
      <c r="CV24" s="677"/>
      <c r="CW24" s="677"/>
      <c r="CX24" s="677"/>
      <c r="CY24" s="702"/>
      <c r="CZ24" s="703">
        <v>33.299999999999997</v>
      </c>
      <c r="DA24" s="685"/>
      <c r="DB24" s="685"/>
      <c r="DC24" s="705"/>
      <c r="DD24" s="701">
        <v>3304651</v>
      </c>
      <c r="DE24" s="677"/>
      <c r="DF24" s="677"/>
      <c r="DG24" s="677"/>
      <c r="DH24" s="677"/>
      <c r="DI24" s="677"/>
      <c r="DJ24" s="677"/>
      <c r="DK24" s="702"/>
      <c r="DL24" s="701">
        <v>2958307</v>
      </c>
      <c r="DM24" s="677"/>
      <c r="DN24" s="677"/>
      <c r="DO24" s="677"/>
      <c r="DP24" s="677"/>
      <c r="DQ24" s="677"/>
      <c r="DR24" s="677"/>
      <c r="DS24" s="677"/>
      <c r="DT24" s="677"/>
      <c r="DU24" s="677"/>
      <c r="DV24" s="702"/>
      <c r="DW24" s="703">
        <v>45.1</v>
      </c>
      <c r="DX24" s="685"/>
      <c r="DY24" s="685"/>
      <c r="DZ24" s="685"/>
      <c r="EA24" s="685"/>
      <c r="EB24" s="685"/>
      <c r="EC24" s="704"/>
    </row>
    <row r="25" spans="2:133" ht="11.25" customHeight="1">
      <c r="B25" s="618" t="s">
        <v>281</v>
      </c>
      <c r="C25" s="619"/>
      <c r="D25" s="619"/>
      <c r="E25" s="619"/>
      <c r="F25" s="619"/>
      <c r="G25" s="619"/>
      <c r="H25" s="619"/>
      <c r="I25" s="619"/>
      <c r="J25" s="619"/>
      <c r="K25" s="619"/>
      <c r="L25" s="619"/>
      <c r="M25" s="619"/>
      <c r="N25" s="619"/>
      <c r="O25" s="619"/>
      <c r="P25" s="619"/>
      <c r="Q25" s="620"/>
      <c r="R25" s="621">
        <v>7199583</v>
      </c>
      <c r="S25" s="622"/>
      <c r="T25" s="622"/>
      <c r="U25" s="622"/>
      <c r="V25" s="622"/>
      <c r="W25" s="622"/>
      <c r="X25" s="622"/>
      <c r="Y25" s="623"/>
      <c r="Z25" s="659">
        <v>47.9</v>
      </c>
      <c r="AA25" s="659"/>
      <c r="AB25" s="659"/>
      <c r="AC25" s="659"/>
      <c r="AD25" s="660">
        <v>6419749</v>
      </c>
      <c r="AE25" s="660"/>
      <c r="AF25" s="660"/>
      <c r="AG25" s="660"/>
      <c r="AH25" s="660"/>
      <c r="AI25" s="660"/>
      <c r="AJ25" s="660"/>
      <c r="AK25" s="660"/>
      <c r="AL25" s="624">
        <v>98.3</v>
      </c>
      <c r="AM25" s="625"/>
      <c r="AN25" s="625"/>
      <c r="AO25" s="661"/>
      <c r="AP25" s="618" t="s">
        <v>282</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8"/>
      <c r="CD25" s="618" t="s">
        <v>283</v>
      </c>
      <c r="CE25" s="619"/>
      <c r="CF25" s="619"/>
      <c r="CG25" s="619"/>
      <c r="CH25" s="619"/>
      <c r="CI25" s="619"/>
      <c r="CJ25" s="619"/>
      <c r="CK25" s="619"/>
      <c r="CL25" s="619"/>
      <c r="CM25" s="619"/>
      <c r="CN25" s="619"/>
      <c r="CO25" s="619"/>
      <c r="CP25" s="619"/>
      <c r="CQ25" s="620"/>
      <c r="CR25" s="621">
        <v>1673289</v>
      </c>
      <c r="CS25" s="634"/>
      <c r="CT25" s="634"/>
      <c r="CU25" s="634"/>
      <c r="CV25" s="634"/>
      <c r="CW25" s="634"/>
      <c r="CX25" s="634"/>
      <c r="CY25" s="635"/>
      <c r="CZ25" s="624">
        <v>11.9</v>
      </c>
      <c r="DA25" s="636"/>
      <c r="DB25" s="636"/>
      <c r="DC25" s="637"/>
      <c r="DD25" s="627">
        <v>1523999</v>
      </c>
      <c r="DE25" s="634"/>
      <c r="DF25" s="634"/>
      <c r="DG25" s="634"/>
      <c r="DH25" s="634"/>
      <c r="DI25" s="634"/>
      <c r="DJ25" s="634"/>
      <c r="DK25" s="635"/>
      <c r="DL25" s="627">
        <v>1407878</v>
      </c>
      <c r="DM25" s="634"/>
      <c r="DN25" s="634"/>
      <c r="DO25" s="634"/>
      <c r="DP25" s="634"/>
      <c r="DQ25" s="634"/>
      <c r="DR25" s="634"/>
      <c r="DS25" s="634"/>
      <c r="DT25" s="634"/>
      <c r="DU25" s="634"/>
      <c r="DV25" s="635"/>
      <c r="DW25" s="624">
        <v>21.4</v>
      </c>
      <c r="DX25" s="636"/>
      <c r="DY25" s="636"/>
      <c r="DZ25" s="636"/>
      <c r="EA25" s="636"/>
      <c r="EB25" s="636"/>
      <c r="EC25" s="648"/>
    </row>
    <row r="26" spans="2:133" ht="11.25" customHeight="1">
      <c r="B26" s="618" t="s">
        <v>284</v>
      </c>
      <c r="C26" s="619"/>
      <c r="D26" s="619"/>
      <c r="E26" s="619"/>
      <c r="F26" s="619"/>
      <c r="G26" s="619"/>
      <c r="H26" s="619"/>
      <c r="I26" s="619"/>
      <c r="J26" s="619"/>
      <c r="K26" s="619"/>
      <c r="L26" s="619"/>
      <c r="M26" s="619"/>
      <c r="N26" s="619"/>
      <c r="O26" s="619"/>
      <c r="P26" s="619"/>
      <c r="Q26" s="620"/>
      <c r="R26" s="621">
        <v>658</v>
      </c>
      <c r="S26" s="622"/>
      <c r="T26" s="622"/>
      <c r="U26" s="622"/>
      <c r="V26" s="622"/>
      <c r="W26" s="622"/>
      <c r="X26" s="622"/>
      <c r="Y26" s="623"/>
      <c r="Z26" s="659">
        <v>0</v>
      </c>
      <c r="AA26" s="659"/>
      <c r="AB26" s="659"/>
      <c r="AC26" s="659"/>
      <c r="AD26" s="660">
        <v>658</v>
      </c>
      <c r="AE26" s="660"/>
      <c r="AF26" s="660"/>
      <c r="AG26" s="660"/>
      <c r="AH26" s="660"/>
      <c r="AI26" s="660"/>
      <c r="AJ26" s="660"/>
      <c r="AK26" s="660"/>
      <c r="AL26" s="624">
        <v>0</v>
      </c>
      <c r="AM26" s="625"/>
      <c r="AN26" s="625"/>
      <c r="AO26" s="661"/>
      <c r="AP26" s="618" t="s">
        <v>285</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8"/>
      <c r="CD26" s="618" t="s">
        <v>286</v>
      </c>
      <c r="CE26" s="619"/>
      <c r="CF26" s="619"/>
      <c r="CG26" s="619"/>
      <c r="CH26" s="619"/>
      <c r="CI26" s="619"/>
      <c r="CJ26" s="619"/>
      <c r="CK26" s="619"/>
      <c r="CL26" s="619"/>
      <c r="CM26" s="619"/>
      <c r="CN26" s="619"/>
      <c r="CO26" s="619"/>
      <c r="CP26" s="619"/>
      <c r="CQ26" s="620"/>
      <c r="CR26" s="621">
        <v>999258</v>
      </c>
      <c r="CS26" s="622"/>
      <c r="CT26" s="622"/>
      <c r="CU26" s="622"/>
      <c r="CV26" s="622"/>
      <c r="CW26" s="622"/>
      <c r="CX26" s="622"/>
      <c r="CY26" s="623"/>
      <c r="CZ26" s="624">
        <v>7.1</v>
      </c>
      <c r="DA26" s="636"/>
      <c r="DB26" s="636"/>
      <c r="DC26" s="637"/>
      <c r="DD26" s="627">
        <v>908562</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c r="B27" s="618" t="s">
        <v>287</v>
      </c>
      <c r="C27" s="619"/>
      <c r="D27" s="619"/>
      <c r="E27" s="619"/>
      <c r="F27" s="619"/>
      <c r="G27" s="619"/>
      <c r="H27" s="619"/>
      <c r="I27" s="619"/>
      <c r="J27" s="619"/>
      <c r="K27" s="619"/>
      <c r="L27" s="619"/>
      <c r="M27" s="619"/>
      <c r="N27" s="619"/>
      <c r="O27" s="619"/>
      <c r="P27" s="619"/>
      <c r="Q27" s="620"/>
      <c r="R27" s="621">
        <v>104409</v>
      </c>
      <c r="S27" s="622"/>
      <c r="T27" s="622"/>
      <c r="U27" s="622"/>
      <c r="V27" s="622"/>
      <c r="W27" s="622"/>
      <c r="X27" s="622"/>
      <c r="Y27" s="623"/>
      <c r="Z27" s="659">
        <v>0.7</v>
      </c>
      <c r="AA27" s="659"/>
      <c r="AB27" s="659"/>
      <c r="AC27" s="659"/>
      <c r="AD27" s="660" t="s">
        <v>122</v>
      </c>
      <c r="AE27" s="660"/>
      <c r="AF27" s="660"/>
      <c r="AG27" s="660"/>
      <c r="AH27" s="660"/>
      <c r="AI27" s="660"/>
      <c r="AJ27" s="660"/>
      <c r="AK27" s="660"/>
      <c r="AL27" s="624" t="s">
        <v>122</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2114621</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698"/>
      <c r="CD27" s="618" t="s">
        <v>289</v>
      </c>
      <c r="CE27" s="619"/>
      <c r="CF27" s="619"/>
      <c r="CG27" s="619"/>
      <c r="CH27" s="619"/>
      <c r="CI27" s="619"/>
      <c r="CJ27" s="619"/>
      <c r="CK27" s="619"/>
      <c r="CL27" s="619"/>
      <c r="CM27" s="619"/>
      <c r="CN27" s="619"/>
      <c r="CO27" s="619"/>
      <c r="CP27" s="619"/>
      <c r="CQ27" s="620"/>
      <c r="CR27" s="621">
        <v>1897880</v>
      </c>
      <c r="CS27" s="634"/>
      <c r="CT27" s="634"/>
      <c r="CU27" s="634"/>
      <c r="CV27" s="634"/>
      <c r="CW27" s="634"/>
      <c r="CX27" s="634"/>
      <c r="CY27" s="635"/>
      <c r="CZ27" s="624">
        <v>13.5</v>
      </c>
      <c r="DA27" s="636"/>
      <c r="DB27" s="636"/>
      <c r="DC27" s="637"/>
      <c r="DD27" s="627">
        <v>707245</v>
      </c>
      <c r="DE27" s="634"/>
      <c r="DF27" s="634"/>
      <c r="DG27" s="634"/>
      <c r="DH27" s="634"/>
      <c r="DI27" s="634"/>
      <c r="DJ27" s="634"/>
      <c r="DK27" s="635"/>
      <c r="DL27" s="627">
        <v>485747</v>
      </c>
      <c r="DM27" s="634"/>
      <c r="DN27" s="634"/>
      <c r="DO27" s="634"/>
      <c r="DP27" s="634"/>
      <c r="DQ27" s="634"/>
      <c r="DR27" s="634"/>
      <c r="DS27" s="634"/>
      <c r="DT27" s="634"/>
      <c r="DU27" s="634"/>
      <c r="DV27" s="635"/>
      <c r="DW27" s="624">
        <v>7.4</v>
      </c>
      <c r="DX27" s="636"/>
      <c r="DY27" s="636"/>
      <c r="DZ27" s="636"/>
      <c r="EA27" s="636"/>
      <c r="EB27" s="636"/>
      <c r="EC27" s="648"/>
    </row>
    <row r="28" spans="2:133" ht="11.25" customHeight="1">
      <c r="B28" s="618" t="s">
        <v>290</v>
      </c>
      <c r="C28" s="619"/>
      <c r="D28" s="619"/>
      <c r="E28" s="619"/>
      <c r="F28" s="619"/>
      <c r="G28" s="619"/>
      <c r="H28" s="619"/>
      <c r="I28" s="619"/>
      <c r="J28" s="619"/>
      <c r="K28" s="619"/>
      <c r="L28" s="619"/>
      <c r="M28" s="619"/>
      <c r="N28" s="619"/>
      <c r="O28" s="619"/>
      <c r="P28" s="619"/>
      <c r="Q28" s="620"/>
      <c r="R28" s="621">
        <v>283764</v>
      </c>
      <c r="S28" s="622"/>
      <c r="T28" s="622"/>
      <c r="U28" s="622"/>
      <c r="V28" s="622"/>
      <c r="W28" s="622"/>
      <c r="X28" s="622"/>
      <c r="Y28" s="623"/>
      <c r="Z28" s="659">
        <v>1.9</v>
      </c>
      <c r="AA28" s="659"/>
      <c r="AB28" s="659"/>
      <c r="AC28" s="659"/>
      <c r="AD28" s="660">
        <v>6366</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1119780</v>
      </c>
      <c r="CS28" s="622"/>
      <c r="CT28" s="622"/>
      <c r="CU28" s="622"/>
      <c r="CV28" s="622"/>
      <c r="CW28" s="622"/>
      <c r="CX28" s="622"/>
      <c r="CY28" s="623"/>
      <c r="CZ28" s="624">
        <v>8</v>
      </c>
      <c r="DA28" s="636"/>
      <c r="DB28" s="636"/>
      <c r="DC28" s="637"/>
      <c r="DD28" s="627">
        <v>1073407</v>
      </c>
      <c r="DE28" s="622"/>
      <c r="DF28" s="622"/>
      <c r="DG28" s="622"/>
      <c r="DH28" s="622"/>
      <c r="DI28" s="622"/>
      <c r="DJ28" s="622"/>
      <c r="DK28" s="623"/>
      <c r="DL28" s="627">
        <v>1064682</v>
      </c>
      <c r="DM28" s="622"/>
      <c r="DN28" s="622"/>
      <c r="DO28" s="622"/>
      <c r="DP28" s="622"/>
      <c r="DQ28" s="622"/>
      <c r="DR28" s="622"/>
      <c r="DS28" s="622"/>
      <c r="DT28" s="622"/>
      <c r="DU28" s="622"/>
      <c r="DV28" s="623"/>
      <c r="DW28" s="624">
        <v>16.2</v>
      </c>
      <c r="DX28" s="636"/>
      <c r="DY28" s="636"/>
      <c r="DZ28" s="636"/>
      <c r="EA28" s="636"/>
      <c r="EB28" s="636"/>
      <c r="EC28" s="648"/>
    </row>
    <row r="29" spans="2:133" ht="11.25" customHeight="1">
      <c r="B29" s="618" t="s">
        <v>292</v>
      </c>
      <c r="C29" s="619"/>
      <c r="D29" s="619"/>
      <c r="E29" s="619"/>
      <c r="F29" s="619"/>
      <c r="G29" s="619"/>
      <c r="H29" s="619"/>
      <c r="I29" s="619"/>
      <c r="J29" s="619"/>
      <c r="K29" s="619"/>
      <c r="L29" s="619"/>
      <c r="M29" s="619"/>
      <c r="N29" s="619"/>
      <c r="O29" s="619"/>
      <c r="P29" s="619"/>
      <c r="Q29" s="620"/>
      <c r="R29" s="621">
        <v>17674</v>
      </c>
      <c r="S29" s="622"/>
      <c r="T29" s="622"/>
      <c r="U29" s="622"/>
      <c r="V29" s="622"/>
      <c r="W29" s="622"/>
      <c r="X29" s="622"/>
      <c r="Y29" s="623"/>
      <c r="Z29" s="659">
        <v>0.1</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293</v>
      </c>
      <c r="CE29" s="641"/>
      <c r="CF29" s="618" t="s">
        <v>66</v>
      </c>
      <c r="CG29" s="619"/>
      <c r="CH29" s="619"/>
      <c r="CI29" s="619"/>
      <c r="CJ29" s="619"/>
      <c r="CK29" s="619"/>
      <c r="CL29" s="619"/>
      <c r="CM29" s="619"/>
      <c r="CN29" s="619"/>
      <c r="CO29" s="619"/>
      <c r="CP29" s="619"/>
      <c r="CQ29" s="620"/>
      <c r="CR29" s="621">
        <v>1119780</v>
      </c>
      <c r="CS29" s="634"/>
      <c r="CT29" s="634"/>
      <c r="CU29" s="634"/>
      <c r="CV29" s="634"/>
      <c r="CW29" s="634"/>
      <c r="CX29" s="634"/>
      <c r="CY29" s="635"/>
      <c r="CZ29" s="624">
        <v>8</v>
      </c>
      <c r="DA29" s="636"/>
      <c r="DB29" s="636"/>
      <c r="DC29" s="637"/>
      <c r="DD29" s="627">
        <v>1073407</v>
      </c>
      <c r="DE29" s="634"/>
      <c r="DF29" s="634"/>
      <c r="DG29" s="634"/>
      <c r="DH29" s="634"/>
      <c r="DI29" s="634"/>
      <c r="DJ29" s="634"/>
      <c r="DK29" s="635"/>
      <c r="DL29" s="627">
        <v>1064682</v>
      </c>
      <c r="DM29" s="634"/>
      <c r="DN29" s="634"/>
      <c r="DO29" s="634"/>
      <c r="DP29" s="634"/>
      <c r="DQ29" s="634"/>
      <c r="DR29" s="634"/>
      <c r="DS29" s="634"/>
      <c r="DT29" s="634"/>
      <c r="DU29" s="634"/>
      <c r="DV29" s="635"/>
      <c r="DW29" s="624">
        <v>16.2</v>
      </c>
      <c r="DX29" s="636"/>
      <c r="DY29" s="636"/>
      <c r="DZ29" s="636"/>
      <c r="EA29" s="636"/>
      <c r="EB29" s="636"/>
      <c r="EC29" s="648"/>
    </row>
    <row r="30" spans="2:133" ht="11.25" customHeight="1">
      <c r="B30" s="618" t="s">
        <v>294</v>
      </c>
      <c r="C30" s="619"/>
      <c r="D30" s="619"/>
      <c r="E30" s="619"/>
      <c r="F30" s="619"/>
      <c r="G30" s="619"/>
      <c r="H30" s="619"/>
      <c r="I30" s="619"/>
      <c r="J30" s="619"/>
      <c r="K30" s="619"/>
      <c r="L30" s="619"/>
      <c r="M30" s="619"/>
      <c r="N30" s="619"/>
      <c r="O30" s="619"/>
      <c r="P30" s="619"/>
      <c r="Q30" s="620"/>
      <c r="R30" s="621">
        <v>3443024</v>
      </c>
      <c r="S30" s="622"/>
      <c r="T30" s="622"/>
      <c r="U30" s="622"/>
      <c r="V30" s="622"/>
      <c r="W30" s="622"/>
      <c r="X30" s="622"/>
      <c r="Y30" s="623"/>
      <c r="Z30" s="659">
        <v>22.9</v>
      </c>
      <c r="AA30" s="659"/>
      <c r="AB30" s="659"/>
      <c r="AC30" s="659"/>
      <c r="AD30" s="660" t="s">
        <v>122</v>
      </c>
      <c r="AE30" s="660"/>
      <c r="AF30" s="660"/>
      <c r="AG30" s="660"/>
      <c r="AH30" s="660"/>
      <c r="AI30" s="660"/>
      <c r="AJ30" s="660"/>
      <c r="AK30" s="660"/>
      <c r="AL30" s="624" t="s">
        <v>122</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6"/>
      <c r="BI30" s="696"/>
      <c r="BJ30" s="696"/>
      <c r="BK30" s="696"/>
      <c r="BL30" s="696"/>
      <c r="BM30" s="696"/>
      <c r="BN30" s="696"/>
      <c r="BO30" s="696"/>
      <c r="BP30" s="696"/>
      <c r="BQ30" s="697"/>
      <c r="BR30" s="673" t="s">
        <v>296</v>
      </c>
      <c r="BS30" s="696"/>
      <c r="BT30" s="696"/>
      <c r="BU30" s="696"/>
      <c r="BV30" s="696"/>
      <c r="BW30" s="696"/>
      <c r="BX30" s="696"/>
      <c r="BY30" s="696"/>
      <c r="BZ30" s="696"/>
      <c r="CA30" s="696"/>
      <c r="CB30" s="697"/>
      <c r="CD30" s="642"/>
      <c r="CE30" s="643"/>
      <c r="CF30" s="618" t="s">
        <v>297</v>
      </c>
      <c r="CG30" s="619"/>
      <c r="CH30" s="619"/>
      <c r="CI30" s="619"/>
      <c r="CJ30" s="619"/>
      <c r="CK30" s="619"/>
      <c r="CL30" s="619"/>
      <c r="CM30" s="619"/>
      <c r="CN30" s="619"/>
      <c r="CO30" s="619"/>
      <c r="CP30" s="619"/>
      <c r="CQ30" s="620"/>
      <c r="CR30" s="621">
        <v>1067132</v>
      </c>
      <c r="CS30" s="622"/>
      <c r="CT30" s="622"/>
      <c r="CU30" s="622"/>
      <c r="CV30" s="622"/>
      <c r="CW30" s="622"/>
      <c r="CX30" s="622"/>
      <c r="CY30" s="623"/>
      <c r="CZ30" s="624">
        <v>7.6</v>
      </c>
      <c r="DA30" s="636"/>
      <c r="DB30" s="636"/>
      <c r="DC30" s="637"/>
      <c r="DD30" s="627">
        <v>1025426</v>
      </c>
      <c r="DE30" s="622"/>
      <c r="DF30" s="622"/>
      <c r="DG30" s="622"/>
      <c r="DH30" s="622"/>
      <c r="DI30" s="622"/>
      <c r="DJ30" s="622"/>
      <c r="DK30" s="623"/>
      <c r="DL30" s="627">
        <v>1016701</v>
      </c>
      <c r="DM30" s="622"/>
      <c r="DN30" s="622"/>
      <c r="DO30" s="622"/>
      <c r="DP30" s="622"/>
      <c r="DQ30" s="622"/>
      <c r="DR30" s="622"/>
      <c r="DS30" s="622"/>
      <c r="DT30" s="622"/>
      <c r="DU30" s="622"/>
      <c r="DV30" s="623"/>
      <c r="DW30" s="624">
        <v>15.5</v>
      </c>
      <c r="DX30" s="636"/>
      <c r="DY30" s="636"/>
      <c r="DZ30" s="636"/>
      <c r="EA30" s="636"/>
      <c r="EB30" s="636"/>
      <c r="EC30" s="648"/>
    </row>
    <row r="31" spans="2:133" ht="11.25" customHeight="1">
      <c r="B31" s="688" t="s">
        <v>298</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299</v>
      </c>
      <c r="AQ31" s="692"/>
      <c r="AR31" s="692"/>
      <c r="AS31" s="692"/>
      <c r="AT31" s="693" t="s">
        <v>300</v>
      </c>
      <c r="AU31" s="218"/>
      <c r="AV31" s="218"/>
      <c r="AW31" s="218"/>
      <c r="AX31" s="679" t="s">
        <v>178</v>
      </c>
      <c r="AY31" s="680"/>
      <c r="AZ31" s="680"/>
      <c r="BA31" s="680"/>
      <c r="BB31" s="680"/>
      <c r="BC31" s="680"/>
      <c r="BD31" s="680"/>
      <c r="BE31" s="680"/>
      <c r="BF31" s="681"/>
      <c r="BG31" s="683">
        <v>99.5</v>
      </c>
      <c r="BH31" s="684"/>
      <c r="BI31" s="684"/>
      <c r="BJ31" s="684"/>
      <c r="BK31" s="684"/>
      <c r="BL31" s="684"/>
      <c r="BM31" s="685">
        <v>98.8</v>
      </c>
      <c r="BN31" s="684"/>
      <c r="BO31" s="684"/>
      <c r="BP31" s="684"/>
      <c r="BQ31" s="686"/>
      <c r="BR31" s="683">
        <v>99.5</v>
      </c>
      <c r="BS31" s="684"/>
      <c r="BT31" s="684"/>
      <c r="BU31" s="684"/>
      <c r="BV31" s="684"/>
      <c r="BW31" s="684"/>
      <c r="BX31" s="685">
        <v>98.6</v>
      </c>
      <c r="BY31" s="684"/>
      <c r="BZ31" s="684"/>
      <c r="CA31" s="684"/>
      <c r="CB31" s="686"/>
      <c r="CD31" s="642"/>
      <c r="CE31" s="643"/>
      <c r="CF31" s="618" t="s">
        <v>301</v>
      </c>
      <c r="CG31" s="619"/>
      <c r="CH31" s="619"/>
      <c r="CI31" s="619"/>
      <c r="CJ31" s="619"/>
      <c r="CK31" s="619"/>
      <c r="CL31" s="619"/>
      <c r="CM31" s="619"/>
      <c r="CN31" s="619"/>
      <c r="CO31" s="619"/>
      <c r="CP31" s="619"/>
      <c r="CQ31" s="620"/>
      <c r="CR31" s="621">
        <v>52648</v>
      </c>
      <c r="CS31" s="634"/>
      <c r="CT31" s="634"/>
      <c r="CU31" s="634"/>
      <c r="CV31" s="634"/>
      <c r="CW31" s="634"/>
      <c r="CX31" s="634"/>
      <c r="CY31" s="635"/>
      <c r="CZ31" s="624">
        <v>0.4</v>
      </c>
      <c r="DA31" s="636"/>
      <c r="DB31" s="636"/>
      <c r="DC31" s="637"/>
      <c r="DD31" s="627">
        <v>47981</v>
      </c>
      <c r="DE31" s="634"/>
      <c r="DF31" s="634"/>
      <c r="DG31" s="634"/>
      <c r="DH31" s="634"/>
      <c r="DI31" s="634"/>
      <c r="DJ31" s="634"/>
      <c r="DK31" s="635"/>
      <c r="DL31" s="627">
        <v>47981</v>
      </c>
      <c r="DM31" s="634"/>
      <c r="DN31" s="634"/>
      <c r="DO31" s="634"/>
      <c r="DP31" s="634"/>
      <c r="DQ31" s="634"/>
      <c r="DR31" s="634"/>
      <c r="DS31" s="634"/>
      <c r="DT31" s="634"/>
      <c r="DU31" s="634"/>
      <c r="DV31" s="635"/>
      <c r="DW31" s="624">
        <v>0.7</v>
      </c>
      <c r="DX31" s="636"/>
      <c r="DY31" s="636"/>
      <c r="DZ31" s="636"/>
      <c r="EA31" s="636"/>
      <c r="EB31" s="636"/>
      <c r="EC31" s="648"/>
    </row>
    <row r="32" spans="2:133" ht="11.25" customHeight="1">
      <c r="B32" s="618" t="s">
        <v>302</v>
      </c>
      <c r="C32" s="619"/>
      <c r="D32" s="619"/>
      <c r="E32" s="619"/>
      <c r="F32" s="619"/>
      <c r="G32" s="619"/>
      <c r="H32" s="619"/>
      <c r="I32" s="619"/>
      <c r="J32" s="619"/>
      <c r="K32" s="619"/>
      <c r="L32" s="619"/>
      <c r="M32" s="619"/>
      <c r="N32" s="619"/>
      <c r="O32" s="619"/>
      <c r="P32" s="619"/>
      <c r="Q32" s="620"/>
      <c r="R32" s="621">
        <v>1239231</v>
      </c>
      <c r="S32" s="622"/>
      <c r="T32" s="622"/>
      <c r="U32" s="622"/>
      <c r="V32" s="622"/>
      <c r="W32" s="622"/>
      <c r="X32" s="622"/>
      <c r="Y32" s="623"/>
      <c r="Z32" s="659">
        <v>8.1999999999999993</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303</v>
      </c>
      <c r="AX32" s="618" t="s">
        <v>304</v>
      </c>
      <c r="AY32" s="619"/>
      <c r="AZ32" s="619"/>
      <c r="BA32" s="619"/>
      <c r="BB32" s="619"/>
      <c r="BC32" s="619"/>
      <c r="BD32" s="619"/>
      <c r="BE32" s="619"/>
      <c r="BF32" s="620"/>
      <c r="BG32" s="687">
        <v>99.4</v>
      </c>
      <c r="BH32" s="634"/>
      <c r="BI32" s="634"/>
      <c r="BJ32" s="634"/>
      <c r="BK32" s="634"/>
      <c r="BL32" s="634"/>
      <c r="BM32" s="625">
        <v>98.8</v>
      </c>
      <c r="BN32" s="634"/>
      <c r="BO32" s="634"/>
      <c r="BP32" s="634"/>
      <c r="BQ32" s="657"/>
      <c r="BR32" s="687">
        <v>99.5</v>
      </c>
      <c r="BS32" s="634"/>
      <c r="BT32" s="634"/>
      <c r="BU32" s="634"/>
      <c r="BV32" s="634"/>
      <c r="BW32" s="634"/>
      <c r="BX32" s="625">
        <v>98.7</v>
      </c>
      <c r="BY32" s="634"/>
      <c r="BZ32" s="634"/>
      <c r="CA32" s="634"/>
      <c r="CB32" s="657"/>
      <c r="CD32" s="644"/>
      <c r="CE32" s="645"/>
      <c r="CF32" s="618" t="s">
        <v>305</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c r="B33" s="618" t="s">
        <v>306</v>
      </c>
      <c r="C33" s="619"/>
      <c r="D33" s="619"/>
      <c r="E33" s="619"/>
      <c r="F33" s="619"/>
      <c r="G33" s="619"/>
      <c r="H33" s="619"/>
      <c r="I33" s="619"/>
      <c r="J33" s="619"/>
      <c r="K33" s="619"/>
      <c r="L33" s="619"/>
      <c r="M33" s="619"/>
      <c r="N33" s="619"/>
      <c r="O33" s="619"/>
      <c r="P33" s="619"/>
      <c r="Q33" s="620"/>
      <c r="R33" s="621">
        <v>121043</v>
      </c>
      <c r="S33" s="622"/>
      <c r="T33" s="622"/>
      <c r="U33" s="622"/>
      <c r="V33" s="622"/>
      <c r="W33" s="622"/>
      <c r="X33" s="622"/>
      <c r="Y33" s="623"/>
      <c r="Z33" s="659">
        <v>0.8</v>
      </c>
      <c r="AA33" s="659"/>
      <c r="AB33" s="659"/>
      <c r="AC33" s="659"/>
      <c r="AD33" s="660">
        <v>104362</v>
      </c>
      <c r="AE33" s="660"/>
      <c r="AF33" s="660"/>
      <c r="AG33" s="660"/>
      <c r="AH33" s="660"/>
      <c r="AI33" s="660"/>
      <c r="AJ33" s="660"/>
      <c r="AK33" s="660"/>
      <c r="AL33" s="624">
        <v>1.6</v>
      </c>
      <c r="AM33" s="625"/>
      <c r="AN33" s="625"/>
      <c r="AO33" s="661"/>
      <c r="AP33" s="664"/>
      <c r="AQ33" s="665"/>
      <c r="AR33" s="665"/>
      <c r="AS33" s="665"/>
      <c r="AT33" s="695"/>
      <c r="AU33" s="219"/>
      <c r="AV33" s="219"/>
      <c r="AW33" s="219"/>
      <c r="AX33" s="602" t="s">
        <v>307</v>
      </c>
      <c r="AY33" s="603"/>
      <c r="AZ33" s="603"/>
      <c r="BA33" s="603"/>
      <c r="BB33" s="603"/>
      <c r="BC33" s="603"/>
      <c r="BD33" s="603"/>
      <c r="BE33" s="603"/>
      <c r="BF33" s="604"/>
      <c r="BG33" s="682">
        <v>99.6</v>
      </c>
      <c r="BH33" s="606"/>
      <c r="BI33" s="606"/>
      <c r="BJ33" s="606"/>
      <c r="BK33" s="606"/>
      <c r="BL33" s="606"/>
      <c r="BM33" s="652">
        <v>98.8</v>
      </c>
      <c r="BN33" s="606"/>
      <c r="BO33" s="606"/>
      <c r="BP33" s="606"/>
      <c r="BQ33" s="669"/>
      <c r="BR33" s="682">
        <v>99.5</v>
      </c>
      <c r="BS33" s="606"/>
      <c r="BT33" s="606"/>
      <c r="BU33" s="606"/>
      <c r="BV33" s="606"/>
      <c r="BW33" s="606"/>
      <c r="BX33" s="652">
        <v>98.5</v>
      </c>
      <c r="BY33" s="606"/>
      <c r="BZ33" s="606"/>
      <c r="CA33" s="606"/>
      <c r="CB33" s="669"/>
      <c r="CD33" s="618" t="s">
        <v>308</v>
      </c>
      <c r="CE33" s="619"/>
      <c r="CF33" s="619"/>
      <c r="CG33" s="619"/>
      <c r="CH33" s="619"/>
      <c r="CI33" s="619"/>
      <c r="CJ33" s="619"/>
      <c r="CK33" s="619"/>
      <c r="CL33" s="619"/>
      <c r="CM33" s="619"/>
      <c r="CN33" s="619"/>
      <c r="CO33" s="619"/>
      <c r="CP33" s="619"/>
      <c r="CQ33" s="620"/>
      <c r="CR33" s="621">
        <v>5196450</v>
      </c>
      <c r="CS33" s="634"/>
      <c r="CT33" s="634"/>
      <c r="CU33" s="634"/>
      <c r="CV33" s="634"/>
      <c r="CW33" s="634"/>
      <c r="CX33" s="634"/>
      <c r="CY33" s="635"/>
      <c r="CZ33" s="624">
        <v>36.9</v>
      </c>
      <c r="DA33" s="636"/>
      <c r="DB33" s="636"/>
      <c r="DC33" s="637"/>
      <c r="DD33" s="627">
        <v>4092288</v>
      </c>
      <c r="DE33" s="634"/>
      <c r="DF33" s="634"/>
      <c r="DG33" s="634"/>
      <c r="DH33" s="634"/>
      <c r="DI33" s="634"/>
      <c r="DJ33" s="634"/>
      <c r="DK33" s="635"/>
      <c r="DL33" s="627">
        <v>2919108</v>
      </c>
      <c r="DM33" s="634"/>
      <c r="DN33" s="634"/>
      <c r="DO33" s="634"/>
      <c r="DP33" s="634"/>
      <c r="DQ33" s="634"/>
      <c r="DR33" s="634"/>
      <c r="DS33" s="634"/>
      <c r="DT33" s="634"/>
      <c r="DU33" s="634"/>
      <c r="DV33" s="635"/>
      <c r="DW33" s="624">
        <v>44.5</v>
      </c>
      <c r="DX33" s="636"/>
      <c r="DY33" s="636"/>
      <c r="DZ33" s="636"/>
      <c r="EA33" s="636"/>
      <c r="EB33" s="636"/>
      <c r="EC33" s="648"/>
    </row>
    <row r="34" spans="2:133" ht="11.25" customHeight="1">
      <c r="B34" s="618" t="s">
        <v>309</v>
      </c>
      <c r="C34" s="619"/>
      <c r="D34" s="619"/>
      <c r="E34" s="619"/>
      <c r="F34" s="619"/>
      <c r="G34" s="619"/>
      <c r="H34" s="619"/>
      <c r="I34" s="619"/>
      <c r="J34" s="619"/>
      <c r="K34" s="619"/>
      <c r="L34" s="619"/>
      <c r="M34" s="619"/>
      <c r="N34" s="619"/>
      <c r="O34" s="619"/>
      <c r="P34" s="619"/>
      <c r="Q34" s="620"/>
      <c r="R34" s="621">
        <v>146790</v>
      </c>
      <c r="S34" s="622"/>
      <c r="T34" s="622"/>
      <c r="U34" s="622"/>
      <c r="V34" s="622"/>
      <c r="W34" s="622"/>
      <c r="X34" s="622"/>
      <c r="Y34" s="623"/>
      <c r="Z34" s="659">
        <v>1</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1681790</v>
      </c>
      <c r="CS34" s="622"/>
      <c r="CT34" s="622"/>
      <c r="CU34" s="622"/>
      <c r="CV34" s="622"/>
      <c r="CW34" s="622"/>
      <c r="CX34" s="622"/>
      <c r="CY34" s="623"/>
      <c r="CZ34" s="624">
        <v>11.9</v>
      </c>
      <c r="DA34" s="636"/>
      <c r="DB34" s="636"/>
      <c r="DC34" s="637"/>
      <c r="DD34" s="627">
        <v>1352820</v>
      </c>
      <c r="DE34" s="622"/>
      <c r="DF34" s="622"/>
      <c r="DG34" s="622"/>
      <c r="DH34" s="622"/>
      <c r="DI34" s="622"/>
      <c r="DJ34" s="622"/>
      <c r="DK34" s="623"/>
      <c r="DL34" s="627">
        <v>1015731</v>
      </c>
      <c r="DM34" s="622"/>
      <c r="DN34" s="622"/>
      <c r="DO34" s="622"/>
      <c r="DP34" s="622"/>
      <c r="DQ34" s="622"/>
      <c r="DR34" s="622"/>
      <c r="DS34" s="622"/>
      <c r="DT34" s="622"/>
      <c r="DU34" s="622"/>
      <c r="DV34" s="623"/>
      <c r="DW34" s="624">
        <v>15.5</v>
      </c>
      <c r="DX34" s="636"/>
      <c r="DY34" s="636"/>
      <c r="DZ34" s="636"/>
      <c r="EA34" s="636"/>
      <c r="EB34" s="636"/>
      <c r="EC34" s="648"/>
    </row>
    <row r="35" spans="2:133" ht="11.25" customHeight="1">
      <c r="B35" s="618" t="s">
        <v>311</v>
      </c>
      <c r="C35" s="619"/>
      <c r="D35" s="619"/>
      <c r="E35" s="619"/>
      <c r="F35" s="619"/>
      <c r="G35" s="619"/>
      <c r="H35" s="619"/>
      <c r="I35" s="619"/>
      <c r="J35" s="619"/>
      <c r="K35" s="619"/>
      <c r="L35" s="619"/>
      <c r="M35" s="619"/>
      <c r="N35" s="619"/>
      <c r="O35" s="619"/>
      <c r="P35" s="619"/>
      <c r="Q35" s="620"/>
      <c r="R35" s="621">
        <v>205895</v>
      </c>
      <c r="S35" s="622"/>
      <c r="T35" s="622"/>
      <c r="U35" s="622"/>
      <c r="V35" s="622"/>
      <c r="W35" s="622"/>
      <c r="X35" s="622"/>
      <c r="Y35" s="623"/>
      <c r="Z35" s="659">
        <v>1.4</v>
      </c>
      <c r="AA35" s="659"/>
      <c r="AB35" s="659"/>
      <c r="AC35" s="659"/>
      <c r="AD35" s="660" t="s">
        <v>122</v>
      </c>
      <c r="AE35" s="660"/>
      <c r="AF35" s="660"/>
      <c r="AG35" s="660"/>
      <c r="AH35" s="660"/>
      <c r="AI35" s="660"/>
      <c r="AJ35" s="660"/>
      <c r="AK35" s="660"/>
      <c r="AL35" s="624" t="s">
        <v>122</v>
      </c>
      <c r="AM35" s="625"/>
      <c r="AN35" s="625"/>
      <c r="AO35" s="661"/>
      <c r="AP35" s="222"/>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48417</v>
      </c>
      <c r="CS35" s="634"/>
      <c r="CT35" s="634"/>
      <c r="CU35" s="634"/>
      <c r="CV35" s="634"/>
      <c r="CW35" s="634"/>
      <c r="CX35" s="634"/>
      <c r="CY35" s="635"/>
      <c r="CZ35" s="624">
        <v>0.3</v>
      </c>
      <c r="DA35" s="636"/>
      <c r="DB35" s="636"/>
      <c r="DC35" s="637"/>
      <c r="DD35" s="627">
        <v>34626</v>
      </c>
      <c r="DE35" s="634"/>
      <c r="DF35" s="634"/>
      <c r="DG35" s="634"/>
      <c r="DH35" s="634"/>
      <c r="DI35" s="634"/>
      <c r="DJ35" s="634"/>
      <c r="DK35" s="635"/>
      <c r="DL35" s="627">
        <v>7995</v>
      </c>
      <c r="DM35" s="634"/>
      <c r="DN35" s="634"/>
      <c r="DO35" s="634"/>
      <c r="DP35" s="634"/>
      <c r="DQ35" s="634"/>
      <c r="DR35" s="634"/>
      <c r="DS35" s="634"/>
      <c r="DT35" s="634"/>
      <c r="DU35" s="634"/>
      <c r="DV35" s="635"/>
      <c r="DW35" s="624">
        <v>0.1</v>
      </c>
      <c r="DX35" s="636"/>
      <c r="DY35" s="636"/>
      <c r="DZ35" s="636"/>
      <c r="EA35" s="636"/>
      <c r="EB35" s="636"/>
      <c r="EC35" s="648"/>
    </row>
    <row r="36" spans="2:133" ht="11.25" customHeight="1">
      <c r="B36" s="618" t="s">
        <v>315</v>
      </c>
      <c r="C36" s="619"/>
      <c r="D36" s="619"/>
      <c r="E36" s="619"/>
      <c r="F36" s="619"/>
      <c r="G36" s="619"/>
      <c r="H36" s="619"/>
      <c r="I36" s="619"/>
      <c r="J36" s="619"/>
      <c r="K36" s="619"/>
      <c r="L36" s="619"/>
      <c r="M36" s="619"/>
      <c r="N36" s="619"/>
      <c r="O36" s="619"/>
      <c r="P36" s="619"/>
      <c r="Q36" s="620"/>
      <c r="R36" s="621">
        <v>820483</v>
      </c>
      <c r="S36" s="622"/>
      <c r="T36" s="622"/>
      <c r="U36" s="622"/>
      <c r="V36" s="622"/>
      <c r="W36" s="622"/>
      <c r="X36" s="622"/>
      <c r="Y36" s="623"/>
      <c r="Z36" s="659">
        <v>5.5</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6">
        <v>1176361</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190810</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1554137</v>
      </c>
      <c r="CS36" s="622"/>
      <c r="CT36" s="622"/>
      <c r="CU36" s="622"/>
      <c r="CV36" s="622"/>
      <c r="CW36" s="622"/>
      <c r="CX36" s="622"/>
      <c r="CY36" s="623"/>
      <c r="CZ36" s="624">
        <v>11</v>
      </c>
      <c r="DA36" s="636"/>
      <c r="DB36" s="636"/>
      <c r="DC36" s="637"/>
      <c r="DD36" s="627">
        <v>1264760</v>
      </c>
      <c r="DE36" s="622"/>
      <c r="DF36" s="622"/>
      <c r="DG36" s="622"/>
      <c r="DH36" s="622"/>
      <c r="DI36" s="622"/>
      <c r="DJ36" s="622"/>
      <c r="DK36" s="623"/>
      <c r="DL36" s="627">
        <v>997863</v>
      </c>
      <c r="DM36" s="622"/>
      <c r="DN36" s="622"/>
      <c r="DO36" s="622"/>
      <c r="DP36" s="622"/>
      <c r="DQ36" s="622"/>
      <c r="DR36" s="622"/>
      <c r="DS36" s="622"/>
      <c r="DT36" s="622"/>
      <c r="DU36" s="622"/>
      <c r="DV36" s="623"/>
      <c r="DW36" s="624">
        <v>15.2</v>
      </c>
      <c r="DX36" s="636"/>
      <c r="DY36" s="636"/>
      <c r="DZ36" s="636"/>
      <c r="EA36" s="636"/>
      <c r="EB36" s="636"/>
      <c r="EC36" s="648"/>
    </row>
    <row r="37" spans="2:133" ht="11.25" customHeight="1">
      <c r="B37" s="618" t="s">
        <v>319</v>
      </c>
      <c r="C37" s="619"/>
      <c r="D37" s="619"/>
      <c r="E37" s="619"/>
      <c r="F37" s="619"/>
      <c r="G37" s="619"/>
      <c r="H37" s="619"/>
      <c r="I37" s="619"/>
      <c r="J37" s="619"/>
      <c r="K37" s="619"/>
      <c r="L37" s="619"/>
      <c r="M37" s="619"/>
      <c r="N37" s="619"/>
      <c r="O37" s="619"/>
      <c r="P37" s="619"/>
      <c r="Q37" s="620"/>
      <c r="R37" s="621">
        <v>79216</v>
      </c>
      <c r="S37" s="622"/>
      <c r="T37" s="622"/>
      <c r="U37" s="622"/>
      <c r="V37" s="622"/>
      <c r="W37" s="622"/>
      <c r="X37" s="622"/>
      <c r="Y37" s="623"/>
      <c r="Z37" s="659">
        <v>0.5</v>
      </c>
      <c r="AA37" s="659"/>
      <c r="AB37" s="659"/>
      <c r="AC37" s="659"/>
      <c r="AD37" s="660">
        <v>1860</v>
      </c>
      <c r="AE37" s="660"/>
      <c r="AF37" s="660"/>
      <c r="AG37" s="660"/>
      <c r="AH37" s="660"/>
      <c r="AI37" s="660"/>
      <c r="AJ37" s="660"/>
      <c r="AK37" s="660"/>
      <c r="AL37" s="624">
        <v>0</v>
      </c>
      <c r="AM37" s="625"/>
      <c r="AN37" s="625"/>
      <c r="AO37" s="661"/>
      <c r="AQ37" s="654" t="s">
        <v>320</v>
      </c>
      <c r="AR37" s="655"/>
      <c r="AS37" s="655"/>
      <c r="AT37" s="655"/>
      <c r="AU37" s="655"/>
      <c r="AV37" s="655"/>
      <c r="AW37" s="655"/>
      <c r="AX37" s="655"/>
      <c r="AY37" s="656"/>
      <c r="AZ37" s="621">
        <v>140215</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190810</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713838</v>
      </c>
      <c r="CS37" s="634"/>
      <c r="CT37" s="634"/>
      <c r="CU37" s="634"/>
      <c r="CV37" s="634"/>
      <c r="CW37" s="634"/>
      <c r="CX37" s="634"/>
      <c r="CY37" s="635"/>
      <c r="CZ37" s="624">
        <v>5.0999999999999996</v>
      </c>
      <c r="DA37" s="636"/>
      <c r="DB37" s="636"/>
      <c r="DC37" s="637"/>
      <c r="DD37" s="627">
        <v>692027</v>
      </c>
      <c r="DE37" s="634"/>
      <c r="DF37" s="634"/>
      <c r="DG37" s="634"/>
      <c r="DH37" s="634"/>
      <c r="DI37" s="634"/>
      <c r="DJ37" s="634"/>
      <c r="DK37" s="635"/>
      <c r="DL37" s="627">
        <v>686361</v>
      </c>
      <c r="DM37" s="634"/>
      <c r="DN37" s="634"/>
      <c r="DO37" s="634"/>
      <c r="DP37" s="634"/>
      <c r="DQ37" s="634"/>
      <c r="DR37" s="634"/>
      <c r="DS37" s="634"/>
      <c r="DT37" s="634"/>
      <c r="DU37" s="634"/>
      <c r="DV37" s="635"/>
      <c r="DW37" s="624">
        <v>10.5</v>
      </c>
      <c r="DX37" s="636"/>
      <c r="DY37" s="636"/>
      <c r="DZ37" s="636"/>
      <c r="EA37" s="636"/>
      <c r="EB37" s="636"/>
      <c r="EC37" s="648"/>
    </row>
    <row r="38" spans="2:133" ht="11.25" customHeight="1">
      <c r="B38" s="618" t="s">
        <v>323</v>
      </c>
      <c r="C38" s="619"/>
      <c r="D38" s="619"/>
      <c r="E38" s="619"/>
      <c r="F38" s="619"/>
      <c r="G38" s="619"/>
      <c r="H38" s="619"/>
      <c r="I38" s="619"/>
      <c r="J38" s="619"/>
      <c r="K38" s="619"/>
      <c r="L38" s="619"/>
      <c r="M38" s="619"/>
      <c r="N38" s="619"/>
      <c r="O38" s="619"/>
      <c r="P38" s="619"/>
      <c r="Q38" s="620"/>
      <c r="R38" s="621">
        <v>1366318</v>
      </c>
      <c r="S38" s="622"/>
      <c r="T38" s="622"/>
      <c r="U38" s="622"/>
      <c r="V38" s="622"/>
      <c r="W38" s="622"/>
      <c r="X38" s="622"/>
      <c r="Y38" s="623"/>
      <c r="Z38" s="659">
        <v>9.1</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10971</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2455</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1165390</v>
      </c>
      <c r="CS38" s="622"/>
      <c r="CT38" s="622"/>
      <c r="CU38" s="622"/>
      <c r="CV38" s="622"/>
      <c r="CW38" s="622"/>
      <c r="CX38" s="622"/>
      <c r="CY38" s="623"/>
      <c r="CZ38" s="624">
        <v>8.3000000000000007</v>
      </c>
      <c r="DA38" s="636"/>
      <c r="DB38" s="636"/>
      <c r="DC38" s="637"/>
      <c r="DD38" s="627">
        <v>981207</v>
      </c>
      <c r="DE38" s="622"/>
      <c r="DF38" s="622"/>
      <c r="DG38" s="622"/>
      <c r="DH38" s="622"/>
      <c r="DI38" s="622"/>
      <c r="DJ38" s="622"/>
      <c r="DK38" s="623"/>
      <c r="DL38" s="627">
        <v>890869</v>
      </c>
      <c r="DM38" s="622"/>
      <c r="DN38" s="622"/>
      <c r="DO38" s="622"/>
      <c r="DP38" s="622"/>
      <c r="DQ38" s="622"/>
      <c r="DR38" s="622"/>
      <c r="DS38" s="622"/>
      <c r="DT38" s="622"/>
      <c r="DU38" s="622"/>
      <c r="DV38" s="623"/>
      <c r="DW38" s="624">
        <v>13.6</v>
      </c>
      <c r="DX38" s="636"/>
      <c r="DY38" s="636"/>
      <c r="DZ38" s="636"/>
      <c r="EA38" s="636"/>
      <c r="EB38" s="636"/>
      <c r="EC38" s="648"/>
    </row>
    <row r="39" spans="2:133" ht="11.25" customHeight="1">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t="s">
        <v>122</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3742</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723076</v>
      </c>
      <c r="CS39" s="634"/>
      <c r="CT39" s="634"/>
      <c r="CU39" s="634"/>
      <c r="CV39" s="634"/>
      <c r="CW39" s="634"/>
      <c r="CX39" s="634"/>
      <c r="CY39" s="635"/>
      <c r="CZ39" s="624">
        <v>5.0999999999999996</v>
      </c>
      <c r="DA39" s="636"/>
      <c r="DB39" s="636"/>
      <c r="DC39" s="637"/>
      <c r="DD39" s="627">
        <v>452225</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c r="B40" s="618" t="s">
        <v>331</v>
      </c>
      <c r="C40" s="619"/>
      <c r="D40" s="619"/>
      <c r="E40" s="619"/>
      <c r="F40" s="619"/>
      <c r="G40" s="619"/>
      <c r="H40" s="619"/>
      <c r="I40" s="619"/>
      <c r="J40" s="619"/>
      <c r="K40" s="619"/>
      <c r="L40" s="619"/>
      <c r="M40" s="619"/>
      <c r="N40" s="619"/>
      <c r="O40" s="619"/>
      <c r="P40" s="619"/>
      <c r="Q40" s="620"/>
      <c r="R40" s="621">
        <v>32218</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t="s">
        <v>122</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67</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23640</v>
      </c>
      <c r="CS40" s="622"/>
      <c r="CT40" s="622"/>
      <c r="CU40" s="622"/>
      <c r="CV40" s="622"/>
      <c r="CW40" s="622"/>
      <c r="CX40" s="622"/>
      <c r="CY40" s="623"/>
      <c r="CZ40" s="624">
        <v>0.2</v>
      </c>
      <c r="DA40" s="636"/>
      <c r="DB40" s="636"/>
      <c r="DC40" s="637"/>
      <c r="DD40" s="627">
        <v>6650</v>
      </c>
      <c r="DE40" s="622"/>
      <c r="DF40" s="622"/>
      <c r="DG40" s="622"/>
      <c r="DH40" s="622"/>
      <c r="DI40" s="622"/>
      <c r="DJ40" s="622"/>
      <c r="DK40" s="623"/>
      <c r="DL40" s="627">
        <v>6650</v>
      </c>
      <c r="DM40" s="622"/>
      <c r="DN40" s="622"/>
      <c r="DO40" s="622"/>
      <c r="DP40" s="622"/>
      <c r="DQ40" s="622"/>
      <c r="DR40" s="622"/>
      <c r="DS40" s="622"/>
      <c r="DT40" s="622"/>
      <c r="DU40" s="622"/>
      <c r="DV40" s="623"/>
      <c r="DW40" s="624">
        <v>0.1</v>
      </c>
      <c r="DX40" s="636"/>
      <c r="DY40" s="636"/>
      <c r="DZ40" s="636"/>
      <c r="EA40" s="636"/>
      <c r="EB40" s="636"/>
      <c r="EC40" s="648"/>
    </row>
    <row r="41" spans="2:133" ht="11.25" customHeight="1">
      <c r="B41" s="602" t="s">
        <v>336</v>
      </c>
      <c r="C41" s="603"/>
      <c r="D41" s="603"/>
      <c r="E41" s="603"/>
      <c r="F41" s="603"/>
      <c r="G41" s="603"/>
      <c r="H41" s="603"/>
      <c r="I41" s="603"/>
      <c r="J41" s="603"/>
      <c r="K41" s="603"/>
      <c r="L41" s="603"/>
      <c r="M41" s="603"/>
      <c r="N41" s="603"/>
      <c r="O41" s="603"/>
      <c r="P41" s="603"/>
      <c r="Q41" s="604"/>
      <c r="R41" s="605">
        <v>15028088</v>
      </c>
      <c r="S41" s="646"/>
      <c r="T41" s="646"/>
      <c r="U41" s="646"/>
      <c r="V41" s="646"/>
      <c r="W41" s="646"/>
      <c r="X41" s="646"/>
      <c r="Y41" s="649"/>
      <c r="Z41" s="650">
        <v>100</v>
      </c>
      <c r="AA41" s="650"/>
      <c r="AB41" s="650"/>
      <c r="AC41" s="650"/>
      <c r="AD41" s="651">
        <v>6532995</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155307</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c r="AQ42" s="666" t="s">
        <v>340</v>
      </c>
      <c r="AR42" s="667"/>
      <c r="AS42" s="667"/>
      <c r="AT42" s="667"/>
      <c r="AU42" s="667"/>
      <c r="AV42" s="667"/>
      <c r="AW42" s="667"/>
      <c r="AX42" s="667"/>
      <c r="AY42" s="668"/>
      <c r="AZ42" s="605">
        <v>869868</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592</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4187393</v>
      </c>
      <c r="CS42" s="634"/>
      <c r="CT42" s="634"/>
      <c r="CU42" s="634"/>
      <c r="CV42" s="634"/>
      <c r="CW42" s="634"/>
      <c r="CX42" s="634"/>
      <c r="CY42" s="635"/>
      <c r="CZ42" s="624">
        <v>29.8</v>
      </c>
      <c r="DA42" s="636"/>
      <c r="DB42" s="636"/>
      <c r="DC42" s="637"/>
      <c r="DD42" s="627">
        <v>620403</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c r="B43" s="214" t="s">
        <v>343</v>
      </c>
      <c r="CD43" s="618" t="s">
        <v>344</v>
      </c>
      <c r="CE43" s="619"/>
      <c r="CF43" s="619"/>
      <c r="CG43" s="619"/>
      <c r="CH43" s="619"/>
      <c r="CI43" s="619"/>
      <c r="CJ43" s="619"/>
      <c r="CK43" s="619"/>
      <c r="CL43" s="619"/>
      <c r="CM43" s="619"/>
      <c r="CN43" s="619"/>
      <c r="CO43" s="619"/>
      <c r="CP43" s="619"/>
      <c r="CQ43" s="620"/>
      <c r="CR43" s="621">
        <v>190221</v>
      </c>
      <c r="CS43" s="634"/>
      <c r="CT43" s="634"/>
      <c r="CU43" s="634"/>
      <c r="CV43" s="634"/>
      <c r="CW43" s="634"/>
      <c r="CX43" s="634"/>
      <c r="CY43" s="635"/>
      <c r="CZ43" s="624">
        <v>1.4</v>
      </c>
      <c r="DA43" s="636"/>
      <c r="DB43" s="636"/>
      <c r="DC43" s="637"/>
      <c r="DD43" s="627">
        <v>189016</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2028340</v>
      </c>
      <c r="CS44" s="622"/>
      <c r="CT44" s="622"/>
      <c r="CU44" s="622"/>
      <c r="CV44" s="622"/>
      <c r="CW44" s="622"/>
      <c r="CX44" s="622"/>
      <c r="CY44" s="623"/>
      <c r="CZ44" s="624">
        <v>14.4</v>
      </c>
      <c r="DA44" s="625"/>
      <c r="DB44" s="625"/>
      <c r="DC44" s="626"/>
      <c r="DD44" s="627">
        <v>334017</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1264816</v>
      </c>
      <c r="CS45" s="634"/>
      <c r="CT45" s="634"/>
      <c r="CU45" s="634"/>
      <c r="CV45" s="634"/>
      <c r="CW45" s="634"/>
      <c r="CX45" s="634"/>
      <c r="CY45" s="635"/>
      <c r="CZ45" s="624">
        <v>9</v>
      </c>
      <c r="DA45" s="636"/>
      <c r="DB45" s="636"/>
      <c r="DC45" s="637"/>
      <c r="DD45" s="627">
        <v>87413</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c r="B46" s="225"/>
      <c r="CD46" s="642"/>
      <c r="CE46" s="643"/>
      <c r="CF46" s="618" t="s">
        <v>349</v>
      </c>
      <c r="CG46" s="619"/>
      <c r="CH46" s="619"/>
      <c r="CI46" s="619"/>
      <c r="CJ46" s="619"/>
      <c r="CK46" s="619"/>
      <c r="CL46" s="619"/>
      <c r="CM46" s="619"/>
      <c r="CN46" s="619"/>
      <c r="CO46" s="619"/>
      <c r="CP46" s="619"/>
      <c r="CQ46" s="620"/>
      <c r="CR46" s="621">
        <v>659646</v>
      </c>
      <c r="CS46" s="622"/>
      <c r="CT46" s="622"/>
      <c r="CU46" s="622"/>
      <c r="CV46" s="622"/>
      <c r="CW46" s="622"/>
      <c r="CX46" s="622"/>
      <c r="CY46" s="623"/>
      <c r="CZ46" s="624">
        <v>4.7</v>
      </c>
      <c r="DA46" s="625"/>
      <c r="DB46" s="625"/>
      <c r="DC46" s="626"/>
      <c r="DD46" s="627">
        <v>224913</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c r="B47" s="225"/>
      <c r="CD47" s="642"/>
      <c r="CE47" s="643"/>
      <c r="CF47" s="618" t="s">
        <v>350</v>
      </c>
      <c r="CG47" s="619"/>
      <c r="CH47" s="619"/>
      <c r="CI47" s="619"/>
      <c r="CJ47" s="619"/>
      <c r="CK47" s="619"/>
      <c r="CL47" s="619"/>
      <c r="CM47" s="619"/>
      <c r="CN47" s="619"/>
      <c r="CO47" s="619"/>
      <c r="CP47" s="619"/>
      <c r="CQ47" s="620"/>
      <c r="CR47" s="621">
        <v>2159053</v>
      </c>
      <c r="CS47" s="634"/>
      <c r="CT47" s="634"/>
      <c r="CU47" s="634"/>
      <c r="CV47" s="634"/>
      <c r="CW47" s="634"/>
      <c r="CX47" s="634"/>
      <c r="CY47" s="635"/>
      <c r="CZ47" s="624">
        <v>15.3</v>
      </c>
      <c r="DA47" s="636"/>
      <c r="DB47" s="636"/>
      <c r="DC47" s="637"/>
      <c r="DD47" s="627">
        <v>286386</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c r="B49" s="225"/>
      <c r="CD49" s="602" t="s">
        <v>352</v>
      </c>
      <c r="CE49" s="603"/>
      <c r="CF49" s="603"/>
      <c r="CG49" s="603"/>
      <c r="CH49" s="603"/>
      <c r="CI49" s="603"/>
      <c r="CJ49" s="603"/>
      <c r="CK49" s="603"/>
      <c r="CL49" s="603"/>
      <c r="CM49" s="603"/>
      <c r="CN49" s="603"/>
      <c r="CO49" s="603"/>
      <c r="CP49" s="603"/>
      <c r="CQ49" s="604"/>
      <c r="CR49" s="605">
        <v>14074792</v>
      </c>
      <c r="CS49" s="606"/>
      <c r="CT49" s="606"/>
      <c r="CU49" s="606"/>
      <c r="CV49" s="606"/>
      <c r="CW49" s="606"/>
      <c r="CX49" s="606"/>
      <c r="CY49" s="607"/>
      <c r="CZ49" s="608">
        <v>100</v>
      </c>
      <c r="DA49" s="609"/>
      <c r="DB49" s="609"/>
      <c r="DC49" s="610"/>
      <c r="DD49" s="611">
        <v>8017342</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DRSmevyGGSRgrFg2RoGpr3Gt7xeNbb9kY7VIlOTysHXo/m7V993/1+FGoAzOesewIDrnSuaBLwoXAylGUqPdzA==" saltValue="qKfgOtm4y7F3E1emOw6BJ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108" zoomScale="70" zoomScaleNormal="25" zoomScaleSheetLayoutView="70" workbookViewId="0"/>
  </sheetViews>
  <sheetFormatPr defaultColWidth="0" defaultRowHeight="13" zeroHeight="1"/>
  <cols>
    <col min="1" max="130" width="2.7265625" style="231" customWidth="1"/>
    <col min="131" max="131" width="1.63281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1090" t="s">
        <v>353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354</v>
      </c>
      <c r="DK2" s="1092"/>
      <c r="DL2" s="1092"/>
      <c r="DM2" s="1092"/>
      <c r="DN2" s="1092"/>
      <c r="DO2" s="1093"/>
      <c r="DP2" s="228"/>
      <c r="DQ2" s="1091" t="s">
        <v>355</v>
      </c>
      <c r="DR2" s="1092"/>
      <c r="DS2" s="1092"/>
      <c r="DT2" s="1092"/>
      <c r="DU2" s="1092"/>
      <c r="DV2" s="1092"/>
      <c r="DW2" s="1092"/>
      <c r="DX2" s="1092"/>
      <c r="DY2" s="1092"/>
      <c r="DZ2" s="1093"/>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4"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4" t="s">
        <v>372</v>
      </c>
      <c r="DH5" s="1085"/>
      <c r="DI5" s="1085"/>
      <c r="DJ5" s="1085"/>
      <c r="DK5" s="1086"/>
      <c r="DL5" s="1084" t="s">
        <v>373</v>
      </c>
      <c r="DM5" s="1085"/>
      <c r="DN5" s="1085"/>
      <c r="DO5" s="1085"/>
      <c r="DP5" s="1086"/>
      <c r="DQ5" s="1001" t="s">
        <v>374</v>
      </c>
      <c r="DR5" s="1002"/>
      <c r="DS5" s="1002"/>
      <c r="DT5" s="1002"/>
      <c r="DU5" s="1003"/>
      <c r="DV5" s="1001" t="s">
        <v>365</v>
      </c>
      <c r="DW5" s="1002"/>
      <c r="DX5" s="1002"/>
      <c r="DY5" s="1002"/>
      <c r="DZ5" s="1015"/>
      <c r="EA5" s="234"/>
    </row>
    <row r="6" spans="1:131" s="235" customFormat="1" ht="26.25" customHeight="1" thickBot="1">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c r="A7" s="236">
        <v>1</v>
      </c>
      <c r="B7" s="1047" t="s">
        <v>375</v>
      </c>
      <c r="C7" s="1048"/>
      <c r="D7" s="1048"/>
      <c r="E7" s="1048"/>
      <c r="F7" s="1048"/>
      <c r="G7" s="1048"/>
      <c r="H7" s="1048"/>
      <c r="I7" s="1048"/>
      <c r="J7" s="1048"/>
      <c r="K7" s="1048"/>
      <c r="L7" s="1048"/>
      <c r="M7" s="1048"/>
      <c r="N7" s="1048"/>
      <c r="O7" s="1048"/>
      <c r="P7" s="1049"/>
      <c r="Q7" s="1102">
        <v>14973</v>
      </c>
      <c r="R7" s="1103"/>
      <c r="S7" s="1103"/>
      <c r="T7" s="1103"/>
      <c r="U7" s="1103"/>
      <c r="V7" s="1103">
        <v>14020</v>
      </c>
      <c r="W7" s="1103"/>
      <c r="X7" s="1103"/>
      <c r="Y7" s="1103"/>
      <c r="Z7" s="1103"/>
      <c r="AA7" s="1103">
        <v>953</v>
      </c>
      <c r="AB7" s="1103"/>
      <c r="AC7" s="1103"/>
      <c r="AD7" s="1103"/>
      <c r="AE7" s="1104"/>
      <c r="AF7" s="1105">
        <v>889</v>
      </c>
      <c r="AG7" s="1106"/>
      <c r="AH7" s="1106"/>
      <c r="AI7" s="1106"/>
      <c r="AJ7" s="1107"/>
      <c r="AK7" s="1108">
        <v>207</v>
      </c>
      <c r="AL7" s="1109"/>
      <c r="AM7" s="1109"/>
      <c r="AN7" s="1109"/>
      <c r="AO7" s="1109"/>
      <c r="AP7" s="1109">
        <v>13580</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555</v>
      </c>
      <c r="BT7" s="1100"/>
      <c r="BU7" s="1100"/>
      <c r="BV7" s="1100"/>
      <c r="BW7" s="1100"/>
      <c r="BX7" s="1100"/>
      <c r="BY7" s="1100"/>
      <c r="BZ7" s="1100"/>
      <c r="CA7" s="1100"/>
      <c r="CB7" s="1100"/>
      <c r="CC7" s="1100"/>
      <c r="CD7" s="1100"/>
      <c r="CE7" s="1100"/>
      <c r="CF7" s="1100"/>
      <c r="CG7" s="1112"/>
      <c r="CH7" s="1096">
        <v>-6</v>
      </c>
      <c r="CI7" s="1097"/>
      <c r="CJ7" s="1097"/>
      <c r="CK7" s="1097"/>
      <c r="CL7" s="1098"/>
      <c r="CM7" s="1096">
        <v>34</v>
      </c>
      <c r="CN7" s="1097"/>
      <c r="CO7" s="1097"/>
      <c r="CP7" s="1097"/>
      <c r="CQ7" s="1098"/>
      <c r="CR7" s="1096">
        <v>10</v>
      </c>
      <c r="CS7" s="1097"/>
      <c r="CT7" s="1097"/>
      <c r="CU7" s="1097"/>
      <c r="CV7" s="1098"/>
      <c r="CW7" s="1096" t="s">
        <v>554</v>
      </c>
      <c r="CX7" s="1097"/>
      <c r="CY7" s="1097"/>
      <c r="CZ7" s="1097"/>
      <c r="DA7" s="1098"/>
      <c r="DB7" s="1096" t="s">
        <v>554</v>
      </c>
      <c r="DC7" s="1097"/>
      <c r="DD7" s="1097"/>
      <c r="DE7" s="1097"/>
      <c r="DF7" s="1098"/>
      <c r="DG7" s="1096" t="s">
        <v>554</v>
      </c>
      <c r="DH7" s="1097"/>
      <c r="DI7" s="1097"/>
      <c r="DJ7" s="1097"/>
      <c r="DK7" s="1098"/>
      <c r="DL7" s="1096" t="s">
        <v>554</v>
      </c>
      <c r="DM7" s="1097"/>
      <c r="DN7" s="1097"/>
      <c r="DO7" s="1097"/>
      <c r="DP7" s="1098"/>
      <c r="DQ7" s="1096" t="s">
        <v>554</v>
      </c>
      <c r="DR7" s="1097"/>
      <c r="DS7" s="1097"/>
      <c r="DT7" s="1097"/>
      <c r="DU7" s="1098"/>
      <c r="DV7" s="1099"/>
      <c r="DW7" s="1100"/>
      <c r="DX7" s="1100"/>
      <c r="DY7" s="1100"/>
      <c r="DZ7" s="1101"/>
      <c r="EA7" s="234"/>
    </row>
    <row r="8" spans="1:131" s="235" customFormat="1" ht="26.25" customHeight="1">
      <c r="A8" s="238">
        <v>2</v>
      </c>
      <c r="B8" s="1030" t="s">
        <v>376</v>
      </c>
      <c r="C8" s="1031"/>
      <c r="D8" s="1031"/>
      <c r="E8" s="1031"/>
      <c r="F8" s="1031"/>
      <c r="G8" s="1031"/>
      <c r="H8" s="1031"/>
      <c r="I8" s="1031"/>
      <c r="J8" s="1031"/>
      <c r="K8" s="1031"/>
      <c r="L8" s="1031"/>
      <c r="M8" s="1031"/>
      <c r="N8" s="1031"/>
      <c r="O8" s="1031"/>
      <c r="P8" s="1032"/>
      <c r="Q8" s="1038">
        <v>131</v>
      </c>
      <c r="R8" s="1039"/>
      <c r="S8" s="1039"/>
      <c r="T8" s="1039"/>
      <c r="U8" s="1039"/>
      <c r="V8" s="1039">
        <v>131</v>
      </c>
      <c r="W8" s="1039"/>
      <c r="X8" s="1039"/>
      <c r="Y8" s="1039"/>
      <c r="Z8" s="1039"/>
      <c r="AA8" s="1039">
        <v>0</v>
      </c>
      <c r="AB8" s="1039"/>
      <c r="AC8" s="1039"/>
      <c r="AD8" s="1039"/>
      <c r="AE8" s="1040"/>
      <c r="AF8" s="1035" t="s">
        <v>122</v>
      </c>
      <c r="AG8" s="1036"/>
      <c r="AH8" s="1036"/>
      <c r="AI8" s="1036"/>
      <c r="AJ8" s="1037"/>
      <c r="AK8" s="1080">
        <v>91</v>
      </c>
      <c r="AL8" s="1081"/>
      <c r="AM8" s="1081"/>
      <c r="AN8" s="1081"/>
      <c r="AO8" s="1081"/>
      <c r="AP8" s="1081" t="s">
        <v>554</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556</v>
      </c>
      <c r="BT8" s="993"/>
      <c r="BU8" s="993"/>
      <c r="BV8" s="993"/>
      <c r="BW8" s="993"/>
      <c r="BX8" s="993"/>
      <c r="BY8" s="993"/>
      <c r="BZ8" s="993"/>
      <c r="CA8" s="993"/>
      <c r="CB8" s="993"/>
      <c r="CC8" s="993"/>
      <c r="CD8" s="993"/>
      <c r="CE8" s="993"/>
      <c r="CF8" s="993"/>
      <c r="CG8" s="1014"/>
      <c r="CH8" s="989">
        <v>3</v>
      </c>
      <c r="CI8" s="990"/>
      <c r="CJ8" s="990"/>
      <c r="CK8" s="990"/>
      <c r="CL8" s="991"/>
      <c r="CM8" s="989">
        <v>45</v>
      </c>
      <c r="CN8" s="990"/>
      <c r="CO8" s="990"/>
      <c r="CP8" s="990"/>
      <c r="CQ8" s="991"/>
      <c r="CR8" s="989">
        <v>20</v>
      </c>
      <c r="CS8" s="990"/>
      <c r="CT8" s="990"/>
      <c r="CU8" s="990"/>
      <c r="CV8" s="991"/>
      <c r="CW8" s="989" t="s">
        <v>554</v>
      </c>
      <c r="CX8" s="990"/>
      <c r="CY8" s="990"/>
      <c r="CZ8" s="990"/>
      <c r="DA8" s="991"/>
      <c r="DB8" s="989" t="s">
        <v>554</v>
      </c>
      <c r="DC8" s="990"/>
      <c r="DD8" s="990"/>
      <c r="DE8" s="990"/>
      <c r="DF8" s="991"/>
      <c r="DG8" s="989" t="s">
        <v>554</v>
      </c>
      <c r="DH8" s="990"/>
      <c r="DI8" s="990"/>
      <c r="DJ8" s="990"/>
      <c r="DK8" s="991"/>
      <c r="DL8" s="989" t="s">
        <v>554</v>
      </c>
      <c r="DM8" s="990"/>
      <c r="DN8" s="990"/>
      <c r="DO8" s="990"/>
      <c r="DP8" s="991"/>
      <c r="DQ8" s="989" t="s">
        <v>554</v>
      </c>
      <c r="DR8" s="990"/>
      <c r="DS8" s="990"/>
      <c r="DT8" s="990"/>
      <c r="DU8" s="991"/>
      <c r="DV8" s="992"/>
      <c r="DW8" s="993"/>
      <c r="DX8" s="993"/>
      <c r="DY8" s="993"/>
      <c r="DZ8" s="994"/>
      <c r="EA8" s="234"/>
    </row>
    <row r="9" spans="1:131" s="235" customFormat="1" ht="26.25" customHeight="1">
      <c r="A9" s="238">
        <v>3</v>
      </c>
      <c r="B9" s="1030" t="s">
        <v>377</v>
      </c>
      <c r="C9" s="1031"/>
      <c r="D9" s="1031"/>
      <c r="E9" s="1031"/>
      <c r="F9" s="1031"/>
      <c r="G9" s="1031"/>
      <c r="H9" s="1031"/>
      <c r="I9" s="1031"/>
      <c r="J9" s="1031"/>
      <c r="K9" s="1031"/>
      <c r="L9" s="1031"/>
      <c r="M9" s="1031"/>
      <c r="N9" s="1031"/>
      <c r="O9" s="1031"/>
      <c r="P9" s="1032"/>
      <c r="Q9" s="1038">
        <v>24</v>
      </c>
      <c r="R9" s="1039"/>
      <c r="S9" s="1039"/>
      <c r="T9" s="1039"/>
      <c r="U9" s="1039"/>
      <c r="V9" s="1039">
        <v>24</v>
      </c>
      <c r="W9" s="1039"/>
      <c r="X9" s="1039"/>
      <c r="Y9" s="1039"/>
      <c r="Z9" s="1039"/>
      <c r="AA9" s="1039">
        <v>0</v>
      </c>
      <c r="AB9" s="1039"/>
      <c r="AC9" s="1039"/>
      <c r="AD9" s="1039"/>
      <c r="AE9" s="1040"/>
      <c r="AF9" s="1035" t="s">
        <v>122</v>
      </c>
      <c r="AG9" s="1036"/>
      <c r="AH9" s="1036"/>
      <c r="AI9" s="1036"/>
      <c r="AJ9" s="1037"/>
      <c r="AK9" s="1080">
        <v>7</v>
      </c>
      <c r="AL9" s="1081"/>
      <c r="AM9" s="1081"/>
      <c r="AN9" s="1081"/>
      <c r="AO9" s="1081"/>
      <c r="AP9" s="1081" t="s">
        <v>554</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378</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c r="A23" s="240" t="s">
        <v>379</v>
      </c>
      <c r="B23" s="937" t="s">
        <v>380</v>
      </c>
      <c r="C23" s="938"/>
      <c r="D23" s="938"/>
      <c r="E23" s="938"/>
      <c r="F23" s="938"/>
      <c r="G23" s="938"/>
      <c r="H23" s="938"/>
      <c r="I23" s="938"/>
      <c r="J23" s="938"/>
      <c r="K23" s="938"/>
      <c r="L23" s="938"/>
      <c r="M23" s="938"/>
      <c r="N23" s="938"/>
      <c r="O23" s="938"/>
      <c r="P23" s="948"/>
      <c r="Q23" s="1067">
        <v>15028</v>
      </c>
      <c r="R23" s="1061"/>
      <c r="S23" s="1061"/>
      <c r="T23" s="1061"/>
      <c r="U23" s="1061"/>
      <c r="V23" s="1061">
        <v>14075</v>
      </c>
      <c r="W23" s="1061"/>
      <c r="X23" s="1061"/>
      <c r="Y23" s="1061"/>
      <c r="Z23" s="1061"/>
      <c r="AA23" s="1061">
        <v>953</v>
      </c>
      <c r="AB23" s="1061"/>
      <c r="AC23" s="1061"/>
      <c r="AD23" s="1061"/>
      <c r="AE23" s="1068"/>
      <c r="AF23" s="1069">
        <v>889</v>
      </c>
      <c r="AG23" s="1061"/>
      <c r="AH23" s="1061"/>
      <c r="AI23" s="1061"/>
      <c r="AJ23" s="1070"/>
      <c r="AK23" s="1071"/>
      <c r="AL23" s="1072"/>
      <c r="AM23" s="1072"/>
      <c r="AN23" s="1072"/>
      <c r="AO23" s="1072"/>
      <c r="AP23" s="1061"/>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c r="A24" s="1060" t="s">
        <v>381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c r="A25" s="1059" t="s">
        <v>382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c r="A26" s="995" t="s">
        <v>358</v>
      </c>
      <c r="B26" s="996"/>
      <c r="C26" s="996"/>
      <c r="D26" s="996"/>
      <c r="E26" s="996"/>
      <c r="F26" s="996"/>
      <c r="G26" s="996"/>
      <c r="H26" s="996"/>
      <c r="I26" s="996"/>
      <c r="J26" s="996"/>
      <c r="K26" s="996"/>
      <c r="L26" s="996"/>
      <c r="M26" s="996"/>
      <c r="N26" s="996"/>
      <c r="O26" s="996"/>
      <c r="P26" s="997"/>
      <c r="Q26" s="1001" t="s">
        <v>383</v>
      </c>
      <c r="R26" s="1002"/>
      <c r="S26" s="1002"/>
      <c r="T26" s="1002"/>
      <c r="U26" s="1003"/>
      <c r="V26" s="1001" t="s">
        <v>384</v>
      </c>
      <c r="W26" s="1002"/>
      <c r="X26" s="1002"/>
      <c r="Y26" s="1002"/>
      <c r="Z26" s="1003"/>
      <c r="AA26" s="1001" t="s">
        <v>385</v>
      </c>
      <c r="AB26" s="1002"/>
      <c r="AC26" s="1002"/>
      <c r="AD26" s="1002"/>
      <c r="AE26" s="1002"/>
      <c r="AF26" s="1055" t="s">
        <v>386</v>
      </c>
      <c r="AG26" s="1008"/>
      <c r="AH26" s="1008"/>
      <c r="AI26" s="1008"/>
      <c r="AJ26" s="1056"/>
      <c r="AK26" s="1002" t="s">
        <v>387</v>
      </c>
      <c r="AL26" s="1002"/>
      <c r="AM26" s="1002"/>
      <c r="AN26" s="1002"/>
      <c r="AO26" s="1003"/>
      <c r="AP26" s="1001" t="s">
        <v>388</v>
      </c>
      <c r="AQ26" s="1002"/>
      <c r="AR26" s="1002"/>
      <c r="AS26" s="1002"/>
      <c r="AT26" s="1003"/>
      <c r="AU26" s="1001" t="s">
        <v>389</v>
      </c>
      <c r="AV26" s="1002"/>
      <c r="AW26" s="1002"/>
      <c r="AX26" s="1002"/>
      <c r="AY26" s="1003"/>
      <c r="AZ26" s="1001" t="s">
        <v>390</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c r="A28" s="242">
        <v>1</v>
      </c>
      <c r="B28" s="1047" t="s">
        <v>391</v>
      </c>
      <c r="C28" s="1048"/>
      <c r="D28" s="1048"/>
      <c r="E28" s="1048"/>
      <c r="F28" s="1048"/>
      <c r="G28" s="1048"/>
      <c r="H28" s="1048"/>
      <c r="I28" s="1048"/>
      <c r="J28" s="1048"/>
      <c r="K28" s="1048"/>
      <c r="L28" s="1048"/>
      <c r="M28" s="1048"/>
      <c r="N28" s="1048"/>
      <c r="O28" s="1048"/>
      <c r="P28" s="1049"/>
      <c r="Q28" s="1050">
        <v>3125</v>
      </c>
      <c r="R28" s="1051"/>
      <c r="S28" s="1051"/>
      <c r="T28" s="1051"/>
      <c r="U28" s="1051"/>
      <c r="V28" s="1051">
        <v>2934</v>
      </c>
      <c r="W28" s="1051"/>
      <c r="X28" s="1051"/>
      <c r="Y28" s="1051"/>
      <c r="Z28" s="1051"/>
      <c r="AA28" s="1051">
        <v>191</v>
      </c>
      <c r="AB28" s="1051"/>
      <c r="AC28" s="1051"/>
      <c r="AD28" s="1051"/>
      <c r="AE28" s="1052"/>
      <c r="AF28" s="1053">
        <v>191</v>
      </c>
      <c r="AG28" s="1051"/>
      <c r="AH28" s="1051"/>
      <c r="AI28" s="1051"/>
      <c r="AJ28" s="1054"/>
      <c r="AK28" s="1042">
        <v>155</v>
      </c>
      <c r="AL28" s="1043"/>
      <c r="AM28" s="1043"/>
      <c r="AN28" s="1043"/>
      <c r="AO28" s="1043"/>
      <c r="AP28" s="1043" t="s">
        <v>554</v>
      </c>
      <c r="AQ28" s="1043"/>
      <c r="AR28" s="1043"/>
      <c r="AS28" s="1043"/>
      <c r="AT28" s="1043"/>
      <c r="AU28" s="1043" t="s">
        <v>554</v>
      </c>
      <c r="AV28" s="1043"/>
      <c r="AW28" s="1043"/>
      <c r="AX28" s="1043"/>
      <c r="AY28" s="1043"/>
      <c r="AZ28" s="1044" t="s">
        <v>554</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c r="A29" s="242">
        <v>2</v>
      </c>
      <c r="B29" s="1030" t="s">
        <v>392</v>
      </c>
      <c r="C29" s="1031"/>
      <c r="D29" s="1031"/>
      <c r="E29" s="1031"/>
      <c r="F29" s="1031"/>
      <c r="G29" s="1031"/>
      <c r="H29" s="1031"/>
      <c r="I29" s="1031"/>
      <c r="J29" s="1031"/>
      <c r="K29" s="1031"/>
      <c r="L29" s="1031"/>
      <c r="M29" s="1031"/>
      <c r="N29" s="1031"/>
      <c r="O29" s="1031"/>
      <c r="P29" s="1032"/>
      <c r="Q29" s="1038">
        <v>2756</v>
      </c>
      <c r="R29" s="1039"/>
      <c r="S29" s="1039"/>
      <c r="T29" s="1039"/>
      <c r="U29" s="1039"/>
      <c r="V29" s="1039">
        <v>2425</v>
      </c>
      <c r="W29" s="1039"/>
      <c r="X29" s="1039"/>
      <c r="Y29" s="1039"/>
      <c r="Z29" s="1039"/>
      <c r="AA29" s="1039">
        <v>331</v>
      </c>
      <c r="AB29" s="1039"/>
      <c r="AC29" s="1039"/>
      <c r="AD29" s="1039"/>
      <c r="AE29" s="1040"/>
      <c r="AF29" s="1035">
        <v>331</v>
      </c>
      <c r="AG29" s="1036"/>
      <c r="AH29" s="1036"/>
      <c r="AI29" s="1036"/>
      <c r="AJ29" s="1037"/>
      <c r="AK29" s="980">
        <v>388</v>
      </c>
      <c r="AL29" s="971"/>
      <c r="AM29" s="971"/>
      <c r="AN29" s="971"/>
      <c r="AO29" s="971"/>
      <c r="AP29" s="971" t="s">
        <v>554</v>
      </c>
      <c r="AQ29" s="971"/>
      <c r="AR29" s="971"/>
      <c r="AS29" s="971"/>
      <c r="AT29" s="971"/>
      <c r="AU29" s="971" t="s">
        <v>554</v>
      </c>
      <c r="AV29" s="971"/>
      <c r="AW29" s="971"/>
      <c r="AX29" s="971"/>
      <c r="AY29" s="971"/>
      <c r="AZ29" s="1041" t="s">
        <v>554</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c r="A30" s="242">
        <v>3</v>
      </c>
      <c r="B30" s="1030" t="s">
        <v>393</v>
      </c>
      <c r="C30" s="1031"/>
      <c r="D30" s="1031"/>
      <c r="E30" s="1031"/>
      <c r="F30" s="1031"/>
      <c r="G30" s="1031"/>
      <c r="H30" s="1031"/>
      <c r="I30" s="1031"/>
      <c r="J30" s="1031"/>
      <c r="K30" s="1031"/>
      <c r="L30" s="1031"/>
      <c r="M30" s="1031"/>
      <c r="N30" s="1031"/>
      <c r="O30" s="1031"/>
      <c r="P30" s="1032"/>
      <c r="Q30" s="1038">
        <v>319</v>
      </c>
      <c r="R30" s="1039"/>
      <c r="S30" s="1039"/>
      <c r="T30" s="1039"/>
      <c r="U30" s="1039"/>
      <c r="V30" s="1039">
        <v>317</v>
      </c>
      <c r="W30" s="1039"/>
      <c r="X30" s="1039"/>
      <c r="Y30" s="1039"/>
      <c r="Z30" s="1039"/>
      <c r="AA30" s="1039">
        <v>2</v>
      </c>
      <c r="AB30" s="1039"/>
      <c r="AC30" s="1039"/>
      <c r="AD30" s="1039"/>
      <c r="AE30" s="1040"/>
      <c r="AF30" s="1035">
        <v>2</v>
      </c>
      <c r="AG30" s="1036"/>
      <c r="AH30" s="1036"/>
      <c r="AI30" s="1036"/>
      <c r="AJ30" s="1037"/>
      <c r="AK30" s="980">
        <v>112</v>
      </c>
      <c r="AL30" s="971"/>
      <c r="AM30" s="971"/>
      <c r="AN30" s="971"/>
      <c r="AO30" s="971"/>
      <c r="AP30" s="971" t="s">
        <v>554</v>
      </c>
      <c r="AQ30" s="971"/>
      <c r="AR30" s="971"/>
      <c r="AS30" s="971"/>
      <c r="AT30" s="971"/>
      <c r="AU30" s="971" t="s">
        <v>554</v>
      </c>
      <c r="AV30" s="971"/>
      <c r="AW30" s="971"/>
      <c r="AX30" s="971"/>
      <c r="AY30" s="971"/>
      <c r="AZ30" s="1041" t="s">
        <v>554</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c r="A31" s="242">
        <v>4</v>
      </c>
      <c r="B31" s="1030" t="s">
        <v>394</v>
      </c>
      <c r="C31" s="1031"/>
      <c r="D31" s="1031"/>
      <c r="E31" s="1031"/>
      <c r="F31" s="1031"/>
      <c r="G31" s="1031"/>
      <c r="H31" s="1031"/>
      <c r="I31" s="1031"/>
      <c r="J31" s="1031"/>
      <c r="K31" s="1031"/>
      <c r="L31" s="1031"/>
      <c r="M31" s="1031"/>
      <c r="N31" s="1031"/>
      <c r="O31" s="1031"/>
      <c r="P31" s="1032"/>
      <c r="Q31" s="1038">
        <v>230</v>
      </c>
      <c r="R31" s="1039"/>
      <c r="S31" s="1039"/>
      <c r="T31" s="1039"/>
      <c r="U31" s="1039"/>
      <c r="V31" s="1039">
        <v>203</v>
      </c>
      <c r="W31" s="1039"/>
      <c r="X31" s="1039"/>
      <c r="Y31" s="1039"/>
      <c r="Z31" s="1039"/>
      <c r="AA31" s="1039">
        <v>27</v>
      </c>
      <c r="AB31" s="1039"/>
      <c r="AC31" s="1039"/>
      <c r="AD31" s="1039"/>
      <c r="AE31" s="1040"/>
      <c r="AF31" s="1035">
        <v>348</v>
      </c>
      <c r="AG31" s="1036"/>
      <c r="AH31" s="1036"/>
      <c r="AI31" s="1036"/>
      <c r="AJ31" s="1037"/>
      <c r="AK31" s="980">
        <v>11</v>
      </c>
      <c r="AL31" s="971"/>
      <c r="AM31" s="971"/>
      <c r="AN31" s="971"/>
      <c r="AO31" s="971"/>
      <c r="AP31" s="971">
        <v>685</v>
      </c>
      <c r="AQ31" s="971"/>
      <c r="AR31" s="971"/>
      <c r="AS31" s="971"/>
      <c r="AT31" s="971"/>
      <c r="AU31" s="971">
        <v>34</v>
      </c>
      <c r="AV31" s="971"/>
      <c r="AW31" s="971"/>
      <c r="AX31" s="971"/>
      <c r="AY31" s="971"/>
      <c r="AZ31" s="1041" t="s">
        <v>554</v>
      </c>
      <c r="BA31" s="1041"/>
      <c r="BB31" s="1041"/>
      <c r="BC31" s="1041"/>
      <c r="BD31" s="1041"/>
      <c r="BE31" s="972" t="s">
        <v>395</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c r="A32" s="242">
        <v>5</v>
      </c>
      <c r="B32" s="1030" t="s">
        <v>396</v>
      </c>
      <c r="C32" s="1031"/>
      <c r="D32" s="1031"/>
      <c r="E32" s="1031"/>
      <c r="F32" s="1031"/>
      <c r="G32" s="1031"/>
      <c r="H32" s="1031"/>
      <c r="I32" s="1031"/>
      <c r="J32" s="1031"/>
      <c r="K32" s="1031"/>
      <c r="L32" s="1031"/>
      <c r="M32" s="1031"/>
      <c r="N32" s="1031"/>
      <c r="O32" s="1031"/>
      <c r="P32" s="1032"/>
      <c r="Q32" s="1038">
        <v>375</v>
      </c>
      <c r="R32" s="1039"/>
      <c r="S32" s="1039"/>
      <c r="T32" s="1039"/>
      <c r="U32" s="1039"/>
      <c r="V32" s="1039">
        <v>341</v>
      </c>
      <c r="W32" s="1039"/>
      <c r="X32" s="1039"/>
      <c r="Y32" s="1039"/>
      <c r="Z32" s="1039"/>
      <c r="AA32" s="1039">
        <v>34</v>
      </c>
      <c r="AB32" s="1039"/>
      <c r="AC32" s="1039"/>
      <c r="AD32" s="1039"/>
      <c r="AE32" s="1040"/>
      <c r="AF32" s="1035">
        <v>34</v>
      </c>
      <c r="AG32" s="1036"/>
      <c r="AH32" s="1036"/>
      <c r="AI32" s="1036"/>
      <c r="AJ32" s="1037"/>
      <c r="AK32" s="980">
        <v>120</v>
      </c>
      <c r="AL32" s="971"/>
      <c r="AM32" s="971"/>
      <c r="AN32" s="971"/>
      <c r="AO32" s="971"/>
      <c r="AP32" s="971">
        <v>480</v>
      </c>
      <c r="AQ32" s="971"/>
      <c r="AR32" s="971"/>
      <c r="AS32" s="971"/>
      <c r="AT32" s="971"/>
      <c r="AU32" s="971">
        <v>436</v>
      </c>
      <c r="AV32" s="971"/>
      <c r="AW32" s="971"/>
      <c r="AX32" s="971"/>
      <c r="AY32" s="971"/>
      <c r="AZ32" s="1041" t="s">
        <v>554</v>
      </c>
      <c r="BA32" s="1041"/>
      <c r="BB32" s="1041"/>
      <c r="BC32" s="1041"/>
      <c r="BD32" s="1041"/>
      <c r="BE32" s="972" t="s">
        <v>397</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c r="A33" s="242">
        <v>6</v>
      </c>
      <c r="B33" s="1030" t="s">
        <v>398</v>
      </c>
      <c r="C33" s="1031"/>
      <c r="D33" s="1031"/>
      <c r="E33" s="1031"/>
      <c r="F33" s="1031"/>
      <c r="G33" s="1031"/>
      <c r="H33" s="1031"/>
      <c r="I33" s="1031"/>
      <c r="J33" s="1031"/>
      <c r="K33" s="1031"/>
      <c r="L33" s="1031"/>
      <c r="M33" s="1031"/>
      <c r="N33" s="1031"/>
      <c r="O33" s="1031"/>
      <c r="P33" s="1032"/>
      <c r="Q33" s="1038">
        <v>59</v>
      </c>
      <c r="R33" s="1039"/>
      <c r="S33" s="1039"/>
      <c r="T33" s="1039"/>
      <c r="U33" s="1039"/>
      <c r="V33" s="1039">
        <v>51</v>
      </c>
      <c r="W33" s="1039"/>
      <c r="X33" s="1039"/>
      <c r="Y33" s="1039"/>
      <c r="Z33" s="1039"/>
      <c r="AA33" s="1039">
        <v>8</v>
      </c>
      <c r="AB33" s="1039"/>
      <c r="AC33" s="1039"/>
      <c r="AD33" s="1039"/>
      <c r="AE33" s="1040"/>
      <c r="AF33" s="1035">
        <v>8</v>
      </c>
      <c r="AG33" s="1036"/>
      <c r="AH33" s="1036"/>
      <c r="AI33" s="1036"/>
      <c r="AJ33" s="1037"/>
      <c r="AK33" s="980">
        <v>21</v>
      </c>
      <c r="AL33" s="971"/>
      <c r="AM33" s="971"/>
      <c r="AN33" s="971"/>
      <c r="AO33" s="971"/>
      <c r="AP33" s="971">
        <v>65</v>
      </c>
      <c r="AQ33" s="971"/>
      <c r="AR33" s="971"/>
      <c r="AS33" s="971"/>
      <c r="AT33" s="971"/>
      <c r="AU33" s="971">
        <v>65</v>
      </c>
      <c r="AV33" s="971"/>
      <c r="AW33" s="971"/>
      <c r="AX33" s="971"/>
      <c r="AY33" s="971"/>
      <c r="AZ33" s="1041" t="s">
        <v>554</v>
      </c>
      <c r="BA33" s="1041"/>
      <c r="BB33" s="1041"/>
      <c r="BC33" s="1041"/>
      <c r="BD33" s="1041"/>
      <c r="BE33" s="972" t="s">
        <v>397</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399</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c r="A63" s="240" t="s">
        <v>379</v>
      </c>
      <c r="B63" s="937" t="s">
        <v>400</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914</v>
      </c>
      <c r="AG63" s="959"/>
      <c r="AH63" s="959"/>
      <c r="AI63" s="959"/>
      <c r="AJ63" s="1022"/>
      <c r="AK63" s="1023"/>
      <c r="AL63" s="963"/>
      <c r="AM63" s="963"/>
      <c r="AN63" s="963"/>
      <c r="AO63" s="963"/>
      <c r="AP63" s="959">
        <v>1230</v>
      </c>
      <c r="AQ63" s="959"/>
      <c r="AR63" s="959"/>
      <c r="AS63" s="959"/>
      <c r="AT63" s="959"/>
      <c r="AU63" s="959">
        <v>535</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c r="A66" s="995" t="s">
        <v>402</v>
      </c>
      <c r="B66" s="996"/>
      <c r="C66" s="996"/>
      <c r="D66" s="996"/>
      <c r="E66" s="996"/>
      <c r="F66" s="996"/>
      <c r="G66" s="996"/>
      <c r="H66" s="996"/>
      <c r="I66" s="996"/>
      <c r="J66" s="996"/>
      <c r="K66" s="996"/>
      <c r="L66" s="996"/>
      <c r="M66" s="996"/>
      <c r="N66" s="996"/>
      <c r="O66" s="996"/>
      <c r="P66" s="997"/>
      <c r="Q66" s="1001" t="s">
        <v>383</v>
      </c>
      <c r="R66" s="1002"/>
      <c r="S66" s="1002"/>
      <c r="T66" s="1002"/>
      <c r="U66" s="1003"/>
      <c r="V66" s="1001" t="s">
        <v>384</v>
      </c>
      <c r="W66" s="1002"/>
      <c r="X66" s="1002"/>
      <c r="Y66" s="1002"/>
      <c r="Z66" s="1003"/>
      <c r="AA66" s="1001" t="s">
        <v>385</v>
      </c>
      <c r="AB66" s="1002"/>
      <c r="AC66" s="1002"/>
      <c r="AD66" s="1002"/>
      <c r="AE66" s="1003"/>
      <c r="AF66" s="1007" t="s">
        <v>386</v>
      </c>
      <c r="AG66" s="1008"/>
      <c r="AH66" s="1008"/>
      <c r="AI66" s="1008"/>
      <c r="AJ66" s="1009"/>
      <c r="AK66" s="1001" t="s">
        <v>387</v>
      </c>
      <c r="AL66" s="996"/>
      <c r="AM66" s="996"/>
      <c r="AN66" s="996"/>
      <c r="AO66" s="997"/>
      <c r="AP66" s="1001" t="s">
        <v>388</v>
      </c>
      <c r="AQ66" s="1002"/>
      <c r="AR66" s="1002"/>
      <c r="AS66" s="1002"/>
      <c r="AT66" s="1003"/>
      <c r="AU66" s="1001" t="s">
        <v>403</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c r="A68" s="236">
        <v>1</v>
      </c>
      <c r="B68" s="985" t="s">
        <v>550</v>
      </c>
      <c r="C68" s="986"/>
      <c r="D68" s="986"/>
      <c r="E68" s="986"/>
      <c r="F68" s="986"/>
      <c r="G68" s="986"/>
      <c r="H68" s="986"/>
      <c r="I68" s="986"/>
      <c r="J68" s="986"/>
      <c r="K68" s="986"/>
      <c r="L68" s="986"/>
      <c r="M68" s="986"/>
      <c r="N68" s="986"/>
      <c r="O68" s="986"/>
      <c r="P68" s="987"/>
      <c r="Q68" s="988">
        <v>5250</v>
      </c>
      <c r="R68" s="982"/>
      <c r="S68" s="982"/>
      <c r="T68" s="982"/>
      <c r="U68" s="982"/>
      <c r="V68" s="982">
        <v>5104</v>
      </c>
      <c r="W68" s="982"/>
      <c r="X68" s="982"/>
      <c r="Y68" s="982"/>
      <c r="Z68" s="982"/>
      <c r="AA68" s="982">
        <v>146</v>
      </c>
      <c r="AB68" s="982"/>
      <c r="AC68" s="982"/>
      <c r="AD68" s="982"/>
      <c r="AE68" s="982"/>
      <c r="AF68" s="982">
        <v>146</v>
      </c>
      <c r="AG68" s="982"/>
      <c r="AH68" s="982"/>
      <c r="AI68" s="982"/>
      <c r="AJ68" s="982"/>
      <c r="AK68" s="982">
        <v>2418</v>
      </c>
      <c r="AL68" s="982"/>
      <c r="AM68" s="982"/>
      <c r="AN68" s="982"/>
      <c r="AO68" s="982"/>
      <c r="AP68" s="982" t="s">
        <v>557</v>
      </c>
      <c r="AQ68" s="982"/>
      <c r="AR68" s="982"/>
      <c r="AS68" s="982"/>
      <c r="AT68" s="982"/>
      <c r="AU68" s="982" t="s">
        <v>557</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c r="A69" s="238">
        <v>2</v>
      </c>
      <c r="B69" s="974" t="s">
        <v>551</v>
      </c>
      <c r="C69" s="975"/>
      <c r="D69" s="975"/>
      <c r="E69" s="975"/>
      <c r="F69" s="975"/>
      <c r="G69" s="975"/>
      <c r="H69" s="975"/>
      <c r="I69" s="975"/>
      <c r="J69" s="975"/>
      <c r="K69" s="975"/>
      <c r="L69" s="975"/>
      <c r="M69" s="975"/>
      <c r="N69" s="975"/>
      <c r="O69" s="975"/>
      <c r="P69" s="976"/>
      <c r="Q69" s="977">
        <v>2093</v>
      </c>
      <c r="R69" s="971"/>
      <c r="S69" s="971"/>
      <c r="T69" s="971"/>
      <c r="U69" s="971"/>
      <c r="V69" s="971">
        <v>1986</v>
      </c>
      <c r="W69" s="971"/>
      <c r="X69" s="971"/>
      <c r="Y69" s="971"/>
      <c r="Z69" s="971"/>
      <c r="AA69" s="971">
        <v>107</v>
      </c>
      <c r="AB69" s="971"/>
      <c r="AC69" s="971"/>
      <c r="AD69" s="971"/>
      <c r="AE69" s="971"/>
      <c r="AF69" s="971">
        <v>80</v>
      </c>
      <c r="AG69" s="971"/>
      <c r="AH69" s="971"/>
      <c r="AI69" s="971"/>
      <c r="AJ69" s="971"/>
      <c r="AK69" s="971" t="s">
        <v>557</v>
      </c>
      <c r="AL69" s="971"/>
      <c r="AM69" s="971"/>
      <c r="AN69" s="971"/>
      <c r="AO69" s="971"/>
      <c r="AP69" s="971">
        <v>11</v>
      </c>
      <c r="AQ69" s="971"/>
      <c r="AR69" s="971"/>
      <c r="AS69" s="971"/>
      <c r="AT69" s="971"/>
      <c r="AU69" s="971" t="s">
        <v>557</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c r="A70" s="238">
        <v>3</v>
      </c>
      <c r="B70" s="974" t="s">
        <v>552</v>
      </c>
      <c r="C70" s="975"/>
      <c r="D70" s="975"/>
      <c r="E70" s="975"/>
      <c r="F70" s="975"/>
      <c r="G70" s="975"/>
      <c r="H70" s="975"/>
      <c r="I70" s="975"/>
      <c r="J70" s="975"/>
      <c r="K70" s="975"/>
      <c r="L70" s="975"/>
      <c r="M70" s="975"/>
      <c r="N70" s="975"/>
      <c r="O70" s="975"/>
      <c r="P70" s="976"/>
      <c r="Q70" s="977">
        <v>270</v>
      </c>
      <c r="R70" s="971"/>
      <c r="S70" s="971"/>
      <c r="T70" s="971"/>
      <c r="U70" s="971"/>
      <c r="V70" s="971">
        <v>247</v>
      </c>
      <c r="W70" s="971"/>
      <c r="X70" s="971"/>
      <c r="Y70" s="971"/>
      <c r="Z70" s="971"/>
      <c r="AA70" s="971">
        <v>23</v>
      </c>
      <c r="AB70" s="971"/>
      <c r="AC70" s="971"/>
      <c r="AD70" s="971"/>
      <c r="AE70" s="971"/>
      <c r="AF70" s="971">
        <v>23</v>
      </c>
      <c r="AG70" s="971"/>
      <c r="AH70" s="971"/>
      <c r="AI70" s="971"/>
      <c r="AJ70" s="971"/>
      <c r="AK70" s="971" t="s">
        <v>557</v>
      </c>
      <c r="AL70" s="971"/>
      <c r="AM70" s="971"/>
      <c r="AN70" s="971"/>
      <c r="AO70" s="971"/>
      <c r="AP70" s="971" t="s">
        <v>557</v>
      </c>
      <c r="AQ70" s="971"/>
      <c r="AR70" s="971"/>
      <c r="AS70" s="971"/>
      <c r="AT70" s="971"/>
      <c r="AU70" s="971" t="s">
        <v>557</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c r="A71" s="238">
        <v>4</v>
      </c>
      <c r="B71" s="974" t="s">
        <v>553</v>
      </c>
      <c r="C71" s="975"/>
      <c r="D71" s="975"/>
      <c r="E71" s="975"/>
      <c r="F71" s="975"/>
      <c r="G71" s="975"/>
      <c r="H71" s="975"/>
      <c r="I71" s="975"/>
      <c r="J71" s="975"/>
      <c r="K71" s="975"/>
      <c r="L71" s="975"/>
      <c r="M71" s="975"/>
      <c r="N71" s="975"/>
      <c r="O71" s="975"/>
      <c r="P71" s="976"/>
      <c r="Q71" s="977">
        <v>315636</v>
      </c>
      <c r="R71" s="971"/>
      <c r="S71" s="971"/>
      <c r="T71" s="971"/>
      <c r="U71" s="971"/>
      <c r="V71" s="971">
        <v>306127</v>
      </c>
      <c r="W71" s="971"/>
      <c r="X71" s="971"/>
      <c r="Y71" s="971"/>
      <c r="Z71" s="971"/>
      <c r="AA71" s="971">
        <v>9509</v>
      </c>
      <c r="AB71" s="971"/>
      <c r="AC71" s="971"/>
      <c r="AD71" s="971"/>
      <c r="AE71" s="971"/>
      <c r="AF71" s="971">
        <v>6033</v>
      </c>
      <c r="AG71" s="971"/>
      <c r="AH71" s="971"/>
      <c r="AI71" s="971"/>
      <c r="AJ71" s="971"/>
      <c r="AK71" s="971" t="s">
        <v>557</v>
      </c>
      <c r="AL71" s="971"/>
      <c r="AM71" s="971"/>
      <c r="AN71" s="971"/>
      <c r="AO71" s="971"/>
      <c r="AP71" s="971" t="s">
        <v>557</v>
      </c>
      <c r="AQ71" s="971"/>
      <c r="AR71" s="971"/>
      <c r="AS71" s="971"/>
      <c r="AT71" s="971"/>
      <c r="AU71" s="971" t="s">
        <v>557</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c r="A88" s="240" t="s">
        <v>379</v>
      </c>
      <c r="B88" s="937" t="s">
        <v>404</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6282</v>
      </c>
      <c r="AG88" s="959"/>
      <c r="AH88" s="959"/>
      <c r="AI88" s="959"/>
      <c r="AJ88" s="959"/>
      <c r="AK88" s="963"/>
      <c r="AL88" s="963"/>
      <c r="AM88" s="963"/>
      <c r="AN88" s="963"/>
      <c r="AO88" s="963"/>
      <c r="AP88" s="959">
        <v>11</v>
      </c>
      <c r="AQ88" s="959"/>
      <c r="AR88" s="959"/>
      <c r="AS88" s="959"/>
      <c r="AT88" s="959"/>
      <c r="AU88" s="959" t="s">
        <v>557</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379</v>
      </c>
      <c r="BR102" s="937" t="s">
        <v>405</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30</v>
      </c>
      <c r="CS102" s="953"/>
      <c r="CT102" s="953"/>
      <c r="CU102" s="953"/>
      <c r="CV102" s="954"/>
      <c r="CW102" s="952" t="s">
        <v>557</v>
      </c>
      <c r="CX102" s="953"/>
      <c r="CY102" s="953"/>
      <c r="CZ102" s="953"/>
      <c r="DA102" s="954"/>
      <c r="DB102" s="952" t="s">
        <v>557</v>
      </c>
      <c r="DC102" s="953"/>
      <c r="DD102" s="953"/>
      <c r="DE102" s="953"/>
      <c r="DF102" s="954"/>
      <c r="DG102" s="952" t="s">
        <v>557</v>
      </c>
      <c r="DH102" s="953"/>
      <c r="DI102" s="953"/>
      <c r="DJ102" s="953"/>
      <c r="DK102" s="954"/>
      <c r="DL102" s="952" t="s">
        <v>557</v>
      </c>
      <c r="DM102" s="953"/>
      <c r="DN102" s="953"/>
      <c r="DO102" s="953"/>
      <c r="DP102" s="954"/>
      <c r="DQ102" s="952" t="s">
        <v>557</v>
      </c>
      <c r="DR102" s="953"/>
      <c r="DS102" s="953"/>
      <c r="DT102" s="953"/>
      <c r="DU102" s="954"/>
      <c r="DV102" s="937"/>
      <c r="DW102" s="938"/>
      <c r="DX102" s="938"/>
      <c r="DY102" s="938"/>
      <c r="DZ102" s="939"/>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406</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407</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408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42" t="s">
        <v>410</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411</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c r="A109" s="895" t="s">
        <v>412</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413</v>
      </c>
      <c r="AB109" s="896"/>
      <c r="AC109" s="896"/>
      <c r="AD109" s="896"/>
      <c r="AE109" s="897"/>
      <c r="AF109" s="898" t="s">
        <v>414</v>
      </c>
      <c r="AG109" s="896"/>
      <c r="AH109" s="896"/>
      <c r="AI109" s="896"/>
      <c r="AJ109" s="897"/>
      <c r="AK109" s="898" t="s">
        <v>295</v>
      </c>
      <c r="AL109" s="896"/>
      <c r="AM109" s="896"/>
      <c r="AN109" s="896"/>
      <c r="AO109" s="897"/>
      <c r="AP109" s="898" t="s">
        <v>415</v>
      </c>
      <c r="AQ109" s="896"/>
      <c r="AR109" s="896"/>
      <c r="AS109" s="896"/>
      <c r="AT109" s="929"/>
      <c r="AU109" s="895" t="s">
        <v>412</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413</v>
      </c>
      <c r="BR109" s="896"/>
      <c r="BS109" s="896"/>
      <c r="BT109" s="896"/>
      <c r="BU109" s="897"/>
      <c r="BV109" s="898" t="s">
        <v>414</v>
      </c>
      <c r="BW109" s="896"/>
      <c r="BX109" s="896"/>
      <c r="BY109" s="896"/>
      <c r="BZ109" s="897"/>
      <c r="CA109" s="898" t="s">
        <v>295</v>
      </c>
      <c r="CB109" s="896"/>
      <c r="CC109" s="896"/>
      <c r="CD109" s="896"/>
      <c r="CE109" s="897"/>
      <c r="CF109" s="936" t="s">
        <v>415</v>
      </c>
      <c r="CG109" s="936"/>
      <c r="CH109" s="936"/>
      <c r="CI109" s="936"/>
      <c r="CJ109" s="936"/>
      <c r="CK109" s="898" t="s">
        <v>416</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413</v>
      </c>
      <c r="DH109" s="896"/>
      <c r="DI109" s="896"/>
      <c r="DJ109" s="896"/>
      <c r="DK109" s="897"/>
      <c r="DL109" s="898" t="s">
        <v>414</v>
      </c>
      <c r="DM109" s="896"/>
      <c r="DN109" s="896"/>
      <c r="DO109" s="896"/>
      <c r="DP109" s="897"/>
      <c r="DQ109" s="898" t="s">
        <v>295</v>
      </c>
      <c r="DR109" s="896"/>
      <c r="DS109" s="896"/>
      <c r="DT109" s="896"/>
      <c r="DU109" s="897"/>
      <c r="DV109" s="898" t="s">
        <v>415</v>
      </c>
      <c r="DW109" s="896"/>
      <c r="DX109" s="896"/>
      <c r="DY109" s="896"/>
      <c r="DZ109" s="929"/>
    </row>
    <row r="110" spans="1:131" s="230" customFormat="1" ht="26.25" customHeight="1">
      <c r="A110" s="807" t="s">
        <v>417</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1039379</v>
      </c>
      <c r="AB110" s="889"/>
      <c r="AC110" s="889"/>
      <c r="AD110" s="889"/>
      <c r="AE110" s="890"/>
      <c r="AF110" s="891">
        <v>1091673</v>
      </c>
      <c r="AG110" s="889"/>
      <c r="AH110" s="889"/>
      <c r="AI110" s="889"/>
      <c r="AJ110" s="890"/>
      <c r="AK110" s="891">
        <v>1119780</v>
      </c>
      <c r="AL110" s="889"/>
      <c r="AM110" s="889"/>
      <c r="AN110" s="889"/>
      <c r="AO110" s="890"/>
      <c r="AP110" s="892">
        <v>20.2</v>
      </c>
      <c r="AQ110" s="893"/>
      <c r="AR110" s="893"/>
      <c r="AS110" s="893"/>
      <c r="AT110" s="894"/>
      <c r="AU110" s="930" t="s">
        <v>69</v>
      </c>
      <c r="AV110" s="931"/>
      <c r="AW110" s="931"/>
      <c r="AX110" s="931"/>
      <c r="AY110" s="931"/>
      <c r="AZ110" s="860" t="s">
        <v>418</v>
      </c>
      <c r="BA110" s="808"/>
      <c r="BB110" s="808"/>
      <c r="BC110" s="808"/>
      <c r="BD110" s="808"/>
      <c r="BE110" s="808"/>
      <c r="BF110" s="808"/>
      <c r="BG110" s="808"/>
      <c r="BH110" s="808"/>
      <c r="BI110" s="808"/>
      <c r="BJ110" s="808"/>
      <c r="BK110" s="808"/>
      <c r="BL110" s="808"/>
      <c r="BM110" s="808"/>
      <c r="BN110" s="808"/>
      <c r="BO110" s="808"/>
      <c r="BP110" s="809"/>
      <c r="BQ110" s="861">
        <v>12708007</v>
      </c>
      <c r="BR110" s="842"/>
      <c r="BS110" s="842"/>
      <c r="BT110" s="842"/>
      <c r="BU110" s="842"/>
      <c r="BV110" s="842">
        <v>13281028</v>
      </c>
      <c r="BW110" s="842"/>
      <c r="BX110" s="842"/>
      <c r="BY110" s="842"/>
      <c r="BZ110" s="842"/>
      <c r="CA110" s="842">
        <v>13580214</v>
      </c>
      <c r="CB110" s="842"/>
      <c r="CC110" s="842"/>
      <c r="CD110" s="842"/>
      <c r="CE110" s="842"/>
      <c r="CF110" s="866">
        <v>244.5</v>
      </c>
      <c r="CG110" s="867"/>
      <c r="CH110" s="867"/>
      <c r="CI110" s="867"/>
      <c r="CJ110" s="867"/>
      <c r="CK110" s="926" t="s">
        <v>419</v>
      </c>
      <c r="CL110" s="819"/>
      <c r="CM110" s="860" t="s">
        <v>420</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c r="A111" s="774" t="s">
        <v>421</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422</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423</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c r="A112" s="912" t="s">
        <v>424</v>
      </c>
      <c r="B112" s="913"/>
      <c r="C112" s="752" t="s">
        <v>425</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426</v>
      </c>
      <c r="BA112" s="752"/>
      <c r="BB112" s="752"/>
      <c r="BC112" s="752"/>
      <c r="BD112" s="752"/>
      <c r="BE112" s="752"/>
      <c r="BF112" s="752"/>
      <c r="BG112" s="752"/>
      <c r="BH112" s="752"/>
      <c r="BI112" s="752"/>
      <c r="BJ112" s="752"/>
      <c r="BK112" s="752"/>
      <c r="BL112" s="752"/>
      <c r="BM112" s="752"/>
      <c r="BN112" s="752"/>
      <c r="BO112" s="752"/>
      <c r="BP112" s="753"/>
      <c r="BQ112" s="816">
        <v>553621</v>
      </c>
      <c r="BR112" s="817"/>
      <c r="BS112" s="817"/>
      <c r="BT112" s="817"/>
      <c r="BU112" s="817"/>
      <c r="BV112" s="817">
        <v>539695</v>
      </c>
      <c r="BW112" s="817"/>
      <c r="BX112" s="817"/>
      <c r="BY112" s="817"/>
      <c r="BZ112" s="817"/>
      <c r="CA112" s="817">
        <v>535000</v>
      </c>
      <c r="CB112" s="817"/>
      <c r="CC112" s="817"/>
      <c r="CD112" s="817"/>
      <c r="CE112" s="817"/>
      <c r="CF112" s="875">
        <v>9.6</v>
      </c>
      <c r="CG112" s="876"/>
      <c r="CH112" s="876"/>
      <c r="CI112" s="876"/>
      <c r="CJ112" s="876"/>
      <c r="CK112" s="927"/>
      <c r="CL112" s="821"/>
      <c r="CM112" s="815" t="s">
        <v>427</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c r="A113" s="914"/>
      <c r="B113" s="915"/>
      <c r="C113" s="752" t="s">
        <v>428</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130711</v>
      </c>
      <c r="AB113" s="919"/>
      <c r="AC113" s="919"/>
      <c r="AD113" s="919"/>
      <c r="AE113" s="920"/>
      <c r="AF113" s="921">
        <v>103105</v>
      </c>
      <c r="AG113" s="919"/>
      <c r="AH113" s="919"/>
      <c r="AI113" s="919"/>
      <c r="AJ113" s="920"/>
      <c r="AK113" s="921">
        <v>92642</v>
      </c>
      <c r="AL113" s="919"/>
      <c r="AM113" s="919"/>
      <c r="AN113" s="919"/>
      <c r="AO113" s="920"/>
      <c r="AP113" s="922">
        <v>1.7</v>
      </c>
      <c r="AQ113" s="923"/>
      <c r="AR113" s="923"/>
      <c r="AS113" s="923"/>
      <c r="AT113" s="924"/>
      <c r="AU113" s="932"/>
      <c r="AV113" s="933"/>
      <c r="AW113" s="933"/>
      <c r="AX113" s="933"/>
      <c r="AY113" s="933"/>
      <c r="AZ113" s="815" t="s">
        <v>429</v>
      </c>
      <c r="BA113" s="752"/>
      <c r="BB113" s="752"/>
      <c r="BC113" s="752"/>
      <c r="BD113" s="752"/>
      <c r="BE113" s="752"/>
      <c r="BF113" s="752"/>
      <c r="BG113" s="752"/>
      <c r="BH113" s="752"/>
      <c r="BI113" s="752"/>
      <c r="BJ113" s="752"/>
      <c r="BK113" s="752"/>
      <c r="BL113" s="752"/>
      <c r="BM113" s="752"/>
      <c r="BN113" s="752"/>
      <c r="BO113" s="752"/>
      <c r="BP113" s="753"/>
      <c r="BQ113" s="816">
        <v>9031</v>
      </c>
      <c r="BR113" s="817"/>
      <c r="BS113" s="817"/>
      <c r="BT113" s="817"/>
      <c r="BU113" s="817"/>
      <c r="BV113" s="817">
        <v>6773</v>
      </c>
      <c r="BW113" s="817"/>
      <c r="BX113" s="817"/>
      <c r="BY113" s="817"/>
      <c r="BZ113" s="817"/>
      <c r="CA113" s="817">
        <v>4516</v>
      </c>
      <c r="CB113" s="817"/>
      <c r="CC113" s="817"/>
      <c r="CD113" s="817"/>
      <c r="CE113" s="817"/>
      <c r="CF113" s="875">
        <v>0.1</v>
      </c>
      <c r="CG113" s="876"/>
      <c r="CH113" s="876"/>
      <c r="CI113" s="876"/>
      <c r="CJ113" s="876"/>
      <c r="CK113" s="927"/>
      <c r="CL113" s="821"/>
      <c r="CM113" s="815" t="s">
        <v>430</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c r="A114" s="914"/>
      <c r="B114" s="915"/>
      <c r="C114" s="752" t="s">
        <v>431</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122</v>
      </c>
      <c r="AB114" s="780"/>
      <c r="AC114" s="780"/>
      <c r="AD114" s="780"/>
      <c r="AE114" s="781"/>
      <c r="AF114" s="782">
        <v>2258</v>
      </c>
      <c r="AG114" s="780"/>
      <c r="AH114" s="780"/>
      <c r="AI114" s="780"/>
      <c r="AJ114" s="781"/>
      <c r="AK114" s="782">
        <v>2258</v>
      </c>
      <c r="AL114" s="780"/>
      <c r="AM114" s="780"/>
      <c r="AN114" s="780"/>
      <c r="AO114" s="781"/>
      <c r="AP114" s="824">
        <v>0</v>
      </c>
      <c r="AQ114" s="825"/>
      <c r="AR114" s="825"/>
      <c r="AS114" s="825"/>
      <c r="AT114" s="826"/>
      <c r="AU114" s="932"/>
      <c r="AV114" s="933"/>
      <c r="AW114" s="933"/>
      <c r="AX114" s="933"/>
      <c r="AY114" s="933"/>
      <c r="AZ114" s="815" t="s">
        <v>432</v>
      </c>
      <c r="BA114" s="752"/>
      <c r="BB114" s="752"/>
      <c r="BC114" s="752"/>
      <c r="BD114" s="752"/>
      <c r="BE114" s="752"/>
      <c r="BF114" s="752"/>
      <c r="BG114" s="752"/>
      <c r="BH114" s="752"/>
      <c r="BI114" s="752"/>
      <c r="BJ114" s="752"/>
      <c r="BK114" s="752"/>
      <c r="BL114" s="752"/>
      <c r="BM114" s="752"/>
      <c r="BN114" s="752"/>
      <c r="BO114" s="752"/>
      <c r="BP114" s="753"/>
      <c r="BQ114" s="816">
        <v>1708987</v>
      </c>
      <c r="BR114" s="817"/>
      <c r="BS114" s="817"/>
      <c r="BT114" s="817"/>
      <c r="BU114" s="817"/>
      <c r="BV114" s="817">
        <v>1601298</v>
      </c>
      <c r="BW114" s="817"/>
      <c r="BX114" s="817"/>
      <c r="BY114" s="817"/>
      <c r="BZ114" s="817"/>
      <c r="CA114" s="817">
        <v>1729013</v>
      </c>
      <c r="CB114" s="817"/>
      <c r="CC114" s="817"/>
      <c r="CD114" s="817"/>
      <c r="CE114" s="817"/>
      <c r="CF114" s="875">
        <v>31.1</v>
      </c>
      <c r="CG114" s="876"/>
      <c r="CH114" s="876"/>
      <c r="CI114" s="876"/>
      <c r="CJ114" s="876"/>
      <c r="CK114" s="927"/>
      <c r="CL114" s="821"/>
      <c r="CM114" s="815" t="s">
        <v>433</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c r="A115" s="914"/>
      <c r="B115" s="915"/>
      <c r="C115" s="752" t="s">
        <v>434</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435</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436</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c r="A116" s="916"/>
      <c r="B116" s="917"/>
      <c r="C116" s="839" t="s">
        <v>437</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438</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439</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440</v>
      </c>
      <c r="Z117" s="897"/>
      <c r="AA117" s="902">
        <v>1170090</v>
      </c>
      <c r="AB117" s="903"/>
      <c r="AC117" s="903"/>
      <c r="AD117" s="903"/>
      <c r="AE117" s="904"/>
      <c r="AF117" s="905">
        <v>1197036</v>
      </c>
      <c r="AG117" s="903"/>
      <c r="AH117" s="903"/>
      <c r="AI117" s="903"/>
      <c r="AJ117" s="904"/>
      <c r="AK117" s="905">
        <v>1214680</v>
      </c>
      <c r="AL117" s="903"/>
      <c r="AM117" s="903"/>
      <c r="AN117" s="903"/>
      <c r="AO117" s="904"/>
      <c r="AP117" s="906"/>
      <c r="AQ117" s="907"/>
      <c r="AR117" s="907"/>
      <c r="AS117" s="907"/>
      <c r="AT117" s="908"/>
      <c r="AU117" s="932"/>
      <c r="AV117" s="933"/>
      <c r="AW117" s="933"/>
      <c r="AX117" s="933"/>
      <c r="AY117" s="933"/>
      <c r="AZ117" s="863" t="s">
        <v>441</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442</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c r="A118" s="895" t="s">
        <v>416</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413</v>
      </c>
      <c r="AB118" s="896"/>
      <c r="AC118" s="896"/>
      <c r="AD118" s="896"/>
      <c r="AE118" s="897"/>
      <c r="AF118" s="898" t="s">
        <v>414</v>
      </c>
      <c r="AG118" s="896"/>
      <c r="AH118" s="896"/>
      <c r="AI118" s="896"/>
      <c r="AJ118" s="897"/>
      <c r="AK118" s="898" t="s">
        <v>295</v>
      </c>
      <c r="AL118" s="896"/>
      <c r="AM118" s="896"/>
      <c r="AN118" s="896"/>
      <c r="AO118" s="897"/>
      <c r="AP118" s="899" t="s">
        <v>415</v>
      </c>
      <c r="AQ118" s="900"/>
      <c r="AR118" s="900"/>
      <c r="AS118" s="900"/>
      <c r="AT118" s="901"/>
      <c r="AU118" s="932"/>
      <c r="AV118" s="933"/>
      <c r="AW118" s="933"/>
      <c r="AX118" s="933"/>
      <c r="AY118" s="933"/>
      <c r="AZ118" s="838" t="s">
        <v>443</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444</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c r="A119" s="818" t="s">
        <v>419</v>
      </c>
      <c r="B119" s="819"/>
      <c r="C119" s="860" t="s">
        <v>420</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445</v>
      </c>
      <c r="BP119" s="878"/>
      <c r="BQ119" s="879">
        <v>14979646</v>
      </c>
      <c r="BR119" s="845"/>
      <c r="BS119" s="845"/>
      <c r="BT119" s="845"/>
      <c r="BU119" s="845"/>
      <c r="BV119" s="845">
        <v>15428794</v>
      </c>
      <c r="BW119" s="845"/>
      <c r="BX119" s="845"/>
      <c r="BY119" s="845"/>
      <c r="BZ119" s="845"/>
      <c r="CA119" s="845">
        <v>15848743</v>
      </c>
      <c r="CB119" s="845"/>
      <c r="CC119" s="845"/>
      <c r="CD119" s="845"/>
      <c r="CE119" s="845"/>
      <c r="CF119" s="748"/>
      <c r="CG119" s="749"/>
      <c r="CH119" s="749"/>
      <c r="CI119" s="749"/>
      <c r="CJ119" s="834"/>
      <c r="CK119" s="928"/>
      <c r="CL119" s="823"/>
      <c r="CM119" s="838" t="s">
        <v>446</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c r="A120" s="820"/>
      <c r="B120" s="821"/>
      <c r="C120" s="815" t="s">
        <v>423</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447</v>
      </c>
      <c r="AV120" s="881"/>
      <c r="AW120" s="881"/>
      <c r="AX120" s="881"/>
      <c r="AY120" s="882"/>
      <c r="AZ120" s="860" t="s">
        <v>448</v>
      </c>
      <c r="BA120" s="808"/>
      <c r="BB120" s="808"/>
      <c r="BC120" s="808"/>
      <c r="BD120" s="808"/>
      <c r="BE120" s="808"/>
      <c r="BF120" s="808"/>
      <c r="BG120" s="808"/>
      <c r="BH120" s="808"/>
      <c r="BI120" s="808"/>
      <c r="BJ120" s="808"/>
      <c r="BK120" s="808"/>
      <c r="BL120" s="808"/>
      <c r="BM120" s="808"/>
      <c r="BN120" s="808"/>
      <c r="BO120" s="808"/>
      <c r="BP120" s="809"/>
      <c r="BQ120" s="861">
        <v>4812442</v>
      </c>
      <c r="BR120" s="842"/>
      <c r="BS120" s="842"/>
      <c r="BT120" s="842"/>
      <c r="BU120" s="842"/>
      <c r="BV120" s="842">
        <v>5444128</v>
      </c>
      <c r="BW120" s="842"/>
      <c r="BX120" s="842"/>
      <c r="BY120" s="842"/>
      <c r="BZ120" s="842"/>
      <c r="CA120" s="842">
        <v>5839320</v>
      </c>
      <c r="CB120" s="842"/>
      <c r="CC120" s="842"/>
      <c r="CD120" s="842"/>
      <c r="CE120" s="842"/>
      <c r="CF120" s="866">
        <v>105.1</v>
      </c>
      <c r="CG120" s="867"/>
      <c r="CH120" s="867"/>
      <c r="CI120" s="867"/>
      <c r="CJ120" s="867"/>
      <c r="CK120" s="868" t="s">
        <v>449</v>
      </c>
      <c r="CL120" s="852"/>
      <c r="CM120" s="852"/>
      <c r="CN120" s="852"/>
      <c r="CO120" s="853"/>
      <c r="CP120" s="872" t="s">
        <v>396</v>
      </c>
      <c r="CQ120" s="873"/>
      <c r="CR120" s="873"/>
      <c r="CS120" s="873"/>
      <c r="CT120" s="873"/>
      <c r="CU120" s="873"/>
      <c r="CV120" s="873"/>
      <c r="CW120" s="873"/>
      <c r="CX120" s="873"/>
      <c r="CY120" s="873"/>
      <c r="CZ120" s="873"/>
      <c r="DA120" s="873"/>
      <c r="DB120" s="873"/>
      <c r="DC120" s="873"/>
      <c r="DD120" s="873"/>
      <c r="DE120" s="873"/>
      <c r="DF120" s="874"/>
      <c r="DG120" s="861">
        <v>448516</v>
      </c>
      <c r="DH120" s="842"/>
      <c r="DI120" s="842"/>
      <c r="DJ120" s="842"/>
      <c r="DK120" s="842"/>
      <c r="DL120" s="842">
        <v>441910</v>
      </c>
      <c r="DM120" s="842"/>
      <c r="DN120" s="842"/>
      <c r="DO120" s="842"/>
      <c r="DP120" s="842"/>
      <c r="DQ120" s="842">
        <v>436182</v>
      </c>
      <c r="DR120" s="842"/>
      <c r="DS120" s="842"/>
      <c r="DT120" s="842"/>
      <c r="DU120" s="842"/>
      <c r="DV120" s="843">
        <v>7.9</v>
      </c>
      <c r="DW120" s="843"/>
      <c r="DX120" s="843"/>
      <c r="DY120" s="843"/>
      <c r="DZ120" s="844"/>
    </row>
    <row r="121" spans="1:130" s="230" customFormat="1" ht="26.25" customHeight="1">
      <c r="A121" s="820"/>
      <c r="B121" s="821"/>
      <c r="C121" s="863" t="s">
        <v>450</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451</v>
      </c>
      <c r="BA121" s="752"/>
      <c r="BB121" s="752"/>
      <c r="BC121" s="752"/>
      <c r="BD121" s="752"/>
      <c r="BE121" s="752"/>
      <c r="BF121" s="752"/>
      <c r="BG121" s="752"/>
      <c r="BH121" s="752"/>
      <c r="BI121" s="752"/>
      <c r="BJ121" s="752"/>
      <c r="BK121" s="752"/>
      <c r="BL121" s="752"/>
      <c r="BM121" s="752"/>
      <c r="BN121" s="752"/>
      <c r="BO121" s="752"/>
      <c r="BP121" s="753"/>
      <c r="BQ121" s="816">
        <v>180394</v>
      </c>
      <c r="BR121" s="817"/>
      <c r="BS121" s="817"/>
      <c r="BT121" s="817"/>
      <c r="BU121" s="817"/>
      <c r="BV121" s="817">
        <v>557842</v>
      </c>
      <c r="BW121" s="817"/>
      <c r="BX121" s="817"/>
      <c r="BY121" s="817"/>
      <c r="BZ121" s="817"/>
      <c r="CA121" s="817">
        <v>1020236</v>
      </c>
      <c r="CB121" s="817"/>
      <c r="CC121" s="817"/>
      <c r="CD121" s="817"/>
      <c r="CE121" s="817"/>
      <c r="CF121" s="875">
        <v>18.399999999999999</v>
      </c>
      <c r="CG121" s="876"/>
      <c r="CH121" s="876"/>
      <c r="CI121" s="876"/>
      <c r="CJ121" s="876"/>
      <c r="CK121" s="869"/>
      <c r="CL121" s="855"/>
      <c r="CM121" s="855"/>
      <c r="CN121" s="855"/>
      <c r="CO121" s="856"/>
      <c r="CP121" s="835" t="s">
        <v>398</v>
      </c>
      <c r="CQ121" s="836"/>
      <c r="CR121" s="836"/>
      <c r="CS121" s="836"/>
      <c r="CT121" s="836"/>
      <c r="CU121" s="836"/>
      <c r="CV121" s="836"/>
      <c r="CW121" s="836"/>
      <c r="CX121" s="836"/>
      <c r="CY121" s="836"/>
      <c r="CZ121" s="836"/>
      <c r="DA121" s="836"/>
      <c r="DB121" s="836"/>
      <c r="DC121" s="836"/>
      <c r="DD121" s="836"/>
      <c r="DE121" s="836"/>
      <c r="DF121" s="837"/>
      <c r="DG121" s="816">
        <v>75891</v>
      </c>
      <c r="DH121" s="817"/>
      <c r="DI121" s="817"/>
      <c r="DJ121" s="817"/>
      <c r="DK121" s="817"/>
      <c r="DL121" s="817">
        <v>68697</v>
      </c>
      <c r="DM121" s="817"/>
      <c r="DN121" s="817"/>
      <c r="DO121" s="817"/>
      <c r="DP121" s="817"/>
      <c r="DQ121" s="817">
        <v>65253</v>
      </c>
      <c r="DR121" s="817"/>
      <c r="DS121" s="817"/>
      <c r="DT121" s="817"/>
      <c r="DU121" s="817"/>
      <c r="DV121" s="794">
        <v>1.2</v>
      </c>
      <c r="DW121" s="794"/>
      <c r="DX121" s="794"/>
      <c r="DY121" s="794"/>
      <c r="DZ121" s="795"/>
    </row>
    <row r="122" spans="1:130" s="230" customFormat="1" ht="26.25" customHeight="1">
      <c r="A122" s="820"/>
      <c r="B122" s="821"/>
      <c r="C122" s="815" t="s">
        <v>433</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452</v>
      </c>
      <c r="BA122" s="839"/>
      <c r="BB122" s="839"/>
      <c r="BC122" s="839"/>
      <c r="BD122" s="839"/>
      <c r="BE122" s="839"/>
      <c r="BF122" s="839"/>
      <c r="BG122" s="839"/>
      <c r="BH122" s="839"/>
      <c r="BI122" s="839"/>
      <c r="BJ122" s="839"/>
      <c r="BK122" s="839"/>
      <c r="BL122" s="839"/>
      <c r="BM122" s="839"/>
      <c r="BN122" s="839"/>
      <c r="BO122" s="839"/>
      <c r="BP122" s="840"/>
      <c r="BQ122" s="879">
        <v>10463380</v>
      </c>
      <c r="BR122" s="845"/>
      <c r="BS122" s="845"/>
      <c r="BT122" s="845"/>
      <c r="BU122" s="845"/>
      <c r="BV122" s="845">
        <v>10438119</v>
      </c>
      <c r="BW122" s="845"/>
      <c r="BX122" s="845"/>
      <c r="BY122" s="845"/>
      <c r="BZ122" s="845"/>
      <c r="CA122" s="845">
        <v>10216848</v>
      </c>
      <c r="CB122" s="845"/>
      <c r="CC122" s="845"/>
      <c r="CD122" s="845"/>
      <c r="CE122" s="845"/>
      <c r="CF122" s="846">
        <v>183.9</v>
      </c>
      <c r="CG122" s="847"/>
      <c r="CH122" s="847"/>
      <c r="CI122" s="847"/>
      <c r="CJ122" s="847"/>
      <c r="CK122" s="869"/>
      <c r="CL122" s="855"/>
      <c r="CM122" s="855"/>
      <c r="CN122" s="855"/>
      <c r="CO122" s="856"/>
      <c r="CP122" s="835" t="s">
        <v>394</v>
      </c>
      <c r="CQ122" s="836"/>
      <c r="CR122" s="836"/>
      <c r="CS122" s="836"/>
      <c r="CT122" s="836"/>
      <c r="CU122" s="836"/>
      <c r="CV122" s="836"/>
      <c r="CW122" s="836"/>
      <c r="CX122" s="836"/>
      <c r="CY122" s="836"/>
      <c r="CZ122" s="836"/>
      <c r="DA122" s="836"/>
      <c r="DB122" s="836"/>
      <c r="DC122" s="836"/>
      <c r="DD122" s="836"/>
      <c r="DE122" s="836"/>
      <c r="DF122" s="837"/>
      <c r="DG122" s="816">
        <v>29214</v>
      </c>
      <c r="DH122" s="817"/>
      <c r="DI122" s="817"/>
      <c r="DJ122" s="817"/>
      <c r="DK122" s="817"/>
      <c r="DL122" s="817">
        <v>29088</v>
      </c>
      <c r="DM122" s="817"/>
      <c r="DN122" s="817"/>
      <c r="DO122" s="817"/>
      <c r="DP122" s="817"/>
      <c r="DQ122" s="817">
        <v>33565</v>
      </c>
      <c r="DR122" s="817"/>
      <c r="DS122" s="817"/>
      <c r="DT122" s="817"/>
      <c r="DU122" s="817"/>
      <c r="DV122" s="794">
        <v>0.6</v>
      </c>
      <c r="DW122" s="794"/>
      <c r="DX122" s="794"/>
      <c r="DY122" s="794"/>
      <c r="DZ122" s="795"/>
    </row>
    <row r="123" spans="1:130" s="230" customFormat="1" ht="26.25" customHeight="1">
      <c r="A123" s="820"/>
      <c r="B123" s="821"/>
      <c r="C123" s="815" t="s">
        <v>439</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453</v>
      </c>
      <c r="BP123" s="878"/>
      <c r="BQ123" s="832">
        <v>15456216</v>
      </c>
      <c r="BR123" s="833"/>
      <c r="BS123" s="833"/>
      <c r="BT123" s="833"/>
      <c r="BU123" s="833"/>
      <c r="BV123" s="833">
        <v>16440089</v>
      </c>
      <c r="BW123" s="833"/>
      <c r="BX123" s="833"/>
      <c r="BY123" s="833"/>
      <c r="BZ123" s="833"/>
      <c r="CA123" s="833">
        <v>17076404</v>
      </c>
      <c r="CB123" s="833"/>
      <c r="CC123" s="833"/>
      <c r="CD123" s="833"/>
      <c r="CE123" s="833"/>
      <c r="CF123" s="748"/>
      <c r="CG123" s="749"/>
      <c r="CH123" s="749"/>
      <c r="CI123" s="749"/>
      <c r="CJ123" s="834"/>
      <c r="CK123" s="869"/>
      <c r="CL123" s="855"/>
      <c r="CM123" s="855"/>
      <c r="CN123" s="855"/>
      <c r="CO123" s="856"/>
      <c r="CP123" s="835" t="s">
        <v>392</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c r="A124" s="820"/>
      <c r="B124" s="821"/>
      <c r="C124" s="815" t="s">
        <v>442</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454</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455</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c r="A125" s="820"/>
      <c r="B125" s="821"/>
      <c r="C125" s="815" t="s">
        <v>444</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456</v>
      </c>
      <c r="CL125" s="852"/>
      <c r="CM125" s="852"/>
      <c r="CN125" s="852"/>
      <c r="CO125" s="853"/>
      <c r="CP125" s="860" t="s">
        <v>457</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c r="A126" s="820"/>
      <c r="B126" s="821"/>
      <c r="C126" s="815" t="s">
        <v>446</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458</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c r="A127" s="822"/>
      <c r="B127" s="823"/>
      <c r="C127" s="838" t="s">
        <v>459</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460</v>
      </c>
      <c r="AY127" s="812"/>
      <c r="AZ127" s="812"/>
      <c r="BA127" s="812"/>
      <c r="BB127" s="812"/>
      <c r="BC127" s="812"/>
      <c r="BD127" s="812"/>
      <c r="BE127" s="813"/>
      <c r="BF127" s="811" t="s">
        <v>461</v>
      </c>
      <c r="BG127" s="812"/>
      <c r="BH127" s="812"/>
      <c r="BI127" s="812"/>
      <c r="BJ127" s="812"/>
      <c r="BK127" s="812"/>
      <c r="BL127" s="813"/>
      <c r="BM127" s="811" t="s">
        <v>462</v>
      </c>
      <c r="BN127" s="812"/>
      <c r="BO127" s="812"/>
      <c r="BP127" s="812"/>
      <c r="BQ127" s="812"/>
      <c r="BR127" s="812"/>
      <c r="BS127" s="813"/>
      <c r="BT127" s="811" t="s">
        <v>463</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464</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c r="A128" s="796" t="s">
        <v>465</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466</v>
      </c>
      <c r="X128" s="798"/>
      <c r="Y128" s="798"/>
      <c r="Z128" s="799"/>
      <c r="AA128" s="800">
        <v>55074</v>
      </c>
      <c r="AB128" s="801"/>
      <c r="AC128" s="801"/>
      <c r="AD128" s="801"/>
      <c r="AE128" s="802"/>
      <c r="AF128" s="803">
        <v>55526</v>
      </c>
      <c r="AG128" s="801"/>
      <c r="AH128" s="801"/>
      <c r="AI128" s="801"/>
      <c r="AJ128" s="802"/>
      <c r="AK128" s="803">
        <v>44857</v>
      </c>
      <c r="AL128" s="801"/>
      <c r="AM128" s="801"/>
      <c r="AN128" s="801"/>
      <c r="AO128" s="802"/>
      <c r="AP128" s="804"/>
      <c r="AQ128" s="805"/>
      <c r="AR128" s="805"/>
      <c r="AS128" s="805"/>
      <c r="AT128" s="806"/>
      <c r="AU128" s="232"/>
      <c r="AV128" s="232"/>
      <c r="AW128" s="232"/>
      <c r="AX128" s="807" t="s">
        <v>467</v>
      </c>
      <c r="AY128" s="808"/>
      <c r="AZ128" s="808"/>
      <c r="BA128" s="808"/>
      <c r="BB128" s="808"/>
      <c r="BC128" s="808"/>
      <c r="BD128" s="808"/>
      <c r="BE128" s="809"/>
      <c r="BF128" s="786" t="s">
        <v>122</v>
      </c>
      <c r="BG128" s="787"/>
      <c r="BH128" s="787"/>
      <c r="BI128" s="787"/>
      <c r="BJ128" s="787"/>
      <c r="BK128" s="787"/>
      <c r="BL128" s="810"/>
      <c r="BM128" s="786">
        <v>14.26</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468</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469</v>
      </c>
      <c r="X129" s="777"/>
      <c r="Y129" s="777"/>
      <c r="Z129" s="778"/>
      <c r="AA129" s="779">
        <v>6570242</v>
      </c>
      <c r="AB129" s="780"/>
      <c r="AC129" s="780"/>
      <c r="AD129" s="780"/>
      <c r="AE129" s="781"/>
      <c r="AF129" s="782">
        <v>6378184</v>
      </c>
      <c r="AG129" s="780"/>
      <c r="AH129" s="780"/>
      <c r="AI129" s="780"/>
      <c r="AJ129" s="781"/>
      <c r="AK129" s="782">
        <v>6434184</v>
      </c>
      <c r="AL129" s="780"/>
      <c r="AM129" s="780"/>
      <c r="AN129" s="780"/>
      <c r="AO129" s="781"/>
      <c r="AP129" s="783"/>
      <c r="AQ129" s="784"/>
      <c r="AR129" s="784"/>
      <c r="AS129" s="784"/>
      <c r="AT129" s="785"/>
      <c r="AU129" s="233"/>
      <c r="AV129" s="233"/>
      <c r="AW129" s="233"/>
      <c r="AX129" s="751" t="s">
        <v>470</v>
      </c>
      <c r="AY129" s="752"/>
      <c r="AZ129" s="752"/>
      <c r="BA129" s="752"/>
      <c r="BB129" s="752"/>
      <c r="BC129" s="752"/>
      <c r="BD129" s="752"/>
      <c r="BE129" s="753"/>
      <c r="BF129" s="770" t="s">
        <v>122</v>
      </c>
      <c r="BG129" s="771"/>
      <c r="BH129" s="771"/>
      <c r="BI129" s="771"/>
      <c r="BJ129" s="771"/>
      <c r="BK129" s="771"/>
      <c r="BL129" s="772"/>
      <c r="BM129" s="770">
        <v>19.260000000000002</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774" t="s">
        <v>471</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472</v>
      </c>
      <c r="X130" s="777"/>
      <c r="Y130" s="777"/>
      <c r="Z130" s="778"/>
      <c r="AA130" s="779">
        <v>846943</v>
      </c>
      <c r="AB130" s="780"/>
      <c r="AC130" s="780"/>
      <c r="AD130" s="780"/>
      <c r="AE130" s="781"/>
      <c r="AF130" s="782">
        <v>865293</v>
      </c>
      <c r="AG130" s="780"/>
      <c r="AH130" s="780"/>
      <c r="AI130" s="780"/>
      <c r="AJ130" s="781"/>
      <c r="AK130" s="782">
        <v>879277</v>
      </c>
      <c r="AL130" s="780"/>
      <c r="AM130" s="780"/>
      <c r="AN130" s="780"/>
      <c r="AO130" s="781"/>
      <c r="AP130" s="783"/>
      <c r="AQ130" s="784"/>
      <c r="AR130" s="784"/>
      <c r="AS130" s="784"/>
      <c r="AT130" s="785"/>
      <c r="AU130" s="233"/>
      <c r="AV130" s="233"/>
      <c r="AW130" s="233"/>
      <c r="AX130" s="751" t="s">
        <v>473</v>
      </c>
      <c r="AY130" s="752"/>
      <c r="AZ130" s="752"/>
      <c r="BA130" s="752"/>
      <c r="BB130" s="752"/>
      <c r="BC130" s="752"/>
      <c r="BD130" s="752"/>
      <c r="BE130" s="753"/>
      <c r="BF130" s="754">
        <v>4.9000000000000004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474</v>
      </c>
      <c r="X131" s="761"/>
      <c r="Y131" s="761"/>
      <c r="Z131" s="762"/>
      <c r="AA131" s="763">
        <v>5723299</v>
      </c>
      <c r="AB131" s="764"/>
      <c r="AC131" s="764"/>
      <c r="AD131" s="764"/>
      <c r="AE131" s="765"/>
      <c r="AF131" s="766">
        <v>5512891</v>
      </c>
      <c r="AG131" s="764"/>
      <c r="AH131" s="764"/>
      <c r="AI131" s="764"/>
      <c r="AJ131" s="765"/>
      <c r="AK131" s="766">
        <v>5554907</v>
      </c>
      <c r="AL131" s="764"/>
      <c r="AM131" s="764"/>
      <c r="AN131" s="764"/>
      <c r="AO131" s="765"/>
      <c r="AP131" s="767"/>
      <c r="AQ131" s="768"/>
      <c r="AR131" s="768"/>
      <c r="AS131" s="768"/>
      <c r="AT131" s="769"/>
      <c r="AU131" s="233"/>
      <c r="AV131" s="233"/>
      <c r="AW131" s="233"/>
      <c r="AX131" s="729" t="s">
        <v>475</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738" t="s">
        <v>476</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477</v>
      </c>
      <c r="W132" s="742"/>
      <c r="X132" s="742"/>
      <c r="Y132" s="742"/>
      <c r="Z132" s="743"/>
      <c r="AA132" s="744">
        <v>4.6838894839999998</v>
      </c>
      <c r="AB132" s="745"/>
      <c r="AC132" s="745"/>
      <c r="AD132" s="745"/>
      <c r="AE132" s="746"/>
      <c r="AF132" s="747">
        <v>5.0103838439999997</v>
      </c>
      <c r="AG132" s="745"/>
      <c r="AH132" s="745"/>
      <c r="AI132" s="745"/>
      <c r="AJ132" s="746"/>
      <c r="AK132" s="747">
        <v>5.2304386010000004</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478</v>
      </c>
      <c r="W133" s="721"/>
      <c r="X133" s="721"/>
      <c r="Y133" s="721"/>
      <c r="Z133" s="722"/>
      <c r="AA133" s="723">
        <v>4.3</v>
      </c>
      <c r="AB133" s="724"/>
      <c r="AC133" s="724"/>
      <c r="AD133" s="724"/>
      <c r="AE133" s="725"/>
      <c r="AF133" s="723">
        <v>4.5999999999999996</v>
      </c>
      <c r="AG133" s="724"/>
      <c r="AH133" s="724"/>
      <c r="AI133" s="724"/>
      <c r="AJ133" s="725"/>
      <c r="AK133" s="723">
        <v>4.9000000000000004</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cw5qLN7bg9PNQjttSwo7Y4AlA63A9XxIkDOoBua5ifEhc1sxSwyX06TcDs2B2vmLVcpD0yYYrmRly2ft1do4YQ==" saltValue="YIxluLKMC/Ashz4xHoVUr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B58" zoomScaleNormal="85" zoomScaleSheetLayoutView="100" workbookViewId="0"/>
  </sheetViews>
  <sheetFormatPr defaultColWidth="0" defaultRowHeight="13.5" customHeight="1" zeroHeight="1"/>
  <cols>
    <col min="1" max="120" width="2.7265625" style="260" customWidth="1"/>
    <col min="121" max="121" width="0" style="259" hidden="1" customWidth="1"/>
    <col min="122" max="16384" width="9" style="259" hidden="1"/>
  </cols>
  <sheetData>
    <row r="1" spans="1:120" ht="13">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259"/>
    </row>
    <row r="17" spans="119:120" ht="13">
      <c r="DP17" s="259"/>
    </row>
    <row r="18" spans="119:120" ht="13"/>
    <row r="19" spans="119:120" ht="13"/>
    <row r="20" spans="119:120" ht="13">
      <c r="DO20" s="259"/>
      <c r="DP20" s="259"/>
    </row>
    <row r="21" spans="119:120" ht="13">
      <c r="DP21" s="259"/>
    </row>
    <row r="22" spans="119:120" ht="13"/>
    <row r="23" spans="119:120" ht="13">
      <c r="DO23" s="259"/>
      <c r="DP23" s="259"/>
    </row>
    <row r="24" spans="119:120" ht="13">
      <c r="DP24" s="259"/>
    </row>
    <row r="25" spans="119:120" ht="13">
      <c r="DP25" s="259"/>
    </row>
    <row r="26" spans="119:120" ht="13">
      <c r="DO26" s="259"/>
      <c r="DP26" s="259"/>
    </row>
    <row r="27" spans="119:120" ht="13"/>
    <row r="28" spans="119:120" ht="13">
      <c r="DO28" s="259"/>
      <c r="DP28" s="259"/>
    </row>
    <row r="29" spans="119:120" ht="13">
      <c r="DP29" s="259"/>
    </row>
    <row r="30" spans="119:120" ht="13"/>
    <row r="31" spans="119:120" ht="13">
      <c r="DO31" s="259"/>
      <c r="DP31" s="259"/>
    </row>
    <row r="32" spans="119:120" ht="13"/>
    <row r="33" spans="98:120" ht="13">
      <c r="DO33" s="259"/>
      <c r="DP33" s="259"/>
    </row>
    <row r="34" spans="98:120" ht="13">
      <c r="DM34" s="259"/>
    </row>
    <row r="35" spans="98:120" ht="13">
      <c r="CT35" s="259"/>
      <c r="CU35" s="259"/>
      <c r="CV35" s="259"/>
      <c r="CY35" s="259"/>
      <c r="CZ35" s="259"/>
      <c r="DA35" s="259"/>
      <c r="DD35" s="259"/>
      <c r="DE35" s="259"/>
      <c r="DF35" s="259"/>
      <c r="DI35" s="259"/>
      <c r="DJ35" s="259"/>
      <c r="DK35" s="259"/>
      <c r="DM35" s="259"/>
      <c r="DN35" s="259"/>
      <c r="DO35" s="259"/>
      <c r="DP35" s="259"/>
    </row>
    <row r="36" spans="98:120" ht="13"/>
    <row r="37" spans="98:120" ht="13">
      <c r="CW37" s="259"/>
      <c r="DB37" s="259"/>
      <c r="DG37" s="259"/>
      <c r="DL37" s="259"/>
      <c r="DP37" s="259"/>
    </row>
    <row r="38" spans="98:120" ht="13">
      <c r="CT38" s="259"/>
      <c r="CU38" s="259"/>
      <c r="CV38" s="259"/>
      <c r="CW38" s="259"/>
      <c r="CY38" s="259"/>
      <c r="CZ38" s="259"/>
      <c r="DA38" s="259"/>
      <c r="DB38" s="259"/>
      <c r="DD38" s="259"/>
      <c r="DE38" s="259"/>
      <c r="DF38" s="259"/>
      <c r="DG38" s="259"/>
      <c r="DI38" s="259"/>
      <c r="DJ38" s="259"/>
      <c r="DK38" s="259"/>
      <c r="DL38" s="259"/>
      <c r="DN38" s="259"/>
      <c r="DO38" s="259"/>
      <c r="DP38" s="259"/>
    </row>
    <row r="39" spans="98:120" ht="13"/>
    <row r="40" spans="98:120" ht="13"/>
    <row r="41" spans="98:120" ht="13"/>
    <row r="42" spans="98:120" ht="13"/>
    <row r="43" spans="98:120" ht="13"/>
    <row r="44" spans="98:120" ht="13"/>
    <row r="45" spans="98:120" ht="13"/>
    <row r="46" spans="98:120" ht="13"/>
    <row r="47" spans="98:120" ht="13"/>
    <row r="48" spans="98:120" ht="13"/>
    <row r="49" spans="22:120" ht="13">
      <c r="DN49" s="259"/>
      <c r="DO49" s="259"/>
      <c r="DP49" s="259"/>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259"/>
      <c r="CS63" s="259"/>
      <c r="CX63" s="259"/>
      <c r="DC63" s="259"/>
      <c r="DH63" s="259"/>
    </row>
    <row r="64" spans="22:120" ht="13">
      <c r="V64" s="259"/>
    </row>
    <row r="65" spans="15:120" ht="13">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c r="Q66" s="259"/>
      <c r="S66" s="259"/>
      <c r="U66" s="259"/>
      <c r="DM66" s="259"/>
    </row>
    <row r="67" spans="15:120" ht="13">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row r="69" spans="15:120" ht="13"/>
    <row r="70" spans="15:120" ht="13"/>
    <row r="71" spans="15:120" ht="13"/>
    <row r="72" spans="15:120" ht="13">
      <c r="DP72" s="259"/>
    </row>
    <row r="73" spans="15:120" ht="13">
      <c r="DP73" s="259"/>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259"/>
      <c r="CX96" s="259"/>
      <c r="DC96" s="259"/>
      <c r="DH96" s="259"/>
    </row>
    <row r="97" spans="24:120" ht="13">
      <c r="CS97" s="259"/>
      <c r="CX97" s="259"/>
      <c r="DC97" s="259"/>
      <c r="DH97" s="259"/>
      <c r="DP97" s="260" t="s">
        <v>479</v>
      </c>
    </row>
    <row r="98" spans="24:120" ht="13" hidden="1">
      <c r="CS98" s="259"/>
      <c r="CX98" s="259"/>
      <c r="DC98" s="259"/>
      <c r="DH98" s="259"/>
    </row>
    <row r="99" spans="24:120" ht="13"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t="13" hidden="1">
      <c r="CT103" s="259"/>
      <c r="CV103" s="259"/>
      <c r="CW103" s="259"/>
      <c r="CY103" s="259"/>
      <c r="DA103" s="259"/>
      <c r="DB103" s="259"/>
      <c r="DD103" s="259"/>
      <c r="DF103" s="259"/>
      <c r="DG103" s="259"/>
      <c r="DI103" s="259"/>
      <c r="DK103" s="259"/>
      <c r="DL103" s="259"/>
      <c r="DM103" s="259"/>
      <c r="DN103" s="259"/>
      <c r="DO103" s="259"/>
      <c r="DP103" s="259"/>
    </row>
    <row r="104" spans="24:120" ht="13" hidden="1">
      <c r="CV104" s="259"/>
      <c r="CW104" s="259"/>
      <c r="DA104" s="259"/>
      <c r="DB104" s="259"/>
      <c r="DF104" s="259"/>
      <c r="DG104" s="259"/>
      <c r="DK104" s="259"/>
      <c r="DL104" s="259"/>
      <c r="DN104" s="259"/>
      <c r="DO104" s="259"/>
      <c r="DP104" s="259"/>
    </row>
    <row r="105" spans="24:120" ht="12.75" hidden="1" customHeight="1"/>
  </sheetData>
  <sheetProtection algorithmName="SHA-512" hashValue="Wzj7+HVzEMWTL+FPNKQ4buZ8fFoaa8KwdqR5P70X8dhWGMjJmZDzOL/ebhbtMuinnm+4SQRvoUV3HU8TGw4/1g==" saltValue="FLUSbijdA/vD6F+eQ6TAn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U52" zoomScaleNormal="100" zoomScaleSheetLayoutView="55" workbookViewId="0"/>
  </sheetViews>
  <sheetFormatPr defaultColWidth="0" defaultRowHeight="13.5" customHeight="1" zeroHeight="1"/>
  <cols>
    <col min="1" max="116" width="2.6328125" style="260" customWidth="1"/>
    <col min="117" max="16384" width="9" style="259" hidden="1"/>
  </cols>
  <sheetData>
    <row r="1" spans="2:116" ht="13">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row r="3" spans="2:116" ht="13"/>
    <row r="4" spans="2:116" ht="13">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row r="7" spans="2:116" ht="13"/>
    <row r="8" spans="2:116" ht="13"/>
    <row r="9" spans="2:116" ht="13"/>
    <row r="10" spans="2:116" ht="13"/>
    <row r="11" spans="2:116" ht="13"/>
    <row r="12" spans="2:116" ht="13"/>
    <row r="13" spans="2:116" ht="13"/>
    <row r="14" spans="2:116" ht="13"/>
    <row r="15" spans="2:116" ht="13"/>
    <row r="16" spans="2:116" ht="13"/>
    <row r="17" spans="9:116" ht="13"/>
    <row r="18" spans="9:116" ht="13">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row r="20" spans="9:116" ht="13"/>
    <row r="21" spans="9:116" ht="13">
      <c r="DL21" s="259"/>
    </row>
    <row r="22" spans="9:116" ht="13">
      <c r="DI22" s="259"/>
      <c r="DJ22" s="259"/>
      <c r="DK22" s="259"/>
      <c r="DL22" s="259"/>
    </row>
    <row r="23" spans="9:116" ht="13">
      <c r="CY23" s="259"/>
      <c r="CZ23" s="259"/>
      <c r="DA23" s="259"/>
      <c r="DB23" s="259"/>
      <c r="DC23" s="259"/>
      <c r="DD23" s="259"/>
      <c r="DE23" s="259"/>
      <c r="DF23" s="259"/>
      <c r="DG23" s="259"/>
      <c r="DH23" s="259"/>
      <c r="DI23" s="259"/>
      <c r="DJ23" s="259"/>
      <c r="DK23" s="259"/>
      <c r="DL23" s="259"/>
    </row>
    <row r="24" spans="9:116" ht="13"/>
    <row r="25" spans="9:116" ht="13"/>
    <row r="26" spans="9:116" ht="13"/>
    <row r="27" spans="9:116" ht="13"/>
    <row r="28" spans="9:116" ht="13"/>
    <row r="29" spans="9:116" ht="13"/>
    <row r="30" spans="9:116" ht="13"/>
    <row r="31" spans="9:116" ht="13"/>
    <row r="32" spans="9:116" ht="13"/>
    <row r="33" spans="15:116" ht="13"/>
    <row r="34" spans="15:116" ht="13"/>
    <row r="35" spans="15:116" ht="13">
      <c r="CZ35" s="259"/>
      <c r="DA35" s="259"/>
      <c r="DB35" s="259"/>
      <c r="DC35" s="259"/>
      <c r="DD35" s="259"/>
      <c r="DE35" s="259"/>
      <c r="DF35" s="259"/>
      <c r="DG35" s="259"/>
      <c r="DH35" s="259"/>
      <c r="DI35" s="259"/>
      <c r="DJ35" s="259"/>
      <c r="DK35" s="259"/>
      <c r="DL35" s="259"/>
    </row>
    <row r="36" spans="15:116" ht="13"/>
    <row r="37" spans="15:116" ht="13">
      <c r="DL37" s="259"/>
    </row>
    <row r="38" spans="15:116" ht="13">
      <c r="DI38" s="259"/>
      <c r="DJ38" s="259"/>
      <c r="DK38" s="259"/>
      <c r="DL38" s="259"/>
    </row>
    <row r="39" spans="15:116" ht="13"/>
    <row r="40" spans="15:116" ht="13"/>
    <row r="41" spans="15:116" ht="13"/>
    <row r="42" spans="15:116" ht="13"/>
    <row r="43" spans="15:116" ht="13">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c r="DL44" s="259"/>
    </row>
    <row r="45" spans="15:116" ht="13"/>
    <row r="46" spans="15:116" ht="13">
      <c r="DA46" s="259"/>
      <c r="DB46" s="259"/>
      <c r="DC46" s="259"/>
      <c r="DD46" s="259"/>
      <c r="DE46" s="259"/>
      <c r="DF46" s="259"/>
      <c r="DG46" s="259"/>
      <c r="DH46" s="259"/>
      <c r="DI46" s="259"/>
      <c r="DJ46" s="259"/>
      <c r="DK46" s="259"/>
      <c r="DL46" s="259"/>
    </row>
    <row r="47" spans="15:116" ht="13"/>
    <row r="48" spans="15:116" ht="13"/>
    <row r="49" spans="104:116" ht="13"/>
    <row r="50" spans="104:116" ht="13">
      <c r="CZ50" s="259"/>
      <c r="DA50" s="259"/>
      <c r="DB50" s="259"/>
      <c r="DC50" s="259"/>
      <c r="DD50" s="259"/>
      <c r="DE50" s="259"/>
      <c r="DF50" s="259"/>
      <c r="DG50" s="259"/>
      <c r="DH50" s="259"/>
      <c r="DI50" s="259"/>
      <c r="DJ50" s="259"/>
      <c r="DK50" s="259"/>
      <c r="DL50" s="259"/>
    </row>
    <row r="51" spans="104:116" ht="13"/>
    <row r="52" spans="104:116" ht="13"/>
    <row r="53" spans="104:116" ht="13">
      <c r="DL53" s="259"/>
    </row>
    <row r="54" spans="104:116" ht="13"/>
    <row r="55" spans="104:116" ht="13"/>
    <row r="56" spans="104:116" ht="13"/>
    <row r="57" spans="104:116" ht="13"/>
    <row r="58" spans="104:116" ht="13"/>
    <row r="59" spans="104:116" ht="13"/>
    <row r="60" spans="104:116" ht="13"/>
    <row r="61" spans="104:116" ht="13"/>
    <row r="62" spans="104:116" ht="13"/>
    <row r="63" spans="104:116" ht="13"/>
    <row r="64" spans="104:116" ht="13"/>
    <row r="65" spans="107:116" ht="13"/>
    <row r="66" spans="107:116" ht="13"/>
    <row r="67" spans="107:116" ht="13">
      <c r="DC67" s="259"/>
      <c r="DD67" s="259"/>
      <c r="DE67" s="259"/>
      <c r="DF67" s="259"/>
      <c r="DG67" s="259"/>
      <c r="DH67" s="259"/>
      <c r="DI67" s="259"/>
      <c r="DJ67" s="259"/>
      <c r="DK67" s="259"/>
      <c r="DL67" s="259"/>
    </row>
    <row r="68" spans="107:116" ht="13"/>
    <row r="69" spans="107:116" ht="13"/>
    <row r="70" spans="107:116" ht="13"/>
    <row r="71" spans="107:116" ht="13"/>
    <row r="72" spans="107:116" ht="13"/>
    <row r="73" spans="107:116" ht="13"/>
    <row r="74" spans="107:116" ht="13"/>
    <row r="75" spans="107:116" ht="13"/>
    <row r="76" spans="107:116" ht="13"/>
    <row r="77" spans="107:116" ht="13"/>
    <row r="78" spans="107:116" ht="13"/>
    <row r="79" spans="107:116" ht="13"/>
    <row r="80" spans="107:116" ht="13"/>
    <row r="81" ht="13"/>
    <row r="82" ht="13"/>
    <row r="83" ht="13"/>
    <row r="84" ht="13"/>
    <row r="85" ht="13"/>
    <row r="86" ht="13"/>
    <row r="87" ht="13"/>
    <row r="88" ht="13"/>
    <row r="89" ht="13"/>
  </sheetData>
  <sheetProtection algorithmName="SHA-512" hashValue="A5Tu7UjFRXbqmakwEvd0LeLPxOovygMlMw6seEVTU6NtczNt8VSncoZ57AKokBjvdhCH9xof9dbY+UMzUvLJAQ==" saltValue="tOwgdR34h4lYYX+F0Y2Io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19" workbookViewId="0"/>
  </sheetViews>
  <sheetFormatPr defaultColWidth="0" defaultRowHeight="13.5" customHeight="1" zeroHeight="1"/>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c r="AS1" s="262"/>
      <c r="AT1" s="262"/>
    </row>
    <row r="2" spans="1:46" ht="13">
      <c r="AS2" s="262"/>
      <c r="AT2" s="262"/>
    </row>
    <row r="3" spans="1:46" ht="13">
      <c r="AS3" s="262"/>
      <c r="AT3" s="262"/>
    </row>
    <row r="4" spans="1:46" ht="13">
      <c r="AS4" s="262"/>
      <c r="AT4" s="262"/>
    </row>
    <row r="5" spans="1:46" ht="16.5">
      <c r="A5" s="263" t="s">
        <v>480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481</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482</v>
      </c>
      <c r="AP7" s="272"/>
      <c r="AQ7" s="273" t="s">
        <v>483</v>
      </c>
      <c r="AR7" s="274"/>
    </row>
    <row r="8" spans="1:46" ht="13">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484</v>
      </c>
      <c r="AQ8" s="279" t="s">
        <v>485</v>
      </c>
      <c r="AR8" s="280" t="s">
        <v>486</v>
      </c>
    </row>
    <row r="9" spans="1:46" ht="13">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487</v>
      </c>
      <c r="AL9" s="1131"/>
      <c r="AM9" s="1131"/>
      <c r="AN9" s="1132"/>
      <c r="AO9" s="281">
        <v>1673289</v>
      </c>
      <c r="AP9" s="281">
        <v>109480</v>
      </c>
      <c r="AQ9" s="282">
        <v>93942</v>
      </c>
      <c r="AR9" s="283">
        <v>16.5</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488</v>
      </c>
      <c r="AL10" s="1131"/>
      <c r="AM10" s="1131"/>
      <c r="AN10" s="1132"/>
      <c r="AO10" s="284">
        <v>248873</v>
      </c>
      <c r="AP10" s="284">
        <v>16283</v>
      </c>
      <c r="AQ10" s="285">
        <v>12590</v>
      </c>
      <c r="AR10" s="286">
        <v>29.3</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489</v>
      </c>
      <c r="AL11" s="1131"/>
      <c r="AM11" s="1131"/>
      <c r="AN11" s="1132"/>
      <c r="AO11" s="284" t="s">
        <v>490</v>
      </c>
      <c r="AP11" s="284" t="s">
        <v>490</v>
      </c>
      <c r="AQ11" s="285">
        <v>461</v>
      </c>
      <c r="AR11" s="286" t="s">
        <v>490</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491</v>
      </c>
      <c r="AL12" s="1131"/>
      <c r="AM12" s="1131"/>
      <c r="AN12" s="1132"/>
      <c r="AO12" s="284" t="s">
        <v>490</v>
      </c>
      <c r="AP12" s="284" t="s">
        <v>490</v>
      </c>
      <c r="AQ12" s="285">
        <v>24</v>
      </c>
      <c r="AR12" s="286" t="s">
        <v>490</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492</v>
      </c>
      <c r="AL13" s="1131"/>
      <c r="AM13" s="1131"/>
      <c r="AN13" s="1132"/>
      <c r="AO13" s="284">
        <v>93145</v>
      </c>
      <c r="AP13" s="284">
        <v>6094</v>
      </c>
      <c r="AQ13" s="285">
        <v>3962</v>
      </c>
      <c r="AR13" s="286">
        <v>53.8</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493</v>
      </c>
      <c r="AL14" s="1131"/>
      <c r="AM14" s="1131"/>
      <c r="AN14" s="1132"/>
      <c r="AO14" s="284">
        <v>190221</v>
      </c>
      <c r="AP14" s="284">
        <v>12446</v>
      </c>
      <c r="AQ14" s="285">
        <v>1657</v>
      </c>
      <c r="AR14" s="286">
        <v>651.1</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494</v>
      </c>
      <c r="AL15" s="1134"/>
      <c r="AM15" s="1134"/>
      <c r="AN15" s="1135"/>
      <c r="AO15" s="284">
        <v>-40936</v>
      </c>
      <c r="AP15" s="284">
        <v>-2678</v>
      </c>
      <c r="AQ15" s="285">
        <v>-5526</v>
      </c>
      <c r="AR15" s="286">
        <v>-51.5</v>
      </c>
    </row>
    <row r="16" spans="1:46" ht="13">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2164592</v>
      </c>
      <c r="AP16" s="284">
        <v>141625</v>
      </c>
      <c r="AQ16" s="285">
        <v>107111</v>
      </c>
      <c r="AR16" s="286">
        <v>32.200000000000003</v>
      </c>
    </row>
    <row r="17" spans="1:46" ht="13">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495</v>
      </c>
      <c r="AL19" s="262"/>
      <c r="AM19" s="262"/>
      <c r="AN19" s="262"/>
      <c r="AO19" s="262"/>
      <c r="AP19" s="262"/>
      <c r="AQ19" s="262"/>
      <c r="AR19" s="262"/>
    </row>
    <row r="20" spans="1:46" ht="13">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496</v>
      </c>
      <c r="AP20" s="293" t="s">
        <v>497</v>
      </c>
      <c r="AQ20" s="294" t="s">
        <v>498</v>
      </c>
      <c r="AR20" s="295"/>
    </row>
    <row r="21" spans="1:46" s="301" customFormat="1" ht="13">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499</v>
      </c>
      <c r="AL21" s="1137"/>
      <c r="AM21" s="1137"/>
      <c r="AN21" s="1138"/>
      <c r="AO21" s="297">
        <v>13.02</v>
      </c>
      <c r="AP21" s="298">
        <v>9.3000000000000007</v>
      </c>
      <c r="AQ21" s="299">
        <v>3.72</v>
      </c>
      <c r="AR21" s="267"/>
      <c r="AS21" s="300"/>
      <c r="AT21" s="296"/>
    </row>
    <row r="22" spans="1:46" s="301" customFormat="1" ht="13">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500</v>
      </c>
      <c r="AL22" s="1137"/>
      <c r="AM22" s="1137"/>
      <c r="AN22" s="1138"/>
      <c r="AO22" s="302">
        <v>93.8</v>
      </c>
      <c r="AP22" s="303">
        <v>96.8</v>
      </c>
      <c r="AQ22" s="304">
        <v>-3</v>
      </c>
      <c r="AR22" s="288"/>
      <c r="AS22" s="300"/>
      <c r="AT22" s="296"/>
    </row>
    <row r="23" spans="1:46" s="301" customFormat="1" ht="13">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c r="A26" s="1129" t="s">
        <v>501</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
      <c r="A27" s="309"/>
      <c r="AO27" s="262"/>
      <c r="AP27" s="262"/>
      <c r="AQ27" s="262"/>
      <c r="AR27" s="262"/>
      <c r="AS27" s="262"/>
      <c r="AT27" s="262"/>
    </row>
    <row r="28" spans="1:46" ht="16.5">
      <c r="A28" s="263" t="s">
        <v>502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503</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482</v>
      </c>
      <c r="AP30" s="272"/>
      <c r="AQ30" s="273" t="s">
        <v>483</v>
      </c>
      <c r="AR30" s="274"/>
    </row>
    <row r="31" spans="1:46" ht="13">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484</v>
      </c>
      <c r="AQ31" s="279" t="s">
        <v>485</v>
      </c>
      <c r="AR31" s="280" t="s">
        <v>486</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504</v>
      </c>
      <c r="AL32" s="1121"/>
      <c r="AM32" s="1121"/>
      <c r="AN32" s="1122"/>
      <c r="AO32" s="312">
        <v>1119780</v>
      </c>
      <c r="AP32" s="312">
        <v>73265</v>
      </c>
      <c r="AQ32" s="313">
        <v>49869</v>
      </c>
      <c r="AR32" s="314">
        <v>46.9</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505</v>
      </c>
      <c r="AL33" s="1121"/>
      <c r="AM33" s="1121"/>
      <c r="AN33" s="1122"/>
      <c r="AO33" s="312" t="s">
        <v>490</v>
      </c>
      <c r="AP33" s="312" t="s">
        <v>490</v>
      </c>
      <c r="AQ33" s="313" t="s">
        <v>490</v>
      </c>
      <c r="AR33" s="314" t="s">
        <v>490</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506</v>
      </c>
      <c r="AL34" s="1121"/>
      <c r="AM34" s="1121"/>
      <c r="AN34" s="1122"/>
      <c r="AO34" s="312" t="s">
        <v>490</v>
      </c>
      <c r="AP34" s="312" t="s">
        <v>490</v>
      </c>
      <c r="AQ34" s="313" t="s">
        <v>490</v>
      </c>
      <c r="AR34" s="314" t="s">
        <v>490</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507</v>
      </c>
      <c r="AL35" s="1121"/>
      <c r="AM35" s="1121"/>
      <c r="AN35" s="1122"/>
      <c r="AO35" s="312">
        <v>92642</v>
      </c>
      <c r="AP35" s="312">
        <v>6061</v>
      </c>
      <c r="AQ35" s="313">
        <v>14647</v>
      </c>
      <c r="AR35" s="314">
        <v>-58.6</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508</v>
      </c>
      <c r="AL36" s="1121"/>
      <c r="AM36" s="1121"/>
      <c r="AN36" s="1122"/>
      <c r="AO36" s="312">
        <v>2258</v>
      </c>
      <c r="AP36" s="312">
        <v>148</v>
      </c>
      <c r="AQ36" s="313">
        <v>2417</v>
      </c>
      <c r="AR36" s="314">
        <v>-93.9</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509</v>
      </c>
      <c r="AL37" s="1121"/>
      <c r="AM37" s="1121"/>
      <c r="AN37" s="1122"/>
      <c r="AO37" s="312" t="s">
        <v>490</v>
      </c>
      <c r="AP37" s="312" t="s">
        <v>490</v>
      </c>
      <c r="AQ37" s="313">
        <v>490</v>
      </c>
      <c r="AR37" s="314" t="s">
        <v>490</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510</v>
      </c>
      <c r="AL38" s="1124"/>
      <c r="AM38" s="1124"/>
      <c r="AN38" s="1125"/>
      <c r="AO38" s="315" t="s">
        <v>490</v>
      </c>
      <c r="AP38" s="315" t="s">
        <v>490</v>
      </c>
      <c r="AQ38" s="316">
        <v>2</v>
      </c>
      <c r="AR38" s="304" t="s">
        <v>490</v>
      </c>
      <c r="AS38" s="311"/>
    </row>
    <row r="39" spans="1:46" ht="13">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511</v>
      </c>
      <c r="AL39" s="1124"/>
      <c r="AM39" s="1124"/>
      <c r="AN39" s="1125"/>
      <c r="AO39" s="312">
        <v>-44857</v>
      </c>
      <c r="AP39" s="312">
        <v>-2935</v>
      </c>
      <c r="AQ39" s="313">
        <v>-2755</v>
      </c>
      <c r="AR39" s="314">
        <v>6.5</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512</v>
      </c>
      <c r="AL40" s="1121"/>
      <c r="AM40" s="1121"/>
      <c r="AN40" s="1122"/>
      <c r="AO40" s="312">
        <v>-879277</v>
      </c>
      <c r="AP40" s="312">
        <v>-57529</v>
      </c>
      <c r="AQ40" s="313">
        <v>-44075</v>
      </c>
      <c r="AR40" s="314">
        <v>30.5</v>
      </c>
      <c r="AS40" s="311"/>
    </row>
    <row r="41" spans="1:46" ht="13">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290546</v>
      </c>
      <c r="AP41" s="312">
        <v>19010</v>
      </c>
      <c r="AQ41" s="313">
        <v>20595</v>
      </c>
      <c r="AR41" s="314">
        <v>-7.7</v>
      </c>
      <c r="AS41" s="311"/>
    </row>
    <row r="42" spans="1:46" ht="13">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513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514</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482</v>
      </c>
      <c r="AN49" s="1115" t="s">
        <v>515</v>
      </c>
      <c r="AO49" s="1116"/>
      <c r="AP49" s="1116"/>
      <c r="AQ49" s="1116"/>
      <c r="AR49" s="1117"/>
    </row>
    <row r="50" spans="1:44" ht="13">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516</v>
      </c>
      <c r="AO50" s="329" t="s">
        <v>517</v>
      </c>
      <c r="AP50" s="330" t="s">
        <v>518</v>
      </c>
      <c r="AQ50" s="331" t="s">
        <v>519</v>
      </c>
      <c r="AR50" s="332" t="s">
        <v>520</v>
      </c>
    </row>
    <row r="51" spans="1:44" ht="13">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521</v>
      </c>
      <c r="AL51" s="325"/>
      <c r="AM51" s="333">
        <v>1852434</v>
      </c>
      <c r="AN51" s="334">
        <v>109076</v>
      </c>
      <c r="AO51" s="335">
        <v>30.8</v>
      </c>
      <c r="AP51" s="336">
        <v>87464</v>
      </c>
      <c r="AQ51" s="337">
        <v>19</v>
      </c>
      <c r="AR51" s="338">
        <v>11.8</v>
      </c>
    </row>
    <row r="52" spans="1:44" ht="13">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522</v>
      </c>
      <c r="AM52" s="341">
        <v>500486</v>
      </c>
      <c r="AN52" s="342">
        <v>29470</v>
      </c>
      <c r="AO52" s="343">
        <v>-29.2</v>
      </c>
      <c r="AP52" s="344">
        <v>47479</v>
      </c>
      <c r="AQ52" s="345">
        <v>10.199999999999999</v>
      </c>
      <c r="AR52" s="346">
        <v>-39.4</v>
      </c>
    </row>
    <row r="53" spans="1:44" ht="13">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523</v>
      </c>
      <c r="AL53" s="325"/>
      <c r="AM53" s="333">
        <v>1958162</v>
      </c>
      <c r="AN53" s="334">
        <v>118275</v>
      </c>
      <c r="AO53" s="335">
        <v>8.4</v>
      </c>
      <c r="AP53" s="336">
        <v>96248</v>
      </c>
      <c r="AQ53" s="337">
        <v>10</v>
      </c>
      <c r="AR53" s="338">
        <v>-1.6</v>
      </c>
    </row>
    <row r="54" spans="1:44" ht="13">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522</v>
      </c>
      <c r="AM54" s="341">
        <v>360139</v>
      </c>
      <c r="AN54" s="342">
        <v>21753</v>
      </c>
      <c r="AO54" s="343">
        <v>-26.2</v>
      </c>
      <c r="AP54" s="344">
        <v>55768</v>
      </c>
      <c r="AQ54" s="345">
        <v>17.5</v>
      </c>
      <c r="AR54" s="346">
        <v>-43.7</v>
      </c>
    </row>
    <row r="55" spans="1:44" ht="13">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524</v>
      </c>
      <c r="AL55" s="325"/>
      <c r="AM55" s="333">
        <v>1195948</v>
      </c>
      <c r="AN55" s="334">
        <v>74094</v>
      </c>
      <c r="AO55" s="335">
        <v>-37.4</v>
      </c>
      <c r="AP55" s="336">
        <v>76413</v>
      </c>
      <c r="AQ55" s="337">
        <v>-20.6</v>
      </c>
      <c r="AR55" s="338">
        <v>-16.8</v>
      </c>
    </row>
    <row r="56" spans="1:44" ht="13">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522</v>
      </c>
      <c r="AM56" s="341">
        <v>441752</v>
      </c>
      <c r="AN56" s="342">
        <v>27368</v>
      </c>
      <c r="AO56" s="343">
        <v>25.8</v>
      </c>
      <c r="AP56" s="344">
        <v>39658</v>
      </c>
      <c r="AQ56" s="345">
        <v>-28.9</v>
      </c>
      <c r="AR56" s="346">
        <v>54.7</v>
      </c>
    </row>
    <row r="57" spans="1:44" ht="13">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525</v>
      </c>
      <c r="AL57" s="325"/>
      <c r="AM57" s="333">
        <v>2161796</v>
      </c>
      <c r="AN57" s="334">
        <v>137484</v>
      </c>
      <c r="AO57" s="335">
        <v>85.6</v>
      </c>
      <c r="AP57" s="336">
        <v>66481</v>
      </c>
      <c r="AQ57" s="337">
        <v>-13</v>
      </c>
      <c r="AR57" s="338">
        <v>98.6</v>
      </c>
    </row>
    <row r="58" spans="1:44" ht="13">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522</v>
      </c>
      <c r="AM58" s="341">
        <v>936437</v>
      </c>
      <c r="AN58" s="342">
        <v>59555</v>
      </c>
      <c r="AO58" s="343">
        <v>117.6</v>
      </c>
      <c r="AP58" s="344">
        <v>36120</v>
      </c>
      <c r="AQ58" s="345">
        <v>-8.9</v>
      </c>
      <c r="AR58" s="346">
        <v>126.5</v>
      </c>
    </row>
    <row r="59" spans="1:44" ht="13">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526</v>
      </c>
      <c r="AL59" s="325"/>
      <c r="AM59" s="333">
        <v>2028340</v>
      </c>
      <c r="AN59" s="334">
        <v>132710</v>
      </c>
      <c r="AO59" s="335">
        <v>-3.5</v>
      </c>
      <c r="AP59" s="336">
        <v>67825</v>
      </c>
      <c r="AQ59" s="337">
        <v>2</v>
      </c>
      <c r="AR59" s="338">
        <v>-5.5</v>
      </c>
    </row>
    <row r="60" spans="1:44" ht="13">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522</v>
      </c>
      <c r="AM60" s="341">
        <v>659646</v>
      </c>
      <c r="AN60" s="342">
        <v>43159</v>
      </c>
      <c r="AO60" s="343">
        <v>-27.5</v>
      </c>
      <c r="AP60" s="344">
        <v>39417</v>
      </c>
      <c r="AQ60" s="345">
        <v>9.1</v>
      </c>
      <c r="AR60" s="346">
        <v>-36.6</v>
      </c>
    </row>
    <row r="61" spans="1:44" ht="13">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527</v>
      </c>
      <c r="AL61" s="347"/>
      <c r="AM61" s="348">
        <v>1839336</v>
      </c>
      <c r="AN61" s="349">
        <v>114328</v>
      </c>
      <c r="AO61" s="350">
        <v>16.8</v>
      </c>
      <c r="AP61" s="351">
        <v>78886</v>
      </c>
      <c r="AQ61" s="352">
        <v>-0.5</v>
      </c>
      <c r="AR61" s="338">
        <v>17.3</v>
      </c>
    </row>
    <row r="62" spans="1:44" ht="13">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522</v>
      </c>
      <c r="AM62" s="341">
        <v>579692</v>
      </c>
      <c r="AN62" s="342">
        <v>36261</v>
      </c>
      <c r="AO62" s="343">
        <v>12.1</v>
      </c>
      <c r="AP62" s="344">
        <v>43688</v>
      </c>
      <c r="AQ62" s="345">
        <v>-0.2</v>
      </c>
      <c r="AR62" s="346">
        <v>12.3</v>
      </c>
    </row>
    <row r="63" spans="1:44" ht="13">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t="13" hidden="1">
      <c r="AK70" s="262"/>
      <c r="AL70" s="262"/>
      <c r="AM70" s="262"/>
      <c r="AN70" s="262"/>
      <c r="AO70" s="262"/>
      <c r="AP70" s="262"/>
      <c r="AQ70" s="262"/>
      <c r="AR70" s="262"/>
    </row>
    <row r="71" spans="1:46" ht="13" hidden="1">
      <c r="AK71" s="262"/>
      <c r="AL71" s="262"/>
      <c r="AM71" s="262"/>
      <c r="AN71" s="262"/>
      <c r="AO71" s="262"/>
      <c r="AP71" s="262"/>
      <c r="AQ71" s="262"/>
      <c r="AR71" s="262"/>
    </row>
    <row r="72" spans="1:46" ht="13" hidden="1">
      <c r="AK72" s="262"/>
      <c r="AL72" s="262"/>
      <c r="AM72" s="262"/>
      <c r="AN72" s="262"/>
      <c r="AO72" s="262"/>
      <c r="AP72" s="262"/>
      <c r="AQ72" s="262"/>
      <c r="AR72" s="262"/>
    </row>
    <row r="73" spans="1:46" ht="13" hidden="1">
      <c r="AK73" s="262"/>
      <c r="AL73" s="262"/>
      <c r="AM73" s="262"/>
      <c r="AN73" s="262"/>
      <c r="AO73" s="262"/>
      <c r="AP73" s="262"/>
      <c r="AQ73" s="262"/>
      <c r="AR73" s="262"/>
    </row>
  </sheetData>
  <sheetProtection algorithmName="SHA-512" hashValue="Iq14P5lUo52z8mezOsTEkaB7PRjDiI/u8tlqW+CJ9O1BcpKmfZKRY3U4yyi/ENpAZvdVB2kC1ea77SILnn5Rmw==" saltValue="U9fettC0w40FhQCg62Xai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6" zoomScaleNormal="100" zoomScaleSheetLayoutView="55" workbookViewId="0"/>
  </sheetViews>
  <sheetFormatPr defaultColWidth="0" defaultRowHeight="13.5" customHeight="1" zeroHeight="1"/>
  <cols>
    <col min="1" max="125" width="2.4531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c r="B2" s="259"/>
      <c r="DG2" s="259"/>
    </row>
    <row r="3" spans="2:125" ht="13">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row r="5" spans="2:125" ht="13"/>
    <row r="6" spans="2:125" ht="13"/>
    <row r="7" spans="2:125" ht="13"/>
    <row r="8" spans="2:125" ht="13"/>
    <row r="9" spans="2:125" ht="13">
      <c r="DU9" s="259"/>
    </row>
    <row r="10" spans="2:125" ht="13"/>
    <row r="11" spans="2:125" ht="13"/>
    <row r="12" spans="2:125" ht="13"/>
    <row r="13" spans="2:125" ht="13"/>
    <row r="14" spans="2:125" ht="13"/>
    <row r="15" spans="2:125" ht="13"/>
    <row r="16" spans="2:125" ht="13"/>
    <row r="17" spans="125:125" ht="13">
      <c r="DU17" s="259"/>
    </row>
    <row r="18" spans="125:125" ht="13"/>
    <row r="19" spans="125:125" ht="13"/>
    <row r="20" spans="125:125" ht="13">
      <c r="DU20" s="259"/>
    </row>
    <row r="21" spans="125:125" ht="13">
      <c r="DU21" s="259"/>
    </row>
    <row r="22" spans="125:125" ht="13"/>
    <row r="23" spans="125:125" ht="13"/>
    <row r="24" spans="125:125" ht="13"/>
    <row r="25" spans="125:125" ht="13"/>
    <row r="26" spans="125:125" ht="13"/>
    <row r="27" spans="125:125" ht="13"/>
    <row r="28" spans="125:125" ht="13">
      <c r="DU28" s="259"/>
    </row>
    <row r="29" spans="125:125" ht="13"/>
    <row r="30" spans="125:125" ht="13"/>
    <row r="31" spans="125:125" ht="13"/>
    <row r="32" spans="125:125" ht="13"/>
    <row r="33" spans="2:125" ht="13">
      <c r="B33" s="259"/>
      <c r="G33" s="259"/>
      <c r="I33" s="259"/>
    </row>
    <row r="34" spans="2:125" ht="13">
      <c r="C34" s="259"/>
      <c r="P34" s="259"/>
      <c r="DE34" s="259"/>
      <c r="DH34" s="259"/>
    </row>
    <row r="35" spans="2:125" ht="13">
      <c r="D35" s="259"/>
      <c r="E35" s="259"/>
      <c r="DG35" s="259"/>
      <c r="DJ35" s="259"/>
      <c r="DP35" s="259"/>
      <c r="DQ35" s="259"/>
      <c r="DR35" s="259"/>
      <c r="DS35" s="259"/>
      <c r="DT35" s="259"/>
      <c r="DU35" s="259"/>
    </row>
    <row r="36" spans="2:125" ht="13">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c r="DU37" s="259"/>
    </row>
    <row r="38" spans="2:125" ht="13">
      <c r="DT38" s="259"/>
      <c r="DU38" s="259"/>
    </row>
    <row r="39" spans="2:125" ht="13"/>
    <row r="40" spans="2:125" ht="13">
      <c r="DH40" s="259"/>
    </row>
    <row r="41" spans="2:125" ht="13">
      <c r="DE41" s="259"/>
    </row>
    <row r="42" spans="2:125" ht="13">
      <c r="DG42" s="259"/>
      <c r="DJ42" s="259"/>
    </row>
    <row r="43" spans="2:125" ht="13">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c r="DU44" s="259"/>
    </row>
    <row r="45" spans="2:125" ht="13"/>
    <row r="46" spans="2:125" ht="13"/>
    <row r="47" spans="2:125" ht="13"/>
    <row r="48" spans="2:125" ht="13">
      <c r="DT48" s="259"/>
      <c r="DU48" s="259"/>
    </row>
    <row r="49" spans="120:125" ht="13">
      <c r="DU49" s="259"/>
    </row>
    <row r="50" spans="120:125" ht="13">
      <c r="DU50" s="259"/>
    </row>
    <row r="51" spans="120:125" ht="13">
      <c r="DP51" s="259"/>
      <c r="DQ51" s="259"/>
      <c r="DR51" s="259"/>
      <c r="DS51" s="259"/>
      <c r="DT51" s="259"/>
      <c r="DU51" s="259"/>
    </row>
    <row r="52" spans="120:125" ht="13"/>
    <row r="53" spans="120:125" ht="13"/>
    <row r="54" spans="120:125" ht="13">
      <c r="DU54" s="259"/>
    </row>
    <row r="55" spans="120:125" ht="13"/>
    <row r="56" spans="120:125" ht="13"/>
    <row r="57" spans="120:125" ht="13"/>
    <row r="58" spans="120:125" ht="13">
      <c r="DU58" s="259"/>
    </row>
    <row r="59" spans="120:125" ht="13"/>
    <row r="60" spans="120:125" ht="13"/>
    <row r="61" spans="120:125" ht="13"/>
    <row r="62" spans="120:125" ht="13"/>
    <row r="63" spans="120:125" ht="13">
      <c r="DU63" s="259"/>
    </row>
    <row r="64" spans="120:125" ht="13">
      <c r="DT64" s="259"/>
      <c r="DU64" s="259"/>
    </row>
    <row r="65" spans="123:125" ht="13"/>
    <row r="66" spans="123:125" ht="13"/>
    <row r="67" spans="123:125" ht="13"/>
    <row r="68" spans="123:125" ht="13"/>
    <row r="69" spans="123:125" ht="13">
      <c r="DS69" s="259"/>
      <c r="DT69" s="259"/>
      <c r="DU69" s="259"/>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259"/>
    </row>
    <row r="83" spans="116:125" ht="13">
      <c r="DM83" s="259"/>
      <c r="DN83" s="259"/>
      <c r="DO83" s="259"/>
      <c r="DP83" s="259"/>
      <c r="DQ83" s="259"/>
      <c r="DR83" s="259"/>
      <c r="DS83" s="259"/>
      <c r="DT83" s="259"/>
      <c r="DU83" s="259"/>
    </row>
    <row r="84" spans="116:125" ht="13"/>
    <row r="85" spans="116:125" ht="13"/>
    <row r="86" spans="116:125" ht="13"/>
    <row r="87" spans="116:125" ht="13"/>
    <row r="88" spans="116:125" ht="13">
      <c r="DU88" s="259"/>
    </row>
    <row r="89" spans="116:125" ht="13"/>
    <row r="90" spans="116:125" ht="13"/>
    <row r="91" spans="116:125" ht="13"/>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479</v>
      </c>
    </row>
    <row r="120" spans="125:125" ht="13.5" hidden="1" customHeight="1"/>
    <row r="121" spans="125:125" ht="13.5" hidden="1" customHeight="1">
      <c r="DU121" s="259"/>
    </row>
  </sheetData>
  <sheetProtection algorithmName="SHA-512" hashValue="j8kXozhx0RbPZBuYMm++PteMjwRiY3vZx69bYordVCIG8Es8L8ZVgME9CsyebMY3zN6QXInRsUaCMYmPeywLvw==" saltValue="kUjODPBchVp3JGZI+W/jY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4531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c r="B2" s="259"/>
      <c r="T2" s="259"/>
    </row>
    <row r="3" spans="1:125" ht="13">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259"/>
      <c r="G33" s="259"/>
      <c r="I33" s="259"/>
    </row>
    <row r="34" spans="2:125" ht="13">
      <c r="C34" s="259"/>
      <c r="P34" s="259"/>
      <c r="R34" s="259"/>
      <c r="U34" s="259"/>
    </row>
    <row r="35" spans="2:125" ht="13">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c r="F36" s="259"/>
      <c r="H36" s="259"/>
      <c r="J36" s="259"/>
      <c r="K36" s="259"/>
      <c r="L36" s="259"/>
      <c r="M36" s="259"/>
      <c r="N36" s="259"/>
      <c r="O36" s="259"/>
      <c r="Q36" s="259"/>
      <c r="S36" s="259"/>
      <c r="V36" s="259"/>
    </row>
    <row r="37" spans="2:125" ht="13"/>
    <row r="38" spans="2:125" ht="13"/>
    <row r="39" spans="2:125" ht="13"/>
    <row r="40" spans="2:125" ht="13">
      <c r="U40" s="259"/>
    </row>
    <row r="41" spans="2:125" ht="13">
      <c r="R41" s="259"/>
    </row>
    <row r="42" spans="2:125" ht="13">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c r="Q43" s="259"/>
      <c r="S43" s="259"/>
      <c r="V43" s="259"/>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479</v>
      </c>
    </row>
  </sheetData>
  <sheetProtection algorithmName="SHA-512" hashValue="ynk7sjvmXOar6KXnnCZwkTNQbHgNAIetheCiZMl7vD9HE5c4v9Z/Sd6vI6XA3lfTta0oDU+xBjwwoeMxjAdpsw==" saltValue="bexqgEzSVmhWXXGm1TCeO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1" zoomScaleSheetLayoutView="100" workbookViewId="0"/>
  </sheetViews>
  <sheetFormatPr defaultColWidth="0" defaultRowHeight="13.5" customHeight="1" zeroHeight="1"/>
  <cols>
    <col min="1" max="1" width="8.26953125" style="1" customWidth="1"/>
    <col min="2" max="16" width="14.6328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529</v>
      </c>
      <c r="G46" s="8" t="s">
        <v>530</v>
      </c>
      <c r="H46" s="8" t="s">
        <v>531</v>
      </c>
      <c r="I46" s="8" t="s">
        <v>532</v>
      </c>
      <c r="J46" s="9" t="s">
        <v>533</v>
      </c>
    </row>
    <row r="47" spans="2:10" ht="57.75" customHeight="1">
      <c r="B47" s="10"/>
      <c r="C47" s="1139" t="s">
        <v>3</v>
      </c>
      <c r="D47" s="1139"/>
      <c r="E47" s="1140"/>
      <c r="F47" s="11">
        <v>23.48</v>
      </c>
      <c r="G47" s="12">
        <v>21.08</v>
      </c>
      <c r="H47" s="12">
        <v>20.09</v>
      </c>
      <c r="I47" s="12">
        <v>22.26</v>
      </c>
      <c r="J47" s="13">
        <v>22.08</v>
      </c>
    </row>
    <row r="48" spans="2:10" ht="57.75" customHeight="1">
      <c r="B48" s="14"/>
      <c r="C48" s="1141" t="s">
        <v>4</v>
      </c>
      <c r="D48" s="1141"/>
      <c r="E48" s="1142"/>
      <c r="F48" s="15">
        <v>5.7</v>
      </c>
      <c r="G48" s="16">
        <v>8.83</v>
      </c>
      <c r="H48" s="16">
        <v>16.48</v>
      </c>
      <c r="I48" s="16">
        <v>12.13</v>
      </c>
      <c r="J48" s="17">
        <v>13.82</v>
      </c>
    </row>
    <row r="49" spans="2:10" ht="57.75" customHeight="1" thickBot="1">
      <c r="B49" s="18"/>
      <c r="C49" s="1143" t="s">
        <v>5</v>
      </c>
      <c r="D49" s="1143"/>
      <c r="E49" s="1144"/>
      <c r="F49" s="19">
        <v>0.85</v>
      </c>
      <c r="G49" s="20">
        <v>1.56</v>
      </c>
      <c r="H49" s="20">
        <v>8.08</v>
      </c>
      <c r="I49" s="20" t="s">
        <v>534</v>
      </c>
      <c r="J49" s="21">
        <v>1.81</v>
      </c>
    </row>
    <row r="50" spans="2:10" ht="13"/>
  </sheetData>
  <sheetProtection algorithmName="SHA-512" hashValue="ipl83s2+NFPziU03/gNhcAhSODzk9xPhV8yoHXkEnKxxY0wkQ4PZOeOp35oU6M1cWlOM/KDEzx9VQXmgSqH8vw==" saltValue="FeDQTR0FOb+9bmqpAxJAt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SheetLayoutView="100" workbookViewId="0"/>
  </sheetViews>
  <sheetFormatPr defaultColWidth="0" defaultRowHeight="13.5" customHeight="1" zeroHeight="1"/>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c r="A34" s="22"/>
      <c r="B34" s="31"/>
      <c r="C34" s="1151" t="s">
        <v>535</v>
      </c>
      <c r="D34" s="1151"/>
      <c r="E34" s="1152"/>
      <c r="F34" s="32">
        <v>5.69</v>
      </c>
      <c r="G34" s="33">
        <v>8.82</v>
      </c>
      <c r="H34" s="33">
        <v>16.48</v>
      </c>
      <c r="I34" s="33">
        <v>12.12</v>
      </c>
      <c r="J34" s="34">
        <v>13.81</v>
      </c>
      <c r="K34" s="22"/>
      <c r="L34" s="22"/>
      <c r="M34" s="22"/>
      <c r="N34" s="22"/>
      <c r="O34" s="22"/>
      <c r="P34" s="22"/>
    </row>
    <row r="35" spans="1:16" ht="39" customHeight="1">
      <c r="A35" s="22"/>
      <c r="B35" s="35"/>
      <c r="C35" s="1145" t="s">
        <v>536</v>
      </c>
      <c r="D35" s="1146"/>
      <c r="E35" s="1147"/>
      <c r="F35" s="36">
        <v>5.3</v>
      </c>
      <c r="G35" s="37">
        <v>5.2</v>
      </c>
      <c r="H35" s="37">
        <v>4.8499999999999996</v>
      </c>
      <c r="I35" s="37">
        <v>5.19</v>
      </c>
      <c r="J35" s="38">
        <v>5.4</v>
      </c>
      <c r="K35" s="22"/>
      <c r="L35" s="22"/>
      <c r="M35" s="22"/>
      <c r="N35" s="22"/>
      <c r="O35" s="22"/>
      <c r="P35" s="22"/>
    </row>
    <row r="36" spans="1:16" ht="39" customHeight="1">
      <c r="A36" s="22"/>
      <c r="B36" s="35"/>
      <c r="C36" s="1145" t="s">
        <v>537</v>
      </c>
      <c r="D36" s="1146"/>
      <c r="E36" s="1147"/>
      <c r="F36" s="36">
        <v>4.1100000000000003</v>
      </c>
      <c r="G36" s="37">
        <v>3.75</v>
      </c>
      <c r="H36" s="37">
        <v>3.76</v>
      </c>
      <c r="I36" s="37">
        <v>4.47</v>
      </c>
      <c r="J36" s="38">
        <v>5.15</v>
      </c>
      <c r="K36" s="22"/>
      <c r="L36" s="22"/>
      <c r="M36" s="22"/>
      <c r="N36" s="22"/>
      <c r="O36" s="22"/>
      <c r="P36" s="22"/>
    </row>
    <row r="37" spans="1:16" ht="39" customHeight="1">
      <c r="A37" s="22"/>
      <c r="B37" s="35"/>
      <c r="C37" s="1145" t="s">
        <v>538</v>
      </c>
      <c r="D37" s="1146"/>
      <c r="E37" s="1147"/>
      <c r="F37" s="36">
        <v>5.38</v>
      </c>
      <c r="G37" s="37">
        <v>3.43</v>
      </c>
      <c r="H37" s="37">
        <v>3.65</v>
      </c>
      <c r="I37" s="37">
        <v>4.55</v>
      </c>
      <c r="J37" s="38">
        <v>2.96</v>
      </c>
      <c r="K37" s="22"/>
      <c r="L37" s="22"/>
      <c r="M37" s="22"/>
      <c r="N37" s="22"/>
      <c r="O37" s="22"/>
      <c r="P37" s="22"/>
    </row>
    <row r="38" spans="1:16" ht="39" customHeight="1">
      <c r="A38" s="22"/>
      <c r="B38" s="35"/>
      <c r="C38" s="1145" t="s">
        <v>539</v>
      </c>
      <c r="D38" s="1146"/>
      <c r="E38" s="1147"/>
      <c r="F38" s="36">
        <v>0</v>
      </c>
      <c r="G38" s="37">
        <v>0</v>
      </c>
      <c r="H38" s="37">
        <v>0</v>
      </c>
      <c r="I38" s="37">
        <v>0</v>
      </c>
      <c r="J38" s="38">
        <v>0.52</v>
      </c>
      <c r="K38" s="22"/>
      <c r="L38" s="22"/>
      <c r="M38" s="22"/>
      <c r="N38" s="22"/>
      <c r="O38" s="22"/>
      <c r="P38" s="22"/>
    </row>
    <row r="39" spans="1:16" ht="39" customHeight="1">
      <c r="A39" s="22"/>
      <c r="B39" s="35"/>
      <c r="C39" s="1145" t="s">
        <v>540</v>
      </c>
      <c r="D39" s="1146"/>
      <c r="E39" s="1147"/>
      <c r="F39" s="36">
        <v>0</v>
      </c>
      <c r="G39" s="37">
        <v>0</v>
      </c>
      <c r="H39" s="37">
        <v>0</v>
      </c>
      <c r="I39" s="37">
        <v>0</v>
      </c>
      <c r="J39" s="38">
        <v>0.12</v>
      </c>
      <c r="K39" s="22"/>
      <c r="L39" s="22"/>
      <c r="M39" s="22"/>
      <c r="N39" s="22"/>
      <c r="O39" s="22"/>
      <c r="P39" s="22"/>
    </row>
    <row r="40" spans="1:16" ht="39" customHeight="1">
      <c r="A40" s="22"/>
      <c r="B40" s="35"/>
      <c r="C40" s="1145" t="s">
        <v>541</v>
      </c>
      <c r="D40" s="1146"/>
      <c r="E40" s="1147"/>
      <c r="F40" s="36">
        <v>0.03</v>
      </c>
      <c r="G40" s="37">
        <v>0</v>
      </c>
      <c r="H40" s="37">
        <v>0.02</v>
      </c>
      <c r="I40" s="37">
        <v>0.03</v>
      </c>
      <c r="J40" s="38">
        <v>0.03</v>
      </c>
      <c r="K40" s="22"/>
      <c r="L40" s="22"/>
      <c r="M40" s="22"/>
      <c r="N40" s="22"/>
      <c r="O40" s="22"/>
      <c r="P40" s="22"/>
    </row>
    <row r="41" spans="1:16" ht="39" customHeight="1">
      <c r="A41" s="22"/>
      <c r="B41" s="35"/>
      <c r="C41" s="1145" t="s">
        <v>542</v>
      </c>
      <c r="D41" s="1146"/>
      <c r="E41" s="1147"/>
      <c r="F41" s="36">
        <v>0</v>
      </c>
      <c r="G41" s="37">
        <v>0</v>
      </c>
      <c r="H41" s="37">
        <v>0</v>
      </c>
      <c r="I41" s="37">
        <v>0</v>
      </c>
      <c r="J41" s="38">
        <v>0</v>
      </c>
      <c r="K41" s="22"/>
      <c r="L41" s="22"/>
      <c r="M41" s="22"/>
      <c r="N41" s="22"/>
      <c r="O41" s="22"/>
      <c r="P41" s="22"/>
    </row>
    <row r="42" spans="1:16" ht="39" customHeight="1">
      <c r="A42" s="22"/>
      <c r="B42" s="39"/>
      <c r="C42" s="1145" t="s">
        <v>543</v>
      </c>
      <c r="D42" s="1146"/>
      <c r="E42" s="1147"/>
      <c r="F42" s="36" t="s">
        <v>490</v>
      </c>
      <c r="G42" s="37" t="s">
        <v>490</v>
      </c>
      <c r="H42" s="37" t="s">
        <v>490</v>
      </c>
      <c r="I42" s="37" t="s">
        <v>490</v>
      </c>
      <c r="J42" s="38" t="s">
        <v>490</v>
      </c>
      <c r="K42" s="22"/>
      <c r="L42" s="22"/>
      <c r="M42" s="22"/>
      <c r="N42" s="22"/>
      <c r="O42" s="22"/>
      <c r="P42" s="22"/>
    </row>
    <row r="43" spans="1:16" ht="39" customHeight="1" thickBot="1">
      <c r="A43" s="22"/>
      <c r="B43" s="40"/>
      <c r="C43" s="1148" t="s">
        <v>544</v>
      </c>
      <c r="D43" s="1149"/>
      <c r="E43" s="1150"/>
      <c r="F43" s="41">
        <v>0</v>
      </c>
      <c r="G43" s="42">
        <v>0</v>
      </c>
      <c r="H43" s="42">
        <v>0</v>
      </c>
      <c r="I43" s="42">
        <v>0</v>
      </c>
      <c r="J43" s="43">
        <v>0</v>
      </c>
      <c r="K43" s="22"/>
      <c r="L43" s="22"/>
      <c r="M43" s="22"/>
      <c r="N43" s="22"/>
      <c r="O43" s="22"/>
      <c r="P43" s="22"/>
    </row>
    <row r="44" spans="1:16" ht="39" customHeight="1">
      <c r="A44" s="22"/>
      <c r="B44" s="44"/>
      <c r="C44" s="45"/>
      <c r="D44" s="46"/>
      <c r="E44" s="46"/>
      <c r="F44" s="47"/>
      <c r="G44" s="47"/>
      <c r="H44" s="47"/>
      <c r="I44" s="47"/>
      <c r="J44" s="47"/>
      <c r="K44" s="22"/>
      <c r="L44" s="22"/>
      <c r="M44" s="22"/>
      <c r="N44" s="22"/>
      <c r="O44" s="22"/>
      <c r="P44" s="22"/>
    </row>
    <row r="45" spans="1:16" ht="16.5">
      <c r="A45" s="22"/>
      <c r="B45" s="22"/>
      <c r="C45" s="22"/>
      <c r="D45" s="22"/>
      <c r="E45" s="22"/>
      <c r="F45" s="22"/>
      <c r="G45" s="22"/>
      <c r="H45" s="22"/>
      <c r="I45" s="22"/>
      <c r="J45" s="22"/>
      <c r="K45" s="22"/>
      <c r="L45" s="22"/>
      <c r="M45" s="22"/>
      <c r="N45" s="22"/>
      <c r="O45" s="22"/>
      <c r="P45" s="22"/>
    </row>
  </sheetData>
  <sheetProtection algorithmName="SHA-512" hashValue="RV5UPaOLa5UNBsP6MKShwW8EMtefEQ9ZZXvcCEO10UPpOVyCIQUX2CBM1O90BNy/3/SS38utwjPsHtfwsLLJeQ==" saltValue="XF6/QG/26zS0OskqAtWMI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43" zoomScaleSheetLayoutView="55" workbookViewId="0"/>
  </sheetViews>
  <sheetFormatPr defaultColWidth="0" defaultRowHeight="12.65" customHeight="1" zeroHeight="1"/>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c r="A44" s="48"/>
      <c r="B44" s="51" t="s">
        <v>8</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c r="A45" s="48"/>
      <c r="B45" s="1176" t="s">
        <v>9</v>
      </c>
      <c r="C45" s="1177"/>
      <c r="D45" s="58"/>
      <c r="E45" s="1182" t="s">
        <v>10</v>
      </c>
      <c r="F45" s="1182"/>
      <c r="G45" s="1182"/>
      <c r="H45" s="1182"/>
      <c r="I45" s="1182"/>
      <c r="J45" s="1183"/>
      <c r="K45" s="59">
        <v>1010</v>
      </c>
      <c r="L45" s="60">
        <v>1024</v>
      </c>
      <c r="M45" s="60">
        <v>1039</v>
      </c>
      <c r="N45" s="60">
        <v>1092</v>
      </c>
      <c r="O45" s="61">
        <v>1120</v>
      </c>
      <c r="P45" s="48"/>
      <c r="Q45" s="48"/>
      <c r="R45" s="48"/>
      <c r="S45" s="48"/>
      <c r="T45" s="48"/>
      <c r="U45" s="48"/>
    </row>
    <row r="46" spans="1:21" ht="30.75" customHeight="1">
      <c r="A46" s="48"/>
      <c r="B46" s="1178"/>
      <c r="C46" s="1179"/>
      <c r="D46" s="62"/>
      <c r="E46" s="1155" t="s">
        <v>11</v>
      </c>
      <c r="F46" s="1155"/>
      <c r="G46" s="1155"/>
      <c r="H46" s="1155"/>
      <c r="I46" s="1155"/>
      <c r="J46" s="1156"/>
      <c r="K46" s="63" t="s">
        <v>490</v>
      </c>
      <c r="L46" s="64" t="s">
        <v>490</v>
      </c>
      <c r="M46" s="64" t="s">
        <v>490</v>
      </c>
      <c r="N46" s="64" t="s">
        <v>490</v>
      </c>
      <c r="O46" s="65" t="s">
        <v>490</v>
      </c>
      <c r="P46" s="48"/>
      <c r="Q46" s="48"/>
      <c r="R46" s="48"/>
      <c r="S46" s="48"/>
      <c r="T46" s="48"/>
      <c r="U46" s="48"/>
    </row>
    <row r="47" spans="1:21" ht="30.75" customHeight="1">
      <c r="A47" s="48"/>
      <c r="B47" s="1178"/>
      <c r="C47" s="1179"/>
      <c r="D47" s="62"/>
      <c r="E47" s="1155" t="s">
        <v>12</v>
      </c>
      <c r="F47" s="1155"/>
      <c r="G47" s="1155"/>
      <c r="H47" s="1155"/>
      <c r="I47" s="1155"/>
      <c r="J47" s="1156"/>
      <c r="K47" s="63" t="s">
        <v>490</v>
      </c>
      <c r="L47" s="64" t="s">
        <v>490</v>
      </c>
      <c r="M47" s="64" t="s">
        <v>490</v>
      </c>
      <c r="N47" s="64" t="s">
        <v>490</v>
      </c>
      <c r="O47" s="65" t="s">
        <v>490</v>
      </c>
      <c r="P47" s="48"/>
      <c r="Q47" s="48"/>
      <c r="R47" s="48"/>
      <c r="S47" s="48"/>
      <c r="T47" s="48"/>
      <c r="U47" s="48"/>
    </row>
    <row r="48" spans="1:21" ht="30.75" customHeight="1">
      <c r="A48" s="48"/>
      <c r="B48" s="1178"/>
      <c r="C48" s="1179"/>
      <c r="D48" s="62"/>
      <c r="E48" s="1155" t="s">
        <v>13</v>
      </c>
      <c r="F48" s="1155"/>
      <c r="G48" s="1155"/>
      <c r="H48" s="1155"/>
      <c r="I48" s="1155"/>
      <c r="J48" s="1156"/>
      <c r="K48" s="63">
        <v>141</v>
      </c>
      <c r="L48" s="64">
        <v>140</v>
      </c>
      <c r="M48" s="64">
        <v>131</v>
      </c>
      <c r="N48" s="64">
        <v>103</v>
      </c>
      <c r="O48" s="65">
        <v>93</v>
      </c>
      <c r="P48" s="48"/>
      <c r="Q48" s="48"/>
      <c r="R48" s="48"/>
      <c r="S48" s="48"/>
      <c r="T48" s="48"/>
      <c r="U48" s="48"/>
    </row>
    <row r="49" spans="1:21" ht="30.75" customHeight="1">
      <c r="A49" s="48"/>
      <c r="B49" s="1178"/>
      <c r="C49" s="1179"/>
      <c r="D49" s="62"/>
      <c r="E49" s="1155" t="s">
        <v>14</v>
      </c>
      <c r="F49" s="1155"/>
      <c r="G49" s="1155"/>
      <c r="H49" s="1155"/>
      <c r="I49" s="1155"/>
      <c r="J49" s="1156"/>
      <c r="K49" s="63" t="s">
        <v>490</v>
      </c>
      <c r="L49" s="64" t="s">
        <v>490</v>
      </c>
      <c r="M49" s="64" t="s">
        <v>490</v>
      </c>
      <c r="N49" s="64">
        <v>2</v>
      </c>
      <c r="O49" s="65">
        <v>2</v>
      </c>
      <c r="P49" s="48"/>
      <c r="Q49" s="48"/>
      <c r="R49" s="48"/>
      <c r="S49" s="48"/>
      <c r="T49" s="48"/>
      <c r="U49" s="48"/>
    </row>
    <row r="50" spans="1:21" ht="30.75" customHeight="1">
      <c r="A50" s="48"/>
      <c r="B50" s="1178"/>
      <c r="C50" s="1179"/>
      <c r="D50" s="62"/>
      <c r="E50" s="1155" t="s">
        <v>15</v>
      </c>
      <c r="F50" s="1155"/>
      <c r="G50" s="1155"/>
      <c r="H50" s="1155"/>
      <c r="I50" s="1155"/>
      <c r="J50" s="1156"/>
      <c r="K50" s="63" t="s">
        <v>490</v>
      </c>
      <c r="L50" s="64" t="s">
        <v>490</v>
      </c>
      <c r="M50" s="64" t="s">
        <v>490</v>
      </c>
      <c r="N50" s="64" t="s">
        <v>490</v>
      </c>
      <c r="O50" s="65" t="s">
        <v>490</v>
      </c>
      <c r="P50" s="48"/>
      <c r="Q50" s="48"/>
      <c r="R50" s="48"/>
      <c r="S50" s="48"/>
      <c r="T50" s="48"/>
      <c r="U50" s="48"/>
    </row>
    <row r="51" spans="1:21" ht="30.75" customHeight="1">
      <c r="A51" s="48"/>
      <c r="B51" s="1180"/>
      <c r="C51" s="1181"/>
      <c r="D51" s="66"/>
      <c r="E51" s="1155" t="s">
        <v>16</v>
      </c>
      <c r="F51" s="1155"/>
      <c r="G51" s="1155"/>
      <c r="H51" s="1155"/>
      <c r="I51" s="1155"/>
      <c r="J51" s="1156"/>
      <c r="K51" s="63" t="s">
        <v>490</v>
      </c>
      <c r="L51" s="64" t="s">
        <v>490</v>
      </c>
      <c r="M51" s="64" t="s">
        <v>490</v>
      </c>
      <c r="N51" s="64" t="s">
        <v>490</v>
      </c>
      <c r="O51" s="65" t="s">
        <v>490</v>
      </c>
      <c r="P51" s="48"/>
      <c r="Q51" s="48"/>
      <c r="R51" s="48"/>
      <c r="S51" s="48"/>
      <c r="T51" s="48"/>
      <c r="U51" s="48"/>
    </row>
    <row r="52" spans="1:21" ht="30.75" customHeight="1">
      <c r="A52" s="48"/>
      <c r="B52" s="1153" t="s">
        <v>17</v>
      </c>
      <c r="C52" s="1154"/>
      <c r="D52" s="66"/>
      <c r="E52" s="1155" t="s">
        <v>18</v>
      </c>
      <c r="F52" s="1155"/>
      <c r="G52" s="1155"/>
      <c r="H52" s="1155"/>
      <c r="I52" s="1155"/>
      <c r="J52" s="1156"/>
      <c r="K52" s="63">
        <v>937</v>
      </c>
      <c r="L52" s="64">
        <v>929</v>
      </c>
      <c r="M52" s="64">
        <v>902</v>
      </c>
      <c r="N52" s="64">
        <v>921</v>
      </c>
      <c r="O52" s="65">
        <v>924</v>
      </c>
      <c r="P52" s="48"/>
      <c r="Q52" s="48"/>
      <c r="R52" s="48"/>
      <c r="S52" s="48"/>
      <c r="T52" s="48"/>
      <c r="U52" s="48"/>
    </row>
    <row r="53" spans="1:21" ht="30.75" customHeight="1" thickBot="1">
      <c r="A53" s="48"/>
      <c r="B53" s="1157" t="s">
        <v>19</v>
      </c>
      <c r="C53" s="1158"/>
      <c r="D53" s="67"/>
      <c r="E53" s="1159" t="s">
        <v>20</v>
      </c>
      <c r="F53" s="1159"/>
      <c r="G53" s="1159"/>
      <c r="H53" s="1159"/>
      <c r="I53" s="1159"/>
      <c r="J53" s="1160"/>
      <c r="K53" s="68">
        <v>214</v>
      </c>
      <c r="L53" s="69">
        <v>235</v>
      </c>
      <c r="M53" s="69">
        <v>268</v>
      </c>
      <c r="N53" s="69">
        <v>276</v>
      </c>
      <c r="O53" s="70">
        <v>291</v>
      </c>
      <c r="P53" s="48"/>
      <c r="Q53" s="48"/>
      <c r="R53" s="48"/>
      <c r="S53" s="48"/>
      <c r="T53" s="48"/>
      <c r="U53" s="48"/>
    </row>
    <row r="54" spans="1:21" ht="24" customHeight="1">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c r="B58" s="1161" t="s">
        <v>24</v>
      </c>
      <c r="C58" s="1162"/>
      <c r="D58" s="1167" t="s">
        <v>25</v>
      </c>
      <c r="E58" s="1168"/>
      <c r="F58" s="1168"/>
      <c r="G58" s="1168"/>
      <c r="H58" s="1168"/>
      <c r="I58" s="1168"/>
      <c r="J58" s="1169"/>
      <c r="K58" s="83"/>
      <c r="L58" s="84"/>
      <c r="M58" s="84"/>
      <c r="N58" s="84"/>
      <c r="O58" s="85"/>
    </row>
    <row r="59" spans="1:21" ht="31.5" customHeight="1">
      <c r="B59" s="1163"/>
      <c r="C59" s="1164"/>
      <c r="D59" s="1170" t="s">
        <v>26</v>
      </c>
      <c r="E59" s="1171"/>
      <c r="F59" s="1171"/>
      <c r="G59" s="1171"/>
      <c r="H59" s="1171"/>
      <c r="I59" s="1171"/>
      <c r="J59" s="1172"/>
      <c r="K59" s="86"/>
      <c r="L59" s="87"/>
      <c r="M59" s="87"/>
      <c r="N59" s="87"/>
      <c r="O59" s="88"/>
    </row>
    <row r="60" spans="1:21" ht="31.5" customHeight="1" thickBot="1">
      <c r="B60" s="1165"/>
      <c r="C60" s="1166"/>
      <c r="D60" s="1173" t="s">
        <v>27</v>
      </c>
      <c r="E60" s="1174"/>
      <c r="F60" s="1174"/>
      <c r="G60" s="1174"/>
      <c r="H60" s="1174"/>
      <c r="I60" s="1174"/>
      <c r="J60" s="1175"/>
      <c r="K60" s="89"/>
      <c r="L60" s="90"/>
      <c r="M60" s="90"/>
      <c r="N60" s="90"/>
      <c r="O60" s="91"/>
    </row>
    <row r="61" spans="1:21" ht="24" customHeight="1">
      <c r="B61" s="92"/>
      <c r="C61" s="92"/>
      <c r="D61" s="93" t="s">
        <v>28</v>
      </c>
      <c r="E61" s="94"/>
      <c r="F61" s="94"/>
      <c r="G61" s="94"/>
      <c r="H61" s="94"/>
      <c r="I61" s="94"/>
      <c r="J61" s="94"/>
      <c r="K61" s="94"/>
      <c r="L61" s="94"/>
      <c r="M61" s="94"/>
      <c r="N61" s="94"/>
      <c r="O61" s="94"/>
    </row>
    <row r="62" spans="1:21" ht="24" customHeight="1">
      <c r="B62" s="95"/>
      <c r="C62" s="95"/>
      <c r="D62" s="93" t="s">
        <v>29</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wo5YenvNkI2wAZejRbvXmEXIDzYTZg7LAZ1jELMRWjsKnOIb0gIb/NxP/hzQlyxhCz6c3OgRpCAYRlZBUIk3PA==" saltValue="IVF9pAvVRaspIQxv07Vhz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28" zoomScaleSheetLayoutView="100" workbookViewId="0"/>
  </sheetViews>
  <sheetFormatPr defaultColWidth="0" defaultRowHeight="13.5" customHeight="1" zeroHeight="1"/>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7</v>
      </c>
    </row>
    <row r="40" spans="2:13" ht="27.75" customHeight="1" thickBot="1">
      <c r="B40" s="98" t="s">
        <v>8</v>
      </c>
      <c r="C40" s="99"/>
      <c r="D40" s="99"/>
      <c r="E40" s="100"/>
      <c r="F40" s="100"/>
      <c r="G40" s="100"/>
      <c r="H40" s="101" t="s">
        <v>2</v>
      </c>
      <c r="I40" s="102" t="s">
        <v>529</v>
      </c>
      <c r="J40" s="103" t="s">
        <v>530</v>
      </c>
      <c r="K40" s="103" t="s">
        <v>531</v>
      </c>
      <c r="L40" s="103" t="s">
        <v>532</v>
      </c>
      <c r="M40" s="104" t="s">
        <v>533</v>
      </c>
    </row>
    <row r="41" spans="2:13" ht="27.75" customHeight="1">
      <c r="B41" s="1196" t="s">
        <v>30</v>
      </c>
      <c r="C41" s="1197"/>
      <c r="D41" s="105"/>
      <c r="E41" s="1198" t="s">
        <v>31</v>
      </c>
      <c r="F41" s="1198"/>
      <c r="G41" s="1198"/>
      <c r="H41" s="1199"/>
      <c r="I41" s="355">
        <v>10009</v>
      </c>
      <c r="J41" s="356">
        <v>11424</v>
      </c>
      <c r="K41" s="356">
        <v>12708</v>
      </c>
      <c r="L41" s="356">
        <v>13281</v>
      </c>
      <c r="M41" s="357">
        <v>13580</v>
      </c>
    </row>
    <row r="42" spans="2:13" ht="27.75" customHeight="1">
      <c r="B42" s="1186"/>
      <c r="C42" s="1187"/>
      <c r="D42" s="106"/>
      <c r="E42" s="1190" t="s">
        <v>32</v>
      </c>
      <c r="F42" s="1190"/>
      <c r="G42" s="1190"/>
      <c r="H42" s="1191"/>
      <c r="I42" s="358" t="s">
        <v>490</v>
      </c>
      <c r="J42" s="359" t="s">
        <v>490</v>
      </c>
      <c r="K42" s="359" t="s">
        <v>490</v>
      </c>
      <c r="L42" s="359" t="s">
        <v>490</v>
      </c>
      <c r="M42" s="360" t="s">
        <v>490</v>
      </c>
    </row>
    <row r="43" spans="2:13" ht="27.75" customHeight="1">
      <c r="B43" s="1186"/>
      <c r="C43" s="1187"/>
      <c r="D43" s="106"/>
      <c r="E43" s="1190" t="s">
        <v>33</v>
      </c>
      <c r="F43" s="1190"/>
      <c r="G43" s="1190"/>
      <c r="H43" s="1191"/>
      <c r="I43" s="358">
        <v>713</v>
      </c>
      <c r="J43" s="359">
        <v>614</v>
      </c>
      <c r="K43" s="359">
        <v>554</v>
      </c>
      <c r="L43" s="359">
        <v>540</v>
      </c>
      <c r="M43" s="360">
        <v>535</v>
      </c>
    </row>
    <row r="44" spans="2:13" ht="27.75" customHeight="1">
      <c r="B44" s="1186"/>
      <c r="C44" s="1187"/>
      <c r="D44" s="106"/>
      <c r="E44" s="1190" t="s">
        <v>34</v>
      </c>
      <c r="F44" s="1190"/>
      <c r="G44" s="1190"/>
      <c r="H44" s="1191"/>
      <c r="I44" s="358" t="s">
        <v>490</v>
      </c>
      <c r="J44" s="359">
        <v>8</v>
      </c>
      <c r="K44" s="359">
        <v>9</v>
      </c>
      <c r="L44" s="359">
        <v>7</v>
      </c>
      <c r="M44" s="360">
        <v>5</v>
      </c>
    </row>
    <row r="45" spans="2:13" ht="27.75" customHeight="1">
      <c r="B45" s="1186"/>
      <c r="C45" s="1187"/>
      <c r="D45" s="106"/>
      <c r="E45" s="1190" t="s">
        <v>35</v>
      </c>
      <c r="F45" s="1190"/>
      <c r="G45" s="1190"/>
      <c r="H45" s="1191"/>
      <c r="I45" s="358">
        <v>1787</v>
      </c>
      <c r="J45" s="359">
        <v>1846</v>
      </c>
      <c r="K45" s="359">
        <v>1709</v>
      </c>
      <c r="L45" s="359">
        <v>1601</v>
      </c>
      <c r="M45" s="360">
        <v>1729</v>
      </c>
    </row>
    <row r="46" spans="2:13" ht="27.75" customHeight="1">
      <c r="B46" s="1186"/>
      <c r="C46" s="1187"/>
      <c r="D46" s="107"/>
      <c r="E46" s="1190" t="s">
        <v>36</v>
      </c>
      <c r="F46" s="1190"/>
      <c r="G46" s="1190"/>
      <c r="H46" s="1191"/>
      <c r="I46" s="358" t="s">
        <v>490</v>
      </c>
      <c r="J46" s="359" t="s">
        <v>490</v>
      </c>
      <c r="K46" s="359" t="s">
        <v>490</v>
      </c>
      <c r="L46" s="359" t="s">
        <v>490</v>
      </c>
      <c r="M46" s="360" t="s">
        <v>490</v>
      </c>
    </row>
    <row r="47" spans="2:13" ht="27.75" customHeight="1">
      <c r="B47" s="1186"/>
      <c r="C47" s="1187"/>
      <c r="D47" s="108"/>
      <c r="E47" s="1200" t="s">
        <v>37</v>
      </c>
      <c r="F47" s="1201"/>
      <c r="G47" s="1201"/>
      <c r="H47" s="1202"/>
      <c r="I47" s="358" t="s">
        <v>490</v>
      </c>
      <c r="J47" s="359" t="s">
        <v>490</v>
      </c>
      <c r="K47" s="359" t="s">
        <v>490</v>
      </c>
      <c r="L47" s="359" t="s">
        <v>490</v>
      </c>
      <c r="M47" s="360" t="s">
        <v>490</v>
      </c>
    </row>
    <row r="48" spans="2:13" ht="27.75" customHeight="1">
      <c r="B48" s="1186"/>
      <c r="C48" s="1187"/>
      <c r="D48" s="106"/>
      <c r="E48" s="1190" t="s">
        <v>38</v>
      </c>
      <c r="F48" s="1190"/>
      <c r="G48" s="1190"/>
      <c r="H48" s="1191"/>
      <c r="I48" s="358" t="s">
        <v>490</v>
      </c>
      <c r="J48" s="359" t="s">
        <v>490</v>
      </c>
      <c r="K48" s="359" t="s">
        <v>490</v>
      </c>
      <c r="L48" s="359" t="s">
        <v>490</v>
      </c>
      <c r="M48" s="360" t="s">
        <v>490</v>
      </c>
    </row>
    <row r="49" spans="2:13" ht="27.75" customHeight="1">
      <c r="B49" s="1188"/>
      <c r="C49" s="1189"/>
      <c r="D49" s="106"/>
      <c r="E49" s="1190" t="s">
        <v>39</v>
      </c>
      <c r="F49" s="1190"/>
      <c r="G49" s="1190"/>
      <c r="H49" s="1191"/>
      <c r="I49" s="358" t="s">
        <v>490</v>
      </c>
      <c r="J49" s="359" t="s">
        <v>490</v>
      </c>
      <c r="K49" s="359" t="s">
        <v>490</v>
      </c>
      <c r="L49" s="359" t="s">
        <v>490</v>
      </c>
      <c r="M49" s="360" t="s">
        <v>490</v>
      </c>
    </row>
    <row r="50" spans="2:13" ht="27.75" customHeight="1">
      <c r="B50" s="1184" t="s">
        <v>40</v>
      </c>
      <c r="C50" s="1185"/>
      <c r="D50" s="109"/>
      <c r="E50" s="1190" t="s">
        <v>41</v>
      </c>
      <c r="F50" s="1190"/>
      <c r="G50" s="1190"/>
      <c r="H50" s="1191"/>
      <c r="I50" s="358">
        <v>4427</v>
      </c>
      <c r="J50" s="359">
        <v>5185</v>
      </c>
      <c r="K50" s="359">
        <v>4812</v>
      </c>
      <c r="L50" s="359">
        <v>5444</v>
      </c>
      <c r="M50" s="360">
        <v>5839</v>
      </c>
    </row>
    <row r="51" spans="2:13" ht="27.75" customHeight="1">
      <c r="B51" s="1186"/>
      <c r="C51" s="1187"/>
      <c r="D51" s="106"/>
      <c r="E51" s="1190" t="s">
        <v>42</v>
      </c>
      <c r="F51" s="1190"/>
      <c r="G51" s="1190"/>
      <c r="H51" s="1191"/>
      <c r="I51" s="358">
        <v>240</v>
      </c>
      <c r="J51" s="359">
        <v>189</v>
      </c>
      <c r="K51" s="359">
        <v>180</v>
      </c>
      <c r="L51" s="359">
        <v>558</v>
      </c>
      <c r="M51" s="360">
        <v>1020</v>
      </c>
    </row>
    <row r="52" spans="2:13" ht="27.75" customHeight="1">
      <c r="B52" s="1188"/>
      <c r="C52" s="1189"/>
      <c r="D52" s="106"/>
      <c r="E52" s="1190" t="s">
        <v>43</v>
      </c>
      <c r="F52" s="1190"/>
      <c r="G52" s="1190"/>
      <c r="H52" s="1191"/>
      <c r="I52" s="358">
        <v>8828</v>
      </c>
      <c r="J52" s="359">
        <v>9239</v>
      </c>
      <c r="K52" s="359">
        <v>10463</v>
      </c>
      <c r="L52" s="359">
        <v>10438</v>
      </c>
      <c r="M52" s="360">
        <v>10217</v>
      </c>
    </row>
    <row r="53" spans="2:13" ht="27.75" customHeight="1" thickBot="1">
      <c r="B53" s="1192" t="s">
        <v>19</v>
      </c>
      <c r="C53" s="1193"/>
      <c r="D53" s="110"/>
      <c r="E53" s="1194" t="s">
        <v>44</v>
      </c>
      <c r="F53" s="1194"/>
      <c r="G53" s="1194"/>
      <c r="H53" s="1195"/>
      <c r="I53" s="361">
        <v>-986</v>
      </c>
      <c r="J53" s="362">
        <v>-720</v>
      </c>
      <c r="K53" s="362">
        <v>-477</v>
      </c>
      <c r="L53" s="362">
        <v>-1011</v>
      </c>
      <c r="M53" s="363">
        <v>-1228</v>
      </c>
    </row>
    <row r="54" spans="2:13" ht="27.75" customHeight="1">
      <c r="B54" s="111"/>
      <c r="C54" s="112"/>
      <c r="D54" s="112"/>
      <c r="E54" s="113"/>
      <c r="F54" s="113"/>
      <c r="G54" s="113"/>
      <c r="H54" s="113"/>
      <c r="I54" s="114"/>
      <c r="J54" s="114"/>
      <c r="K54" s="114"/>
      <c r="L54" s="114"/>
      <c r="M54" s="114"/>
    </row>
    <row r="55" spans="2:13" ht="13"/>
  </sheetData>
  <sheetProtection algorithmName="SHA-512" hashValue="zzOYAkCWcW54tyb54dMQxBFpz9X3S9/8FWShc3teAqwrF6pcOgElJn0WUx020WF4L0M9Yl/Vjjl9DwO6GV9Myw==" saltValue="GUgRgINnPk2rhG6C73UcH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52" zoomScale="70" zoomScaleNormal="70" zoomScaleSheetLayoutView="100" workbookViewId="0"/>
  </sheetViews>
  <sheetFormatPr defaultColWidth="0" defaultRowHeight="13.5" customHeight="1" zeroHeight="1"/>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45</v>
      </c>
    </row>
    <row r="54" spans="2:8" ht="29.25" customHeight="1" thickBot="1">
      <c r="B54" s="116" t="s">
        <v>1</v>
      </c>
      <c r="C54" s="117"/>
      <c r="D54" s="117"/>
      <c r="E54" s="118" t="s">
        <v>2</v>
      </c>
      <c r="F54" s="119" t="s">
        <v>531</v>
      </c>
      <c r="G54" s="119" t="s">
        <v>532</v>
      </c>
      <c r="H54" s="120" t="s">
        <v>533</v>
      </c>
    </row>
    <row r="55" spans="2:8" ht="52.5" customHeight="1">
      <c r="B55" s="121"/>
      <c r="C55" s="1211" t="s">
        <v>46</v>
      </c>
      <c r="D55" s="1211"/>
      <c r="E55" s="1212"/>
      <c r="F55" s="122">
        <v>1320</v>
      </c>
      <c r="G55" s="122">
        <v>1420</v>
      </c>
      <c r="H55" s="123">
        <v>1421</v>
      </c>
    </row>
    <row r="56" spans="2:8" ht="52.5" customHeight="1">
      <c r="B56" s="124"/>
      <c r="C56" s="1213" t="s">
        <v>47</v>
      </c>
      <c r="D56" s="1213"/>
      <c r="E56" s="1214"/>
      <c r="F56" s="125">
        <v>537</v>
      </c>
      <c r="G56" s="125">
        <v>992</v>
      </c>
      <c r="H56" s="126">
        <v>1318</v>
      </c>
    </row>
    <row r="57" spans="2:8" ht="53.25" customHeight="1">
      <c r="B57" s="124"/>
      <c r="C57" s="1215" t="s">
        <v>48</v>
      </c>
      <c r="D57" s="1215"/>
      <c r="E57" s="1216"/>
      <c r="F57" s="127">
        <v>2793</v>
      </c>
      <c r="G57" s="127">
        <v>2866</v>
      </c>
      <c r="H57" s="128">
        <v>3057</v>
      </c>
    </row>
    <row r="58" spans="2:8" ht="45.75" customHeight="1">
      <c r="B58" s="129"/>
      <c r="C58" s="1203" t="s">
        <v>558</v>
      </c>
      <c r="D58" s="1204"/>
      <c r="E58" s="1205"/>
      <c r="F58" s="130">
        <v>898</v>
      </c>
      <c r="G58" s="130">
        <v>898</v>
      </c>
      <c r="H58" s="131">
        <v>1038</v>
      </c>
    </row>
    <row r="59" spans="2:8" ht="45.75" customHeight="1">
      <c r="B59" s="129"/>
      <c r="C59" s="1203" t="s">
        <v>559</v>
      </c>
      <c r="D59" s="1204"/>
      <c r="E59" s="1205"/>
      <c r="F59" s="130">
        <v>752</v>
      </c>
      <c r="G59" s="130">
        <v>852</v>
      </c>
      <c r="H59" s="131">
        <v>923</v>
      </c>
    </row>
    <row r="60" spans="2:8" ht="45.75" customHeight="1">
      <c r="B60" s="129"/>
      <c r="C60" s="1203" t="s">
        <v>560</v>
      </c>
      <c r="D60" s="1204"/>
      <c r="E60" s="1205"/>
      <c r="F60" s="130">
        <v>395</v>
      </c>
      <c r="G60" s="130">
        <v>395</v>
      </c>
      <c r="H60" s="131">
        <v>395</v>
      </c>
    </row>
    <row r="61" spans="2:8" ht="45.75" customHeight="1">
      <c r="B61" s="129"/>
      <c r="C61" s="1203" t="s">
        <v>561</v>
      </c>
      <c r="D61" s="1204"/>
      <c r="E61" s="1205"/>
      <c r="F61" s="130">
        <v>200</v>
      </c>
      <c r="G61" s="130">
        <v>192</v>
      </c>
      <c r="H61" s="131">
        <v>254</v>
      </c>
    </row>
    <row r="62" spans="2:8" ht="45.75" customHeight="1" thickBot="1">
      <c r="B62" s="132"/>
      <c r="C62" s="1206" t="s">
        <v>562</v>
      </c>
      <c r="D62" s="1207"/>
      <c r="E62" s="1208"/>
      <c r="F62" s="133">
        <v>116</v>
      </c>
      <c r="G62" s="133">
        <v>109</v>
      </c>
      <c r="H62" s="134">
        <v>101</v>
      </c>
    </row>
    <row r="63" spans="2:8" ht="52.5" customHeight="1" thickBot="1">
      <c r="B63" s="135"/>
      <c r="C63" s="1209" t="s">
        <v>49</v>
      </c>
      <c r="D63" s="1209"/>
      <c r="E63" s="1210"/>
      <c r="F63" s="136">
        <v>4649</v>
      </c>
      <c r="G63" s="136">
        <v>5278</v>
      </c>
      <c r="H63" s="137">
        <v>5795</v>
      </c>
    </row>
    <row r="64" spans="2:8" ht="13"/>
  </sheetData>
  <sheetProtection algorithmName="SHA-512" hashValue="TjTtSWrmmh1YGe5f6QZ8zR3csBsJ0+JlqovsAWTnlUY2ky+Oi7+eDVpc6DHt1sZbk/KLiP0T5U+6bIxA2APk2A==" saltValue="PagMIS06oJ5vaH+nykFgn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cols>
    <col min="1" max="1" width="45.90625" style="144" customWidth="1"/>
    <col min="2" max="8" width="13.36328125" style="144" customWidth="1"/>
    <col min="9" max="16384" width="11.08984375" style="144"/>
  </cols>
  <sheetData>
    <row r="1" spans="1:8">
      <c r="A1" s="138"/>
      <c r="B1" s="139"/>
      <c r="C1" s="140"/>
      <c r="D1" s="141"/>
      <c r="E1" s="142"/>
      <c r="F1" s="142"/>
      <c r="G1" s="142"/>
      <c r="H1" s="143"/>
    </row>
    <row r="2" spans="1:8">
      <c r="A2" s="145"/>
      <c r="B2" s="146"/>
      <c r="C2" s="147"/>
      <c r="D2" s="148" t="s">
        <v>50</v>
      </c>
      <c r="E2" s="149"/>
      <c r="F2" s="150" t="s">
        <v>528</v>
      </c>
      <c r="G2" s="151"/>
      <c r="H2" s="152"/>
    </row>
    <row r="3" spans="1:8">
      <c r="A3" s="148" t="s">
        <v>521</v>
      </c>
      <c r="B3" s="153"/>
      <c r="C3" s="154"/>
      <c r="D3" s="155">
        <v>109076</v>
      </c>
      <c r="E3" s="156"/>
      <c r="F3" s="157">
        <v>87464</v>
      </c>
      <c r="G3" s="158"/>
      <c r="H3" s="159"/>
    </row>
    <row r="4" spans="1:8">
      <c r="A4" s="160"/>
      <c r="B4" s="161"/>
      <c r="C4" s="162"/>
      <c r="D4" s="163">
        <v>29470</v>
      </c>
      <c r="E4" s="164"/>
      <c r="F4" s="165">
        <v>47479</v>
      </c>
      <c r="G4" s="166"/>
      <c r="H4" s="167"/>
    </row>
    <row r="5" spans="1:8">
      <c r="A5" s="148" t="s">
        <v>523</v>
      </c>
      <c r="B5" s="153"/>
      <c r="C5" s="154"/>
      <c r="D5" s="155">
        <v>118275</v>
      </c>
      <c r="E5" s="156"/>
      <c r="F5" s="157">
        <v>96248</v>
      </c>
      <c r="G5" s="158"/>
      <c r="H5" s="159"/>
    </row>
    <row r="6" spans="1:8">
      <c r="A6" s="160"/>
      <c r="B6" s="161"/>
      <c r="C6" s="162"/>
      <c r="D6" s="163">
        <v>21753</v>
      </c>
      <c r="E6" s="164"/>
      <c r="F6" s="165">
        <v>55768</v>
      </c>
      <c r="G6" s="166"/>
      <c r="H6" s="167"/>
    </row>
    <row r="7" spans="1:8">
      <c r="A7" s="148" t="s">
        <v>524</v>
      </c>
      <c r="B7" s="153"/>
      <c r="C7" s="154"/>
      <c r="D7" s="155">
        <v>74094</v>
      </c>
      <c r="E7" s="156"/>
      <c r="F7" s="157">
        <v>76413</v>
      </c>
      <c r="G7" s="158"/>
      <c r="H7" s="159"/>
    </row>
    <row r="8" spans="1:8">
      <c r="A8" s="160"/>
      <c r="B8" s="161"/>
      <c r="C8" s="162"/>
      <c r="D8" s="163">
        <v>27368</v>
      </c>
      <c r="E8" s="164"/>
      <c r="F8" s="165">
        <v>39658</v>
      </c>
      <c r="G8" s="166"/>
      <c r="H8" s="167"/>
    </row>
    <row r="9" spans="1:8">
      <c r="A9" s="148" t="s">
        <v>525</v>
      </c>
      <c r="B9" s="153"/>
      <c r="C9" s="154"/>
      <c r="D9" s="155">
        <v>137484</v>
      </c>
      <c r="E9" s="156"/>
      <c r="F9" s="157">
        <v>66481</v>
      </c>
      <c r="G9" s="158"/>
      <c r="H9" s="159"/>
    </row>
    <row r="10" spans="1:8">
      <c r="A10" s="160"/>
      <c r="B10" s="161"/>
      <c r="C10" s="162"/>
      <c r="D10" s="163">
        <v>59555</v>
      </c>
      <c r="E10" s="164"/>
      <c r="F10" s="165">
        <v>36120</v>
      </c>
      <c r="G10" s="166"/>
      <c r="H10" s="167"/>
    </row>
    <row r="11" spans="1:8">
      <c r="A11" s="148" t="s">
        <v>526</v>
      </c>
      <c r="B11" s="153"/>
      <c r="C11" s="154"/>
      <c r="D11" s="155">
        <v>132710</v>
      </c>
      <c r="E11" s="156"/>
      <c r="F11" s="157">
        <v>67825</v>
      </c>
      <c r="G11" s="158"/>
      <c r="H11" s="159"/>
    </row>
    <row r="12" spans="1:8">
      <c r="A12" s="160"/>
      <c r="B12" s="161"/>
      <c r="C12" s="168"/>
      <c r="D12" s="163">
        <v>43159</v>
      </c>
      <c r="E12" s="164"/>
      <c r="F12" s="165">
        <v>39417</v>
      </c>
      <c r="G12" s="166"/>
      <c r="H12" s="167"/>
    </row>
    <row r="13" spans="1:8">
      <c r="A13" s="148"/>
      <c r="B13" s="153"/>
      <c r="C13" s="169"/>
      <c r="D13" s="170">
        <v>114328</v>
      </c>
      <c r="E13" s="171"/>
      <c r="F13" s="172">
        <v>78886</v>
      </c>
      <c r="G13" s="173"/>
      <c r="H13" s="159"/>
    </row>
    <row r="14" spans="1:8">
      <c r="A14" s="160"/>
      <c r="B14" s="161"/>
      <c r="C14" s="162"/>
      <c r="D14" s="163">
        <v>36261</v>
      </c>
      <c r="E14" s="164"/>
      <c r="F14" s="165">
        <v>43688</v>
      </c>
      <c r="G14" s="166"/>
      <c r="H14" s="167"/>
    </row>
    <row r="17" spans="1:11">
      <c r="A17" s="144" t="s">
        <v>51</v>
      </c>
    </row>
    <row r="18" spans="1:11">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c r="A19" s="174" t="s">
        <v>52</v>
      </c>
      <c r="B19" s="174">
        <f>ROUND(VALUE(SUBSTITUTE(実質収支比率等に係る経年分析!F$48,"▲","-")),2)</f>
        <v>5.7</v>
      </c>
      <c r="C19" s="174">
        <f>ROUND(VALUE(SUBSTITUTE(実質収支比率等に係る経年分析!G$48,"▲","-")),2)</f>
        <v>8.83</v>
      </c>
      <c r="D19" s="174">
        <f>ROUND(VALUE(SUBSTITUTE(実質収支比率等に係る経年分析!H$48,"▲","-")),2)</f>
        <v>16.48</v>
      </c>
      <c r="E19" s="174">
        <f>ROUND(VALUE(SUBSTITUTE(実質収支比率等に係る経年分析!I$48,"▲","-")),2)</f>
        <v>12.13</v>
      </c>
      <c r="F19" s="174">
        <f>ROUND(VALUE(SUBSTITUTE(実質収支比率等に係る経年分析!J$48,"▲","-")),2)</f>
        <v>13.82</v>
      </c>
    </row>
    <row r="20" spans="1:11">
      <c r="A20" s="174" t="s">
        <v>53</v>
      </c>
      <c r="B20" s="174">
        <f>ROUND(VALUE(SUBSTITUTE(実質収支比率等に係る経年分析!F$47,"▲","-")),2)</f>
        <v>23.48</v>
      </c>
      <c r="C20" s="174">
        <f>ROUND(VALUE(SUBSTITUTE(実質収支比率等に係る経年分析!G$47,"▲","-")),2)</f>
        <v>21.08</v>
      </c>
      <c r="D20" s="174">
        <f>ROUND(VALUE(SUBSTITUTE(実質収支比率等に係る経年分析!H$47,"▲","-")),2)</f>
        <v>20.09</v>
      </c>
      <c r="E20" s="174">
        <f>ROUND(VALUE(SUBSTITUTE(実質収支比率等に係る経年分析!I$47,"▲","-")),2)</f>
        <v>22.26</v>
      </c>
      <c r="F20" s="174">
        <f>ROUND(VALUE(SUBSTITUTE(実質収支比率等に係る経年分析!J$47,"▲","-")),2)</f>
        <v>22.08</v>
      </c>
    </row>
    <row r="21" spans="1:11">
      <c r="A21" s="174" t="s">
        <v>54</v>
      </c>
      <c r="B21" s="174">
        <f>IF(ISNUMBER(VALUE(SUBSTITUTE(実質収支比率等に係る経年分析!F$49,"▲","-"))),ROUND(VALUE(SUBSTITUTE(実質収支比率等に係る経年分析!F$49,"▲","-")),2),NA())</f>
        <v>0.85</v>
      </c>
      <c r="C21" s="174">
        <f>IF(ISNUMBER(VALUE(SUBSTITUTE(実質収支比率等に係る経年分析!G$49,"▲","-"))),ROUND(VALUE(SUBSTITUTE(実質収支比率等に係る経年分析!G$49,"▲","-")),2),NA())</f>
        <v>1.56</v>
      </c>
      <c r="D21" s="174">
        <f>IF(ISNUMBER(VALUE(SUBSTITUTE(実質収支比率等に係る経年分析!H$49,"▲","-"))),ROUND(VALUE(SUBSTITUTE(実質収支比率等に係る経年分析!H$49,"▲","-")),2),NA())</f>
        <v>8.08</v>
      </c>
      <c r="E21" s="174">
        <f>IF(ISNUMBER(VALUE(SUBSTITUTE(実質収支比率等に係る経年分析!I$49,"▲","-"))),ROUND(VALUE(SUBSTITUTE(実質収支比率等に係る経年分析!I$49,"▲","-")),2),NA())</f>
        <v>-3.28</v>
      </c>
      <c r="F21" s="174">
        <f>IF(ISNUMBER(VALUE(SUBSTITUTE(実質収支比率等に係る経年分析!J$49,"▲","-"))),ROUND(VALUE(SUBSTITUTE(実質収支比率等に係る経年分析!J$49,"▲","-")),2),NA())</f>
        <v>1.81</v>
      </c>
    </row>
    <row r="24" spans="1:11">
      <c r="A24" s="144" t="s">
        <v>55</v>
      </c>
    </row>
    <row r="25" spans="1:11">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c r="A26" s="175"/>
      <c r="B26" s="175" t="s">
        <v>56</v>
      </c>
      <c r="C26" s="175" t="s">
        <v>57</v>
      </c>
      <c r="D26" s="175" t="s">
        <v>56</v>
      </c>
      <c r="E26" s="175" t="s">
        <v>57</v>
      </c>
      <c r="F26" s="175" t="s">
        <v>56</v>
      </c>
      <c r="G26" s="175" t="s">
        <v>57</v>
      </c>
      <c r="H26" s="175" t="s">
        <v>56</v>
      </c>
      <c r="I26" s="175" t="s">
        <v>57</v>
      </c>
      <c r="J26" s="175" t="s">
        <v>56</v>
      </c>
      <c r="K26" s="175" t="s">
        <v>57</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str">
        <f>IF(連結実質赤字比率に係る赤字・黒字の構成分析!C$41="",NA(),連結実質赤字比率に係る赤字・黒字の構成分析!C$41)</f>
        <v>町有温泉事業特別会計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c r="A30" s="175" t="str">
        <f>IF(連結実質赤字比率に係る赤字・黒字の構成分析!C$40="",NA(),連結実質赤字比率に係る赤字・黒字の構成分析!C$40)</f>
        <v>後期高齢者医療事業特別会計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0.03</v>
      </c>
    </row>
    <row r="31" spans="1:11">
      <c r="A31" s="175" t="str">
        <f>IF(連結実質赤字比率に係る赤字・黒字の構成分析!C$39="",NA(),連結実質赤字比率に係る赤字・黒字の構成分析!C$39)</f>
        <v>生活排水処理事業特別会計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0.12</v>
      </c>
    </row>
    <row r="32" spans="1:11">
      <c r="A32" s="175" t="str">
        <f>IF(連結実質赤字比率に係る赤字・黒字の構成分析!C$38="",NA(),連結実質赤字比率に係る赤字・黒字の構成分析!C$38)</f>
        <v>農業集落排水事業特別会計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0.52</v>
      </c>
    </row>
    <row r="33" spans="1:16">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5.38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3.43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3.65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4.55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2.96</v>
      </c>
    </row>
    <row r="34" spans="1:16">
      <c r="A34" s="175" t="str">
        <f>IF(連結実質赤字比率に係る赤字・黒字の構成分析!C$36="",NA(),連結実質赤字比率に係る赤字・黒字の構成分析!C$36)</f>
        <v>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4.1100000000000003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3.75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3.76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4.47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5.15</v>
      </c>
    </row>
    <row r="35" spans="1:16">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4.8499999999999996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5.19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5.4</v>
      </c>
    </row>
    <row r="36" spans="1:16">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5.69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8.82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16.48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12.12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13.81</v>
      </c>
    </row>
    <row r="39" spans="1:16">
      <c r="A39" s="144" t="s">
        <v>58</v>
      </c>
    </row>
    <row r="40" spans="1:16">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c r="A42" s="176" t="s">
        <v>61</v>
      </c>
      <c r="B42" s="176"/>
      <c r="C42" s="176"/>
      <c r="D42" s="176">
        <f>'実質公債費比率（分子）の構造'!K$52</f>
        <v>937</v>
      </c>
      <c r="E42" s="176"/>
      <c r="F42" s="176"/>
      <c r="G42" s="176">
        <f>'実質公債費比率（分子）の構造'!L$52</f>
        <v>929</v>
      </c>
      <c r="H42" s="176"/>
      <c r="I42" s="176"/>
      <c r="J42" s="176">
        <f>'実質公債費比率（分子）の構造'!M$52</f>
        <v>902</v>
      </c>
      <c r="K42" s="176"/>
      <c r="L42" s="176"/>
      <c r="M42" s="176">
        <f>'実質公債費比率（分子）の構造'!N$52</f>
        <v>921</v>
      </c>
      <c r="N42" s="176"/>
      <c r="O42" s="176"/>
      <c r="P42" s="176">
        <f>'実質公債費比率（分子）の構造'!O$52</f>
        <v>924</v>
      </c>
    </row>
    <row r="43" spans="1:16">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f>'実質公債費比率（分子）の構造'!N$49</f>
        <v>2</v>
      </c>
      <c r="L45" s="176"/>
      <c r="M45" s="176"/>
      <c r="N45" s="176">
        <f>'実質公債費比率（分子）の構造'!O$49</f>
        <v>2</v>
      </c>
      <c r="O45" s="176"/>
      <c r="P45" s="176"/>
    </row>
    <row r="46" spans="1:16">
      <c r="A46" s="176" t="s">
        <v>64</v>
      </c>
      <c r="B46" s="176">
        <f>'実質公債費比率（分子）の構造'!K$48</f>
        <v>141</v>
      </c>
      <c r="C46" s="176"/>
      <c r="D46" s="176"/>
      <c r="E46" s="176">
        <f>'実質公債費比率（分子）の構造'!L$48</f>
        <v>140</v>
      </c>
      <c r="F46" s="176"/>
      <c r="G46" s="176"/>
      <c r="H46" s="176">
        <f>'実質公債費比率（分子）の構造'!M$48</f>
        <v>131</v>
      </c>
      <c r="I46" s="176"/>
      <c r="J46" s="176"/>
      <c r="K46" s="176">
        <f>'実質公債費比率（分子）の構造'!N$48</f>
        <v>103</v>
      </c>
      <c r="L46" s="176"/>
      <c r="M46" s="176"/>
      <c r="N46" s="176">
        <f>'実質公債費比率（分子）の構造'!O$48</f>
        <v>93</v>
      </c>
      <c r="O46" s="176"/>
      <c r="P46" s="176"/>
    </row>
    <row r="47" spans="1:16">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66</v>
      </c>
      <c r="B49" s="176">
        <f>'実質公債費比率（分子）の構造'!K$45</f>
        <v>1010</v>
      </c>
      <c r="C49" s="176"/>
      <c r="D49" s="176"/>
      <c r="E49" s="176">
        <f>'実質公債費比率（分子）の構造'!L$45</f>
        <v>1024</v>
      </c>
      <c r="F49" s="176"/>
      <c r="G49" s="176"/>
      <c r="H49" s="176">
        <f>'実質公債費比率（分子）の構造'!M$45</f>
        <v>1039</v>
      </c>
      <c r="I49" s="176"/>
      <c r="J49" s="176"/>
      <c r="K49" s="176">
        <f>'実質公債費比率（分子）の構造'!N$45</f>
        <v>1092</v>
      </c>
      <c r="L49" s="176"/>
      <c r="M49" s="176"/>
      <c r="N49" s="176">
        <f>'実質公債費比率（分子）の構造'!O$45</f>
        <v>1120</v>
      </c>
      <c r="O49" s="176"/>
      <c r="P49" s="176"/>
    </row>
    <row r="50" spans="1:16">
      <c r="A50" s="176" t="s">
        <v>67</v>
      </c>
      <c r="B50" s="176" t="e">
        <f>NA()</f>
        <v>#N/A</v>
      </c>
      <c r="C50" s="176">
        <f>IF(ISNUMBER('実質公債費比率（分子）の構造'!K$53),'実質公債費比率（分子）の構造'!K$53,NA())</f>
        <v>214</v>
      </c>
      <c r="D50" s="176" t="e">
        <f>NA()</f>
        <v>#N/A</v>
      </c>
      <c r="E50" s="176" t="e">
        <f>NA()</f>
        <v>#N/A</v>
      </c>
      <c r="F50" s="176">
        <f>IF(ISNUMBER('実質公債費比率（分子）の構造'!L$53),'実質公債費比率（分子）の構造'!L$53,NA())</f>
        <v>235</v>
      </c>
      <c r="G50" s="176" t="e">
        <f>NA()</f>
        <v>#N/A</v>
      </c>
      <c r="H50" s="176" t="e">
        <f>NA()</f>
        <v>#N/A</v>
      </c>
      <c r="I50" s="176">
        <f>IF(ISNUMBER('実質公債費比率（分子）の構造'!M$53),'実質公債費比率（分子）の構造'!M$53,NA())</f>
        <v>268</v>
      </c>
      <c r="J50" s="176" t="e">
        <f>NA()</f>
        <v>#N/A</v>
      </c>
      <c r="K50" s="176" t="e">
        <f>NA()</f>
        <v>#N/A</v>
      </c>
      <c r="L50" s="176">
        <f>IF(ISNUMBER('実質公債費比率（分子）の構造'!N$53),'実質公債費比率（分子）の構造'!N$53,NA())</f>
        <v>276</v>
      </c>
      <c r="M50" s="176" t="e">
        <f>NA()</f>
        <v>#N/A</v>
      </c>
      <c r="N50" s="176" t="e">
        <f>NA()</f>
        <v>#N/A</v>
      </c>
      <c r="O50" s="176">
        <f>IF(ISNUMBER('実質公債費比率（分子）の構造'!O$53),'実質公債費比率（分子）の構造'!O$53,NA())</f>
        <v>291</v>
      </c>
      <c r="P50" s="176" t="e">
        <f>NA()</f>
        <v>#N/A</v>
      </c>
    </row>
    <row r="53" spans="1:16">
      <c r="A53" s="144" t="s">
        <v>68</v>
      </c>
    </row>
    <row r="54" spans="1:16">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c r="A56" s="175" t="s">
        <v>43</v>
      </c>
      <c r="B56" s="175"/>
      <c r="C56" s="175"/>
      <c r="D56" s="175">
        <f>'将来負担比率（分子）の構造'!I$52</f>
        <v>8828</v>
      </c>
      <c r="E56" s="175"/>
      <c r="F56" s="175"/>
      <c r="G56" s="175">
        <f>'将来負担比率（分子）の構造'!J$52</f>
        <v>9239</v>
      </c>
      <c r="H56" s="175"/>
      <c r="I56" s="175"/>
      <c r="J56" s="175">
        <f>'将来負担比率（分子）の構造'!K$52</f>
        <v>10463</v>
      </c>
      <c r="K56" s="175"/>
      <c r="L56" s="175"/>
      <c r="M56" s="175">
        <f>'将来負担比率（分子）の構造'!L$52</f>
        <v>10438</v>
      </c>
      <c r="N56" s="175"/>
      <c r="O56" s="175"/>
      <c r="P56" s="175">
        <f>'将来負担比率（分子）の構造'!M$52</f>
        <v>10217</v>
      </c>
    </row>
    <row r="57" spans="1:16">
      <c r="A57" s="175" t="s">
        <v>42</v>
      </c>
      <c r="B57" s="175"/>
      <c r="C57" s="175"/>
      <c r="D57" s="175">
        <f>'将来負担比率（分子）の構造'!I$51</f>
        <v>240</v>
      </c>
      <c r="E57" s="175"/>
      <c r="F57" s="175"/>
      <c r="G57" s="175">
        <f>'将来負担比率（分子）の構造'!J$51</f>
        <v>189</v>
      </c>
      <c r="H57" s="175"/>
      <c r="I57" s="175"/>
      <c r="J57" s="175">
        <f>'将来負担比率（分子）の構造'!K$51</f>
        <v>180</v>
      </c>
      <c r="K57" s="175"/>
      <c r="L57" s="175"/>
      <c r="M57" s="175">
        <f>'将来負担比率（分子）の構造'!L$51</f>
        <v>558</v>
      </c>
      <c r="N57" s="175"/>
      <c r="O57" s="175"/>
      <c r="P57" s="175">
        <f>'将来負担比率（分子）の構造'!M$51</f>
        <v>1020</v>
      </c>
    </row>
    <row r="58" spans="1:16">
      <c r="A58" s="175" t="s">
        <v>41</v>
      </c>
      <c r="B58" s="175"/>
      <c r="C58" s="175"/>
      <c r="D58" s="175">
        <f>'将来負担比率（分子）の構造'!I$50</f>
        <v>4427</v>
      </c>
      <c r="E58" s="175"/>
      <c r="F58" s="175"/>
      <c r="G58" s="175">
        <f>'将来負担比率（分子）の構造'!J$50</f>
        <v>5185</v>
      </c>
      <c r="H58" s="175"/>
      <c r="I58" s="175"/>
      <c r="J58" s="175">
        <f>'将来負担比率（分子）の構造'!K$50</f>
        <v>4812</v>
      </c>
      <c r="K58" s="175"/>
      <c r="L58" s="175"/>
      <c r="M58" s="175">
        <f>'将来負担比率（分子）の構造'!L$50</f>
        <v>5444</v>
      </c>
      <c r="N58" s="175"/>
      <c r="O58" s="175"/>
      <c r="P58" s="175">
        <f>'将来負担比率（分子）の構造'!M$50</f>
        <v>5839</v>
      </c>
    </row>
    <row r="59" spans="1:16">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35</v>
      </c>
      <c r="B62" s="175">
        <f>'将来負担比率（分子）の構造'!I$45</f>
        <v>1787</v>
      </c>
      <c r="C62" s="175"/>
      <c r="D62" s="175"/>
      <c r="E62" s="175">
        <f>'将来負担比率（分子）の構造'!J$45</f>
        <v>1846</v>
      </c>
      <c r="F62" s="175"/>
      <c r="G62" s="175"/>
      <c r="H62" s="175">
        <f>'将来負担比率（分子）の構造'!K$45</f>
        <v>1709</v>
      </c>
      <c r="I62" s="175"/>
      <c r="J62" s="175"/>
      <c r="K62" s="175">
        <f>'将来負担比率（分子）の構造'!L$45</f>
        <v>1601</v>
      </c>
      <c r="L62" s="175"/>
      <c r="M62" s="175"/>
      <c r="N62" s="175">
        <f>'将来負担比率（分子）の構造'!M$45</f>
        <v>1729</v>
      </c>
      <c r="O62" s="175"/>
      <c r="P62" s="175"/>
    </row>
    <row r="63" spans="1:16">
      <c r="A63" s="175" t="s">
        <v>34</v>
      </c>
      <c r="B63" s="175" t="str">
        <f>'将来負担比率（分子）の構造'!I$44</f>
        <v>-</v>
      </c>
      <c r="C63" s="175"/>
      <c r="D63" s="175"/>
      <c r="E63" s="175">
        <f>'将来負担比率（分子）の構造'!J$44</f>
        <v>8</v>
      </c>
      <c r="F63" s="175"/>
      <c r="G63" s="175"/>
      <c r="H63" s="175">
        <f>'将来負担比率（分子）の構造'!K$44</f>
        <v>9</v>
      </c>
      <c r="I63" s="175"/>
      <c r="J63" s="175"/>
      <c r="K63" s="175">
        <f>'将来負担比率（分子）の構造'!L$44</f>
        <v>7</v>
      </c>
      <c r="L63" s="175"/>
      <c r="M63" s="175"/>
      <c r="N63" s="175">
        <f>'将来負担比率（分子）の構造'!M$44</f>
        <v>5</v>
      </c>
      <c r="O63" s="175"/>
      <c r="P63" s="175"/>
    </row>
    <row r="64" spans="1:16">
      <c r="A64" s="175" t="s">
        <v>33</v>
      </c>
      <c r="B64" s="175">
        <f>'将来負担比率（分子）の構造'!I$43</f>
        <v>713</v>
      </c>
      <c r="C64" s="175"/>
      <c r="D64" s="175"/>
      <c r="E64" s="175">
        <f>'将来負担比率（分子）の構造'!J$43</f>
        <v>614</v>
      </c>
      <c r="F64" s="175"/>
      <c r="G64" s="175"/>
      <c r="H64" s="175">
        <f>'将来負担比率（分子）の構造'!K$43</f>
        <v>554</v>
      </c>
      <c r="I64" s="175"/>
      <c r="J64" s="175"/>
      <c r="K64" s="175">
        <f>'将来負担比率（分子）の構造'!L$43</f>
        <v>540</v>
      </c>
      <c r="L64" s="175"/>
      <c r="M64" s="175"/>
      <c r="N64" s="175">
        <f>'将来負担比率（分子）の構造'!M$43</f>
        <v>535</v>
      </c>
      <c r="O64" s="175"/>
      <c r="P64" s="175"/>
    </row>
    <row r="65" spans="1:16">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c r="A66" s="175" t="s">
        <v>31</v>
      </c>
      <c r="B66" s="175">
        <f>'将来負担比率（分子）の構造'!I$41</f>
        <v>10009</v>
      </c>
      <c r="C66" s="175"/>
      <c r="D66" s="175"/>
      <c r="E66" s="175">
        <f>'将来負担比率（分子）の構造'!J$41</f>
        <v>11424</v>
      </c>
      <c r="F66" s="175"/>
      <c r="G66" s="175"/>
      <c r="H66" s="175">
        <f>'将来負担比率（分子）の構造'!K$41</f>
        <v>12708</v>
      </c>
      <c r="I66" s="175"/>
      <c r="J66" s="175"/>
      <c r="K66" s="175">
        <f>'将来負担比率（分子）の構造'!L$41</f>
        <v>13281</v>
      </c>
      <c r="L66" s="175"/>
      <c r="M66" s="175"/>
      <c r="N66" s="175">
        <f>'将来負担比率（分子）の構造'!M$41</f>
        <v>13580</v>
      </c>
      <c r="O66" s="175"/>
      <c r="P66" s="175"/>
    </row>
    <row r="67" spans="1:16">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c r="A70" s="177" t="s">
        <v>72</v>
      </c>
      <c r="B70" s="177"/>
      <c r="C70" s="177"/>
      <c r="D70" s="177"/>
      <c r="E70" s="177"/>
      <c r="F70" s="177"/>
    </row>
    <row r="71" spans="1:16">
      <c r="A71" s="178"/>
      <c r="B71" s="178" t="str">
        <f>基金残高に係る経年分析!F54</f>
        <v>R03</v>
      </c>
      <c r="C71" s="178" t="str">
        <f>基金残高に係る経年分析!G54</f>
        <v>R04</v>
      </c>
      <c r="D71" s="178" t="str">
        <f>基金残高に係る経年分析!H54</f>
        <v>R05</v>
      </c>
    </row>
    <row r="72" spans="1:16">
      <c r="A72" s="178" t="s">
        <v>73</v>
      </c>
      <c r="B72" s="179">
        <f>基金残高に係る経年分析!F55</f>
        <v>1320</v>
      </c>
      <c r="C72" s="179">
        <f>基金残高に係る経年分析!G55</f>
        <v>1420</v>
      </c>
      <c r="D72" s="179">
        <f>基金残高に係る経年分析!H55</f>
        <v>1421</v>
      </c>
    </row>
    <row r="73" spans="1:16">
      <c r="A73" s="178" t="s">
        <v>74</v>
      </c>
      <c r="B73" s="179">
        <f>基金残高に係る経年分析!F56</f>
        <v>537</v>
      </c>
      <c r="C73" s="179">
        <f>基金残高に係る経年分析!G56</f>
        <v>992</v>
      </c>
      <c r="D73" s="179">
        <f>基金残高に係る経年分析!H56</f>
        <v>1318</v>
      </c>
    </row>
    <row r="74" spans="1:16">
      <c r="A74" s="178" t="s">
        <v>75</v>
      </c>
      <c r="B74" s="179">
        <f>基金残高に係る経年分析!F57</f>
        <v>2793</v>
      </c>
      <c r="C74" s="179">
        <f>基金残高に係る経年分析!G57</f>
        <v>2866</v>
      </c>
      <c r="D74" s="179">
        <f>基金残高に係る経年分析!H57</f>
        <v>3057</v>
      </c>
    </row>
  </sheetData>
  <sheetProtection algorithmName="SHA-512" hashValue="Iw7zroCDf2LXXAsgSu6s+hGLXVsqFo2oIOj7KXupfBUjRSiBvKJGrv6cBGudOPGAtwKVfHVuOSFg+8mh4OlTRw==" saltValue="nY4Z62mqQ1va34vFyslAR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2025-03-12T08:57:36Z</cp:lastPrinted>
  <dcterms:created xsi:type="dcterms:W3CDTF">2025-02-19T05:18:20Z</dcterms:created>
  <dcterms:modified xsi:type="dcterms:W3CDTF">2025-03-13T04:13:42Z</dcterms:modified>
  <cp:category/>
</cp:coreProperties>
</file>