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C36" i="10"/>
  <c r="BW35" i="10"/>
  <c r="C35" i="10"/>
  <c r="BW34" i="10"/>
  <c r="C34" i="10"/>
  <c r="U34" i="10" s="1"/>
  <c r="U35" i="10" s="1"/>
  <c r="U36" i="10" s="1"/>
  <c r="CO34" i="10" l="1"/>
  <c r="CO35" i="10" s="1"/>
  <c r="CO36" i="10" s="1"/>
  <c r="CO37" i="10" s="1"/>
  <c r="AM34" i="10"/>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<sst xmlns="http://schemas.openxmlformats.org/spreadsheetml/2006/main" count="1089" uniqueCount="567">
  <si>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</si>
  <si>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</si>
  <si>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</si>
  <si>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</si>
  <si>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</si>
  <si>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</si>
  <si>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</si>
  <si>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</si>
  <si>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</si>
  <si>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</si>
  <si>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</si>
  <si>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</si>
  <si>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</si>
  <si>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</si>
  <si>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</si>
  <si>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</si>
  <si>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</si>
  <si>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</si>
  <si>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</si>
  <si>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</si>
  <si>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</si>
  <si>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</si>
  <si>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</si>
  <si>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</si>
  <si>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</si>
  <si>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</si>
  <si>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</si>
  <si>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</si>
  <si>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</si>
  <si>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</si>
  <si>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</si>
  <si>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</si>
  <si>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</si>
  <si>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</si>
  <si>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</si>
  <si>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</si>
  <si>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</si>
  <si>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</si>
  <si>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</si>
  <si>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</si>
  <si>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</si>
  <si>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</si>
  <si>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</si>
  <si>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</si>
  <si>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</si>
  <si>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</si>
  <si>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</si>
  <si>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</si>
  <si>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</si>
  <si>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</si>
  <si>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</si>
  <si>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</si>
  <si>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</si>
  <si>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</si>
  <si>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</si>
  <si>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</si>
  <si>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</si>
  <si>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</si>
  <si>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</si>
  <si>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</si>
  <si>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</si>
  <si>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</si>
  <si>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</si>
  <si>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</si>
  <si>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</si>
  <si>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</si>
  <si>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</si>
  <si>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</si>
  <si>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</si>
  <si>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</si>
  <si>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</si>
  <si>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</si>
  <si>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</si>
  <si>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</si>
  <si>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</si>
  <si>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</si>
  <si>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</si>
  <si>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</si>
  <si>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</si>
  <si>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</si>
  <si>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</si>
  <si>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</si>
  <si>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</si>
  <si>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</si>
  <si>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</si>
  <si>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</si>
  <si>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</si>
  <si>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</si>
  <si>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</si>
  <si>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</si>
  <si>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</si>
  <si>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</si>
  <si>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</si>
  <si>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</si>
  <si>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</si>
  <si>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</si>
  <si>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</si>
  <si>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</si>
  <si>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</si>
  <si>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</si>
  <si>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</si>
  <si>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</si>
  <si>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</si>
  <si>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</si>
  <si>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</si>
  <si>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</si>
  <si>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</si>
  <si>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</si>
  <si>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</si>
  <si>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</si>
  <si>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</si>
  <si>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</si>
  <si>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</si>
  <si>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</si>
  <si>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</si>
  <si>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</si>
  <si>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</si>
  <si>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</si>
  <si>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</si>
  <si>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</si>
  <si>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</si>
  <si>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</si>
  <si>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</si>
  <si>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</si>
  <si>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</si>
  <si>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</si>
  <si>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</si>
  <si>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</si>
  <si>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</si>
  <si>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</si>
  <si>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</si>
  <si>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</si>
  <si>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</si>
  <si>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</si>
  <si>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</si>
  <si>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</si>
  <si>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</si>
  <si>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</si>
  <si>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</si>
  <si>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</si>
  <si>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</si>
  <si>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</si>
  <si>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</si>
  <si>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</si>
  <si>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</si>
  <si>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</si>
  <si>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</si>
  <si>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</si>
  <si>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</si>
  <si>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</si>
  <si>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</si>
  <si>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</si>
  <si>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</si>
  <si>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</si>
  <si>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</si>
  <si>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</si>
  <si>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</si>
  <si>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</si>
  <si>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</si>
  <si>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</si>
  <si>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</si>
  <si>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</si>
  <si>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</si>
  <si>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</si>
  <si>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</si>
  <si>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</si>
  <si>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</si>
  <si>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</si>
  <si>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</si>
  <si>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</si>
  <si>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</si>
  <si>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</si>
  <si>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</si>
  <si>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</si>
  <si>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</si>
  <si>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</si>
  <si>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</si>
  <si>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</si>
  <si>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</si>
  <si>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</si>
  <si>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</si>
  <si>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</si>
  <si>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</si>
  <si>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</si>
  <si>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</si>
  <si>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</si>
  <si>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</si>
  <si>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</si>
  <si>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</si>
  <si>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</si>
  <si>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</si>
  <si>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</si>
  <si>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</si>
  <si>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</si>
  <si>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</si>
  <si>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</si>
  <si>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</si>
  <si>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</si>
  <si>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</si>
  <si>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</si>
  <si>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</si>
  <si>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</si>
  <si>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</si>
  <si>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熊本県山都町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</si>
  <si>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</si>
  <si>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</si>
  <si>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</si>
  <si>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</si>
  <si>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</si>
  <si>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</si>
  <si>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</si>
  <si>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</si>
  <si>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</si>
  <si>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</si>
  <si>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</si>
  <si>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</si>
  <si>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</si>
  <si>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</si>
  <si>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</si>
  <si>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</si>
  <si>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</si>
  <si>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</si>
  <si>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</si>
  <si>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</si>
  <si>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</si>
  <si>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</si>
  <si>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</si>
  <si>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</si>
  <si>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</si>
  <si>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</si>
  <si>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</si>
  <si>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</si>
  <si>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</si>
  <si>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</si>
  <si>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</si>
  <si>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</si>
  <si>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</si>
  <si>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</si>
  <si>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</si>
  <si>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</si>
  <si>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</si>
  <si>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</si>
  <si>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</si>
  <si>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</si>
  <si>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</si>
  <si>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</si>
  <si>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</si>
  <si>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</si>
  <si>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</si>
  <si>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</si>
  <si>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</si>
  <si>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</si>
  <si>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</si>
  <si>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</si>
  <si>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</si>
  <si>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</si>
  <si>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</si>
  <si>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</si>
  <si>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</si>
  <si>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</si>
  <si>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</si>
  <si>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</si>
  <si>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</si>
  <si>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</si>
  <si>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</si>
  <si>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</si>
  <si>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</si>
  <si>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</si>
  <si>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</si>
  <si>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</si>
  <si>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</si>
  <si>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</si>
  <si>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</si>
  <si>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</si>
  <si>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</si>
  <si>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</si>
  <si>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</si>
  <si>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</si>
  <si>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</si>
  <si>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</si>
  <si>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</si>
  <si>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</si>
  <si>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</si>
  <si>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</si>
  <si>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</si>
  <si>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</si>
  <si>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</si>
  <si>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</si>
  <si>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</si>
  <si>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</si>
  <si>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</si>
  <si>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</si>
  <si>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</si>
  <si>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</si>
  <si>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</si>
  <si>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</si>
  <si>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</si>
  <si>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</si>
  <si>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</si>
  <si>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</si>
  <si>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</si>
  <si>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</si>
  <si>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</si>
  <si>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</si>
  <si>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</si>
  <si>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</si>
  <si>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</si>
  <si>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</si>
  <si>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</si>
  <si>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</si>
  <si>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</si>
  <si>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</si>
  <si>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</si>
  <si>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</si>
  <si>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</si>
  <si>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</si>
  <si>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</si>
  <si>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</si>
  <si>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</si>
  <si>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</si>
  <si>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</si>
  <si>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</si>
  <si>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</si>
  <si>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</si>
  <si>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</si>
  <si>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</si>
  <si>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</si>
  <si>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</si>
  <si>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</si>
  <si>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</si>
  <si>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</si>
  <si>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</si>
  <si>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</si>
  <si>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</si>
  <si>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</si>
  <si>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</si>
  <si>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</si>
  <si>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</si>
  <si>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</si>
  <si>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</si>
  <si>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</si>
  <si>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</si>
  <si>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</si>
  <si>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</si>
  <si>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</si>
  <si>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</si>
  <si>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</si>
  <si>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</si>
  <si>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</si>
  <si>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</si>
  <si>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</si>
  <si>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</si>
  <si>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</si>
  <si>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</si>
  <si>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熊本県山都町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</si>
  <si>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</si>
  <si>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</si>
  <si>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</si>
  <si>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</si>
  <si>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</si>
  <si>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</si>
  <si>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</si>
  <si>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</si>
  <si>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</si>
  <si>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</si>
  <si>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</si>
  <si>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</si>
  <si>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</si>
  <si>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</si>
  <si>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</si>
  <si>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</si>
  <si>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</si>
  <si>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</si>
  <si>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</si>
  <si>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</si>
  <si>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</si>
  <si>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</si>
  <si>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</si>
  <si>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</si>
  <si>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</si>
  <si>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</si>
  <si>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</si>
  <si>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</si>
  <si>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</si>
  <si>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</si>
  <si>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</si>
  <si>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</si>
  <si>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</si>
  <si>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</si>
  <si>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</si>
  <si>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</si>
  <si>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</si>
  <si>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</si>
  <si>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</si>
  <si>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</si>
  <si>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</si>
  <si>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</si>
  <si>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</si>
  <si>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</si>
  <si>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</si>
  <si>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</si>
  <si>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</si>
  <si>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</si>
  <si>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</si>
  <si>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</si>
  <si>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</si>
  <si>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</si>
  <si>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</si>
  <si>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</si>
  <si>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</si>
  <si>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</si>
  <si>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</si>
  <si>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</si>
  <si>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</si>
  <si>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</si>
  <si>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</si>
  <si>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</si>
  <si>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</si>
  <si>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</si>
  <si>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</si>
  <si>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</si>
  <si>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</si>
  <si>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</si>
  <si>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</si>
  <si>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</si>
  <si>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</si>
  <si>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</si>
  <si>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</si>
  <si>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</si>
  <si>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</si>
  <si>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</si>
  <si>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</si>
  <si>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</si>
  <si>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</si>
  <si>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</si>
  <si>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</si>
  <si>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</si>
  <si>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</si>
  <si>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</si>
  <si>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</si>
  <si>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</si>
  <si>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</si>
  <si>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</si>
  <si>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</si>
  <si>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</si>
  <si>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</si>
  <si>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</si>
  <si>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</si>
  <si>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</si>
  <si>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</si>
  <si>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</si>
  <si>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</si>
  <si>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</si>
  <si>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</si>
  <si>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</si>
  <si>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</si>
  <si>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</si>
  <si>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</si>
  <si>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</si>
  <si>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</si>
  <si>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</si>
  <si>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</si>
  <si>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</si>
  <si>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</si>
  <si>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</si>
  <si>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</si>
  <si>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</si>
  <si>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</si>
  <si>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</si>
  <si>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</si>
  <si>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</si>
  <si>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</si>
  <si>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</si>
  <si>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</si>
  <si>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</si>
  <si>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</si>
  <si>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</si>
  <si>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</si>
  <si>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</si>
  <si>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</si>
  <si>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</si>
  <si>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</si>
  <si>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</si>
  <si>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</si>
  <si>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</si>
  <si>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</si>
  <si>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</si>
  <si>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</si>
  <si>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</si>
  <si>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</si>
  <si>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</si>
  <si>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</si>
  <si>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</si>
  <si>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</si>
  <si>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</si>
  <si>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</si>
  <si>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</si>
  <si>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</si>
  <si>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</si>
  <si>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</si>
  <si>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</si>
  <si>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</si>
  <si>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</si>
  <si>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</si>
  <si>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</si>
  <si>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</si>
  <si>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</si>
  <si>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</si>
  <si>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</si>
  <si>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</si>
  <si>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</si>
  <si>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</si>
  <si>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</si>
  <si>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</si>
  <si>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</si>
  <si>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</si>
  <si>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</si>
  <si>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</si>
  <si>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</si>
  <si>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</si>
  <si>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</si>
  <si>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</si>
  <si>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</si>
  <si>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</si>
  <si>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</si>
  <si>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</si>
  <si>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</si>
  <si>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</si>
  <si>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</si>
  <si>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</si>
  <si>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</si>
  <si>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</si>
  <si>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3.61</t>
  </si>
  <si>
    <t>▲ 8.57</t>
  </si>
  <si>
    <t>山都町病院事業会計</t>
  </si>
  <si>
    <t>一般会計</t>
  </si>
  <si>
    <t>山都町水道事業会計</t>
  </si>
  <si>
    <t>山都町介護保険特別会計</t>
  </si>
  <si>
    <t>山都町国民健康保険特別会計</t>
  </si>
  <si>
    <t>山都町国民宿舎特別会計</t>
  </si>
  <si>
    <t>山都町後期高齢者医療特別会計</t>
  </si>
  <si>
    <t>山都町簡易水道特別会計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</si>
  <si>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</si>
  <si>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</si>
  <si>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</si>
  <si>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</si>
  <si>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</si>
  <si>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</si>
  <si>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</si>
  <si>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</si>
  <si>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</si>
  <si>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株式会社まちづくりやべ</t>
    <rPh sb="0" eb="4">
      <t>カブシキガイシャ</t>
    </rPh>
    <phoneticPr fontId="2"/>
  </si>
  <si>
    <t>-</t>
    <phoneticPr fontId="2"/>
  </si>
  <si>
    <t>熊本県市町村総合事務組合</t>
    <rPh sb="0" eb="3">
      <t>クマモトケン</t>
    </rPh>
    <rPh sb="3" eb="6">
      <t>シチョウソン</t>
    </rPh>
    <rPh sb="6" eb="12">
      <t>ソウゴウジムクミアイ</t>
    </rPh>
    <phoneticPr fontId="2"/>
  </si>
  <si>
    <t>上益城消防組合</t>
    <rPh sb="0" eb="3">
      <t>カミマシキ</t>
    </rPh>
    <rPh sb="3" eb="7">
      <t>ショウボウクミアイ</t>
    </rPh>
    <phoneticPr fontId="2"/>
  </si>
  <si>
    <t>上益城広域連合</t>
    <rPh sb="0" eb="3">
      <t>カミマシキ</t>
    </rPh>
    <rPh sb="3" eb="7">
      <t>コウイキレンゴウ</t>
    </rPh>
    <phoneticPr fontId="2"/>
  </si>
  <si>
    <t>熊本県後期高齢者広域連合（一般会計）</t>
    <rPh sb="0" eb="3">
      <t>クマモトケン</t>
    </rPh>
    <rPh sb="3" eb="8">
      <t>コウキコウレイシャ</t>
    </rPh>
    <rPh sb="8" eb="12">
      <t>コウイキレンゴウ</t>
    </rPh>
    <rPh sb="13" eb="17">
      <t>イッパンカイケイ</t>
    </rPh>
    <phoneticPr fontId="2"/>
  </si>
  <si>
    <t>熊本県後期高齢者広域連合（後期高齢者医療特別会計）</t>
    <rPh sb="0" eb="3">
      <t>クマモトケン</t>
    </rPh>
    <rPh sb="3" eb="8">
      <t>コウキコウレイシャ</t>
    </rPh>
    <rPh sb="8" eb="12">
      <t>コウイキレンゴウ</t>
    </rPh>
    <rPh sb="13" eb="15">
      <t>コウキ</t>
    </rPh>
    <rPh sb="15" eb="18">
      <t>コウレイシャ</t>
    </rPh>
    <rPh sb="18" eb="20">
      <t>イリョウ</t>
    </rPh>
    <rPh sb="20" eb="22">
      <t>トクベツ</t>
    </rPh>
    <rPh sb="22" eb="24">
      <t>カイケイ</t>
    </rPh>
    <phoneticPr fontId="2"/>
  </si>
  <si>
    <t>一般財団法人清和文楽の里協会</t>
    <phoneticPr fontId="2"/>
  </si>
  <si>
    <t>有限会社清和資源</t>
    <phoneticPr fontId="2"/>
  </si>
  <si>
    <t>-</t>
    <phoneticPr fontId="2"/>
  </si>
  <si>
    <t>学校教育施設整備基金</t>
    <rPh sb="0" eb="6">
      <t>ガッコウキョウイクシセツ</t>
    </rPh>
    <rPh sb="6" eb="10">
      <t>セイビキキン</t>
    </rPh>
    <phoneticPr fontId="5"/>
  </si>
  <si>
    <t>公共施設整備基金積立金</t>
    <rPh sb="0" eb="4">
      <t>コウキョウシセツ</t>
    </rPh>
    <rPh sb="4" eb="8">
      <t>セイビキキン</t>
    </rPh>
    <rPh sb="8" eb="10">
      <t>ツミタ</t>
    </rPh>
    <rPh sb="10" eb="11">
      <t>キン</t>
    </rPh>
    <phoneticPr fontId="2"/>
  </si>
  <si>
    <t>ふるさと応援基金</t>
    <rPh sb="4" eb="8">
      <t>オウエンキキン</t>
    </rPh>
    <phoneticPr fontId="2"/>
  </si>
  <si>
    <t>森林環境整備基金</t>
    <rPh sb="0" eb="4">
      <t>シンリンカンキョウ</t>
    </rPh>
    <rPh sb="4" eb="8">
      <t>セイビキキン</t>
    </rPh>
    <phoneticPr fontId="2"/>
  </si>
  <si>
    <t>町道維持管理基金</t>
    <rPh sb="0" eb="2">
      <t>チョウドウ</t>
    </rPh>
    <rPh sb="2" eb="6">
      <t>イジカンリ</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</si>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</sst>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extLst>
            <c:ext xmlns:c16="http://schemas.microsoft.com/office/drawing/2014/chart" uri="{C3380CC4-5D6E-409C-BE32-E72D297353CC}">
              <c16:uniqueId val="{00000000-B444-45DF-B03B-E637E2A68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120918</c:v>
                </c:pt>
                <c:pt idx="1">
                  <c:v>134979</c:v>
                </c:pt>
                <c:pt idx="2">
                  <c:v>201337</c:v>
                </c:pt>
                <c:pt idx="3">
                  <c:v>219114</c:v>
                </c:pt>
                <c:pt idx="4">
                  <c:v>298921</c:v>
                </c:pt>
              </c:numCache>
            </c:numRef>
          </c:val>
          <c:smooth val="0"/>
          <c:extLst>
            <c:ext xmlns:c16="http://schemas.microsoft.com/office/drawing/2014/chart" uri="{C3380CC4-5D6E-409C-BE32-E72D297353CC}">
              <c16:uniqueId val="{00000001-B444-45DF-B03B-E637E2A68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3.62</c:v>
                </c:pt>
                <c:pt idx="1">
                  <c:v>5.22</c:v>
                </c:pt>
                <c:pt idx="2">
                  <c:v>11.46</c:v>
                </c:pt>
                <c:pt idx="3">
                  <c:v>13.34</c:v>
                </c:pt>
                <c:pt idx="4">
                  <c:v>12.29</c:v>
                </c:pt>
              </c:numCache>
            </c:numRef>
          </c:val>
          <c:extLst>
            <c:ext xmlns:c16="http://schemas.microsoft.com/office/drawing/2014/chart" uri="{C3380CC4-5D6E-409C-BE32-E72D297353CC}">
              <c16:uniqueId val="{00000000-2B12-4ABB-B1D4-697764F734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15.68</c:v>
                </c:pt>
                <c:pt idx="1">
                  <c:v>11.58</c:v>
                </c:pt>
                <c:pt idx="2">
                  <c:v>13.65</c:v>
                </c:pt>
                <c:pt idx="3">
                  <c:v>20.8</c:v>
                </c:pt>
                <c:pt idx="4">
                  <c:v>22.26</c:v>
                </c:pt>
              </c:numCache>
            </c:numRef>
          </c:val>
          <c:extLst>
            <c:ext xmlns:c16="http://schemas.microsoft.com/office/drawing/2014/chart" uri="{C3380CC4-5D6E-409C-BE32-E72D297353CC}">
              <c16:uniqueId val="{00000001-2B12-4ABB-B1D4-697764F734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2.3199999999999998</c:v>
                </c:pt>
                <c:pt idx="1">
                  <c:v>-3.61</c:v>
                </c:pt>
                <c:pt idx="2">
                  <c:v>5.93</c:v>
                </c:pt>
                <c:pt idx="3">
                  <c:v>0.15</c:v>
                </c:pt>
                <c:pt idx="4">
                  <c:v>-8.57</c:v>
                </c:pt>
              </c:numCache>
            </c:numRef>
          </c:val>
          <c:smooth val="0"/>
          <c:extLst>
            <c:ext xmlns:c16="http://schemas.microsoft.com/office/drawing/2014/chart" uri="{C3380CC4-5D6E-409C-BE32-E72D297353CC}">
              <c16:uniqueId val="{00000002-2B12-4ABB-B1D4-697764F734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46-4E44-B6E3-7C6C97D05D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46-4E44-B6E3-7C6C97D05D51}"/>
            </c:ext>
          </c:extLst>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0D46-4E44-B6E3-7C6C97D05D51}"/>
            </c:ext>
          </c:extLst>
        </c:ser>
        <c:ser>
          <c:idx val="3"/>
          <c:order val="3"/>
          <c:tx>
            <c:strRef>
              <c:f>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3-0D46-4E44-B6E3-7C6C97D05D51}"/>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0.05</c:v>
                </c:pt>
                <c:pt idx="4">
                  <c:v>#N/A</c:v>
                </c:pt>
                <c:pt idx="5">
                  <c:v>0.05</c:v>
                </c:pt>
                <c:pt idx="6">
                  <c:v>#N/A</c:v>
                </c:pt>
                <c:pt idx="7">
                  <c:v>0.04</c:v>
                </c:pt>
                <c:pt idx="8">
                  <c:v>#N/A</c:v>
                </c:pt>
                <c:pt idx="9">
                  <c:v>0.17</c:v>
                </c:pt>
              </c:numCache>
            </c:numRef>
          </c:val>
          <c:extLst>
            <c:ext xmlns:c16="http://schemas.microsoft.com/office/drawing/2014/chart" uri="{C3380CC4-5D6E-409C-BE32-E72D297353CC}">
              <c16:uniqueId val="{00000004-0D46-4E44-B6E3-7C6C97D05D51}"/>
            </c:ext>
          </c:extLst>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2.29</c:v>
                </c:pt>
                <c:pt idx="2">
                  <c:v>#N/A</c:v>
                </c:pt>
                <c:pt idx="3">
                  <c:v>1.66</c:v>
                </c:pt>
                <c:pt idx="4">
                  <c:v>#N/A</c:v>
                </c:pt>
                <c:pt idx="5">
                  <c:v>0.89</c:v>
                </c:pt>
                <c:pt idx="6">
                  <c:v>#N/A</c:v>
                </c:pt>
                <c:pt idx="7">
                  <c:v>0.27</c:v>
                </c:pt>
                <c:pt idx="8">
                  <c:v>#N/A</c:v>
                </c:pt>
                <c:pt idx="9">
                  <c:v>0.3</c:v>
                </c:pt>
              </c:numCache>
            </c:numRef>
          </c:val>
          <c:extLst>
            <c:ext xmlns:c16="http://schemas.microsoft.com/office/drawing/2014/chart" uri="{C3380CC4-5D6E-409C-BE32-E72D297353CC}">
              <c16:uniqueId val="{00000005-0D46-4E44-B6E3-7C6C97D05D51}"/>
            </c:ext>
          </c:extLst>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c:v>
                </c:pt>
                <c:pt idx="2">
                  <c:v>#N/A</c:v>
                </c:pt>
                <c:pt idx="3">
                  <c:v>0.81</c:v>
                </c:pt>
                <c:pt idx="4">
                  <c:v>#N/A</c:v>
                </c:pt>
                <c:pt idx="5">
                  <c:v>1.8</c:v>
                </c:pt>
                <c:pt idx="6">
                  <c:v>#N/A</c:v>
                </c:pt>
                <c:pt idx="7">
                  <c:v>2.78</c:v>
                </c:pt>
                <c:pt idx="8">
                  <c:v>#N/A</c:v>
                </c:pt>
                <c:pt idx="9">
                  <c:v>3.11</c:v>
                </c:pt>
              </c:numCache>
            </c:numRef>
          </c:val>
          <c:extLst>
            <c:ext xmlns:c16="http://schemas.microsoft.com/office/drawing/2014/chart" uri="{C3380CC4-5D6E-409C-BE32-E72D297353CC}">
              <c16:uniqueId val="{00000006-0D46-4E44-B6E3-7C6C97D05D51}"/>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2.88</c:v>
                </c:pt>
                <c:pt idx="2">
                  <c:v>#N/A</c:v>
                </c:pt>
                <c:pt idx="3">
                  <c:v>3.32</c:v>
                </c:pt>
                <c:pt idx="4">
                  <c:v>#N/A</c:v>
                </c:pt>
                <c:pt idx="5">
                  <c:v>3.62</c:v>
                </c:pt>
                <c:pt idx="6">
                  <c:v>#N/A</c:v>
                </c:pt>
                <c:pt idx="7">
                  <c:v>4.53</c:v>
                </c:pt>
                <c:pt idx="8">
                  <c:v>#N/A</c:v>
                </c:pt>
                <c:pt idx="9">
                  <c:v>5.19</c:v>
                </c:pt>
              </c:numCache>
            </c:numRef>
          </c:val>
          <c:extLst>
            <c:ext xmlns:c16="http://schemas.microsoft.com/office/drawing/2014/chart" uri="{C3380CC4-5D6E-409C-BE32-E72D297353CC}">
              <c16:uniqueId val="{00000007-0D46-4E44-B6E3-7C6C97D05D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3.61</c:v>
                </c:pt>
                <c:pt idx="2">
                  <c:v>#N/A</c:v>
                </c:pt>
                <c:pt idx="3">
                  <c:v>5.21</c:v>
                </c:pt>
                <c:pt idx="4">
                  <c:v>#N/A</c:v>
                </c:pt>
                <c:pt idx="5">
                  <c:v>11.46</c:v>
                </c:pt>
                <c:pt idx="6">
                  <c:v>#N/A</c:v>
                </c:pt>
                <c:pt idx="7">
                  <c:v>13.34</c:v>
                </c:pt>
                <c:pt idx="8">
                  <c:v>#N/A</c:v>
                </c:pt>
                <c:pt idx="9">
                  <c:v>12.29</c:v>
                </c:pt>
              </c:numCache>
            </c:numRef>
          </c:val>
          <c:extLst>
            <c:ext xmlns:c16="http://schemas.microsoft.com/office/drawing/2014/chart" uri="{C3380CC4-5D6E-409C-BE32-E72D297353CC}">
              <c16:uniqueId val="{00000008-0D46-4E44-B6E3-7C6C97D05D51}"/>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12.78</c:v>
                </c:pt>
                <c:pt idx="2">
                  <c:v>#N/A</c:v>
                </c:pt>
                <c:pt idx="3">
                  <c:v>12.65</c:v>
                </c:pt>
                <c:pt idx="4">
                  <c:v>#N/A</c:v>
                </c:pt>
                <c:pt idx="5">
                  <c:v>17.54</c:v>
                </c:pt>
                <c:pt idx="6">
                  <c:v>#N/A</c:v>
                </c:pt>
                <c:pt idx="7">
                  <c:v>20.11</c:v>
                </c:pt>
                <c:pt idx="8">
                  <c:v>#N/A</c:v>
                </c:pt>
                <c:pt idx="9">
                  <c:v>21.4</c:v>
                </c:pt>
              </c:numCache>
            </c:numRef>
          </c:val>
          <c:extLst>
            <c:ext xmlns:c16="http://schemas.microsoft.com/office/drawing/2014/chart" uri="{C3380CC4-5D6E-409C-BE32-E72D297353CC}">
              <c16:uniqueId val="{00000009-0D46-4E44-B6E3-7C6C97D05D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942</c:v>
                </c:pt>
                <c:pt idx="5">
                  <c:v>900</c:v>
                </c:pt>
                <c:pt idx="8">
                  <c:v>923</c:v>
                </c:pt>
                <c:pt idx="11">
                  <c:v>905</c:v>
                </c:pt>
                <c:pt idx="14">
                  <c:v>900</c:v>
                </c:pt>
              </c:numCache>
            </c:numRef>
          </c:val>
          <c:extLst>
            <c:ext xmlns:c16="http://schemas.microsoft.com/office/drawing/2014/chart" uri="{C3380CC4-5D6E-409C-BE32-E72D297353CC}">
              <c16:uniqueId val="{00000000-CD57-482F-B764-B8E8A26054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1-CD57-482F-B764-B8E8A26054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5</c:v>
                </c:pt>
                <c:pt idx="6">
                  <c:v>7</c:v>
                </c:pt>
                <c:pt idx="9">
                  <c:v>9</c:v>
                </c:pt>
                <c:pt idx="12">
                  <c:v>5</c:v>
                </c:pt>
              </c:numCache>
            </c:numRef>
          </c:val>
          <c:extLst>
            <c:ext xmlns:c16="http://schemas.microsoft.com/office/drawing/2014/chart" uri="{C3380CC4-5D6E-409C-BE32-E72D297353CC}">
              <c16:uniqueId val="{00000002-CD57-482F-B764-B8E8A26054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38</c:v>
                </c:pt>
                <c:pt idx="6">
                  <c:v>36</c:v>
                </c:pt>
                <c:pt idx="9">
                  <c:v>40</c:v>
                </c:pt>
                <c:pt idx="12">
                  <c:v>42</c:v>
                </c:pt>
              </c:numCache>
            </c:numRef>
          </c:val>
          <c:extLst>
            <c:ext xmlns:c16="http://schemas.microsoft.com/office/drawing/2014/chart" uri="{C3380CC4-5D6E-409C-BE32-E72D297353CC}">
              <c16:uniqueId val="{00000003-CD57-482F-B764-B8E8A26054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243</c:v>
                </c:pt>
                <c:pt idx="3">
                  <c:v>255</c:v>
                </c:pt>
                <c:pt idx="6">
                  <c:v>245</c:v>
                </c:pt>
                <c:pt idx="9">
                  <c:v>211</c:v>
                </c:pt>
                <c:pt idx="12">
                  <c:v>197</c:v>
                </c:pt>
              </c:numCache>
            </c:numRef>
          </c:val>
          <c:extLst>
            <c:ext xmlns:c16="http://schemas.microsoft.com/office/drawing/2014/chart" uri="{C3380CC4-5D6E-409C-BE32-E72D297353CC}">
              <c16:uniqueId val="{00000004-CD57-482F-B764-B8E8A26054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7-482F-B764-B8E8A26054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7-482F-B764-B8E8A26054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948</c:v>
                </c:pt>
                <c:pt idx="3">
                  <c:v>932</c:v>
                </c:pt>
                <c:pt idx="6">
                  <c:v>915</c:v>
                </c:pt>
                <c:pt idx="9">
                  <c:v>901</c:v>
                </c:pt>
                <c:pt idx="12">
                  <c:v>912</c:v>
                </c:pt>
              </c:numCache>
            </c:numRef>
          </c:val>
          <c:extLst>
            <c:ext xmlns:c16="http://schemas.microsoft.com/office/drawing/2014/chart" uri="{C3380CC4-5D6E-409C-BE32-E72D297353CC}">
              <c16:uniqueId val="{00000007-CD57-482F-B764-B8E8A26054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288</c:v>
                </c:pt>
                <c:pt idx="2">
                  <c:v>#N/A</c:v>
                </c:pt>
                <c:pt idx="3">
                  <c:v>#N/A</c:v>
                </c:pt>
                <c:pt idx="4">
                  <c:v>331</c:v>
                </c:pt>
                <c:pt idx="5">
                  <c:v>#N/A</c:v>
                </c:pt>
                <c:pt idx="6">
                  <c:v>#N/A</c:v>
                </c:pt>
                <c:pt idx="7">
                  <c:v>281</c:v>
                </c:pt>
                <c:pt idx="8">
                  <c:v>#N/A</c:v>
                </c:pt>
                <c:pt idx="9">
                  <c:v>#N/A</c:v>
                </c:pt>
                <c:pt idx="10">
                  <c:v>256</c:v>
                </c:pt>
                <c:pt idx="11">
                  <c:v>#N/A</c:v>
                </c:pt>
                <c:pt idx="12">
                  <c:v>#N/A</c:v>
                </c:pt>
                <c:pt idx="13">
                  <c:v>257</c:v>
                </c:pt>
                <c:pt idx="14">
                  <c:v>#N/A</c:v>
                </c:pt>
              </c:numCache>
            </c:numRef>
          </c:val>
          <c:smooth val="0"/>
          <c:extLst>
            <c:ext xmlns:c16="http://schemas.microsoft.com/office/drawing/2014/chart" uri="{C3380CC4-5D6E-409C-BE32-E72D297353CC}">
              <c16:uniqueId val="{00000008-CD57-482F-B764-B8E8A26054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9116</c:v>
                </c:pt>
                <c:pt idx="5">
                  <c:v>9005</c:v>
                </c:pt>
                <c:pt idx="8">
                  <c:v>8972</c:v>
                </c:pt>
                <c:pt idx="11">
                  <c:v>8547</c:v>
                </c:pt>
                <c:pt idx="14">
                  <c:v>8553</c:v>
                </c:pt>
              </c:numCache>
            </c:numRef>
          </c:val>
          <c:extLst>
            <c:ext xmlns:c16="http://schemas.microsoft.com/office/drawing/2014/chart" uri="{C3380CC4-5D6E-409C-BE32-E72D297353CC}">
              <c16:uniqueId val="{00000000-CB9D-4E30-A95D-34896F734D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c:v>
                </c:pt>
                <c:pt idx="5">
                  <c:v>15</c:v>
                </c:pt>
                <c:pt idx="8">
                  <c:v>10</c:v>
                </c:pt>
                <c:pt idx="11">
                  <c:v>21</c:v>
                </c:pt>
                <c:pt idx="14">
                  <c:v>112</c:v>
                </c:pt>
              </c:numCache>
            </c:numRef>
          </c:val>
          <c:extLst>
            <c:ext xmlns:c16="http://schemas.microsoft.com/office/drawing/2014/chart" uri="{C3380CC4-5D6E-409C-BE32-E72D297353CC}">
              <c16:uniqueId val="{00000001-CB9D-4E30-A95D-34896F734D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2844</c:v>
                </c:pt>
                <c:pt idx="5">
                  <c:v>2670</c:v>
                </c:pt>
                <c:pt idx="8">
                  <c:v>2921</c:v>
                </c:pt>
                <c:pt idx="11">
                  <c:v>3752</c:v>
                </c:pt>
                <c:pt idx="14">
                  <c:v>3768</c:v>
                </c:pt>
              </c:numCache>
            </c:numRef>
          </c:val>
          <c:extLst>
            <c:ext xmlns:c16="http://schemas.microsoft.com/office/drawing/2014/chart" uri="{C3380CC4-5D6E-409C-BE32-E72D297353CC}">
              <c16:uniqueId val="{00000002-CB9D-4E30-A95D-34896F734D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9D-4E30-A95D-34896F734D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9D-4E30-A95D-34896F734D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9D-4E30-A95D-34896F734D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1863</c:v>
                </c:pt>
                <c:pt idx="3">
                  <c:v>1834</c:v>
                </c:pt>
                <c:pt idx="6">
                  <c:v>1560</c:v>
                </c:pt>
                <c:pt idx="9">
                  <c:v>1570</c:v>
                </c:pt>
                <c:pt idx="12">
                  <c:v>1631</c:v>
                </c:pt>
              </c:numCache>
            </c:numRef>
          </c:val>
          <c:extLst>
            <c:ext xmlns:c16="http://schemas.microsoft.com/office/drawing/2014/chart" uri="{C3380CC4-5D6E-409C-BE32-E72D297353CC}">
              <c16:uniqueId val="{00000006-CB9D-4E30-A95D-34896F734D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146</c:v>
                </c:pt>
                <c:pt idx="3">
                  <c:v>176</c:v>
                </c:pt>
                <c:pt idx="6">
                  <c:v>151</c:v>
                </c:pt>
                <c:pt idx="9">
                  <c:v>134</c:v>
                </c:pt>
                <c:pt idx="12">
                  <c:v>99</c:v>
                </c:pt>
              </c:numCache>
            </c:numRef>
          </c:val>
          <c:extLst>
            <c:ext xmlns:c16="http://schemas.microsoft.com/office/drawing/2014/chart" uri="{C3380CC4-5D6E-409C-BE32-E72D297353CC}">
              <c16:uniqueId val="{00000007-CB9D-4E30-A95D-34896F734D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2731</c:v>
                </c:pt>
                <c:pt idx="3">
                  <c:v>1968</c:v>
                </c:pt>
                <c:pt idx="6">
                  <c:v>1926</c:v>
                </c:pt>
                <c:pt idx="9">
                  <c:v>2071</c:v>
                </c:pt>
                <c:pt idx="12">
                  <c:v>1945</c:v>
                </c:pt>
              </c:numCache>
            </c:numRef>
          </c:val>
          <c:extLst>
            <c:ext xmlns:c16="http://schemas.microsoft.com/office/drawing/2014/chart" uri="{C3380CC4-5D6E-409C-BE32-E72D297353CC}">
              <c16:uniqueId val="{00000008-CB9D-4E30-A95D-34896F734D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9D-4E30-A95D-34896F734D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8266</c:v>
                </c:pt>
                <c:pt idx="3">
                  <c:v>8104</c:v>
                </c:pt>
                <c:pt idx="6">
                  <c:v>8417</c:v>
                </c:pt>
                <c:pt idx="9">
                  <c:v>8689</c:v>
                </c:pt>
                <c:pt idx="12">
                  <c:v>9041</c:v>
                </c:pt>
              </c:numCache>
            </c:numRef>
          </c:val>
          <c:extLst>
            <c:ext xmlns:c16="http://schemas.microsoft.com/office/drawing/2014/chart" uri="{C3380CC4-5D6E-409C-BE32-E72D297353CC}">
              <c16:uniqueId val="{0000000A-CB9D-4E30-A95D-34896F734D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1029</c:v>
                </c:pt>
                <c:pt idx="2">
                  <c:v>#N/A</c:v>
                </c:pt>
                <c:pt idx="3">
                  <c:v>#N/A</c:v>
                </c:pt>
                <c:pt idx="4">
                  <c:v>393</c:v>
                </c:pt>
                <c:pt idx="5">
                  <c:v>#N/A</c:v>
                </c:pt>
                <c:pt idx="6">
                  <c:v>#N/A</c:v>
                </c:pt>
                <c:pt idx="7">
                  <c:v>151</c:v>
                </c:pt>
                <c:pt idx="8">
                  <c:v>#N/A</c:v>
                </c:pt>
                <c:pt idx="9">
                  <c:v>#N/A</c:v>
                </c:pt>
                <c:pt idx="10">
                  <c:v>142</c:v>
                </c:pt>
                <c:pt idx="11">
                  <c:v>#N/A</c:v>
                </c:pt>
                <c:pt idx="12">
                  <c:v>#N/A</c:v>
                </c:pt>
                <c:pt idx="13">
                  <c:v>282</c:v>
                </c:pt>
                <c:pt idx="14">
                  <c:v>#N/A</c:v>
                </c:pt>
              </c:numCache>
            </c:numRef>
          </c:val>
          <c:smooth val="0"/>
          <c:extLst>
            <c:ext xmlns:c16="http://schemas.microsoft.com/office/drawing/2014/chart" uri="{C3380CC4-5D6E-409C-BE32-E72D297353CC}">
              <c16:uniqueId val="{0000000B-CB9D-4E30-A95D-34896F734D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1058</c:v>
                </c:pt>
                <c:pt idx="1">
                  <c:v>1558</c:v>
                </c:pt>
                <c:pt idx="2">
                  <c:v>1682</c:v>
                </c:pt>
              </c:numCache>
            </c:numRef>
          </c:val>
          <c:extLst>
            <c:ext xmlns:c16="http://schemas.microsoft.com/office/drawing/2014/chart" uri="{C3380CC4-5D6E-409C-BE32-E72D297353CC}">
              <c16:uniqueId val="{00000000-BC03-4C0F-A5CC-F3AEB92DD8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315</c:v>
                </c:pt>
                <c:pt idx="1">
                  <c:v>314</c:v>
                </c:pt>
                <c:pt idx="2">
                  <c:v>344</c:v>
                </c:pt>
              </c:numCache>
            </c:numRef>
          </c:val>
          <c:extLst>
            <c:ext xmlns:c16="http://schemas.microsoft.com/office/drawing/2014/chart" uri="{C3380CC4-5D6E-409C-BE32-E72D297353CC}">
              <c16:uniqueId val="{00000001-BC03-4C0F-A5CC-F3AEB92DD8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1225</c:v>
                </c:pt>
                <c:pt idx="1">
                  <c:v>1490</c:v>
                </c:pt>
                <c:pt idx="2">
                  <c:v>1354</c:v>
                </c:pt>
              </c:numCache>
            </c:numRef>
          </c:val>
          <c:extLst>
            <c:ext xmlns:c16="http://schemas.microsoft.com/office/drawing/2014/chart" uri="{C3380CC4-5D6E-409C-BE32-E72D297353CC}">
              <c16:uniqueId val="{00000002-BC03-4C0F-A5CC-F3AEB92DD8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令和元年度に改定した「山の都総合戦略」では、山の都の特性を活かした魅力ある産業振興による若者雇用の促進を基本目標に掲げ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豊富な農林資源を活かした商品開発や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農産物の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高付加価値化を積極的に推進していくとともに、九州中央自動車道</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山都通潤橋</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IC』</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までの開通効果を活かした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まちづくりを</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推進し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、特に若者の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定住につながる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雇用促進のための施策を着実に実施していくよう努め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前年度と比較すると、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の増となっているが、</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全国平均、県平均を下回</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って</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いる。</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これは、前年度と比較して、経常一般財源等（分母）の普通交付税が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139,399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千円、臨時財政対策債が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37,424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千円、地方消費税交付金が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10,283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千円の減となったものの、地方税が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188,485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千円、地方譲与税が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1,364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千円の増となり、全体で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2,743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千円の増となったが、経常経費充当一般財源等（分子）において、ふるさと寄附金事業の見直し等により前年度と比較して大きく物件費が増となり、全体では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66,077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千円の大幅な増となったことが要因である。本町においては、今年度竣工した</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事業や新道の駅整備事業に加え、今後も通潤橋周辺整備事業</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などの大型事業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を実施することから、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地方債借入の増加が見込まれるが、引き続き町債に頼らない財政運営に努め</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るとともに、事業の見直し等により、経常経費の抑制に努めていく。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147108</xdr:rowOff>
    </xdr:from>
    <xdr:to>
      <xdr:col>23</xdr:col>
      <xdr:colOff>133350</xdr:colOff>
      <xdr:row>59</xdr:row>
      <xdr:rowOff>3810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09120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38523</xdr:rowOff>
    </xdr:from>
    <xdr:to>
      <xdr:col>19</xdr:col>
      <xdr:colOff>133350</xdr:colOff>
      <xdr:row>58</xdr:row>
      <xdr:rowOff>147108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8262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38523</xdr:rowOff>
    </xdr:from>
    <xdr:to>
      <xdr:col>15</xdr:col>
      <xdr:colOff>82550</xdr:colOff>
      <xdr:row>58</xdr:row>
      <xdr:rowOff>159173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826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159173</xdr:rowOff>
    </xdr:from>
    <xdr:to>
      <xdr:col>11</xdr:col>
      <xdr:colOff>31750</xdr:colOff>
      <xdr:row>59</xdr:row>
      <xdr:rowOff>48048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1032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124460</xdr:rowOff>
    </xdr:from>
    <xdr:to>
      <xdr:col>23</xdr:col>
      <xdr:colOff>184150</xdr:colOff>
      <xdr:row>59</xdr:row>
      <xdr:rowOff>54610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140987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96308</xdr:rowOff>
    </xdr:from>
    <xdr:to>
      <xdr:col>19</xdr:col>
      <xdr:colOff>184150</xdr:colOff>
      <xdr:row>59</xdr:row>
      <xdr:rowOff>26458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36635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0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159173</xdr:rowOff>
    </xdr:from>
    <xdr:to>
      <xdr:col>15</xdr:col>
      <xdr:colOff>133350</xdr:colOff>
      <xdr:row>58</xdr:row>
      <xdr:rowOff>89323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99500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108373</xdr:rowOff>
    </xdr:from>
    <xdr:to>
      <xdr:col>11</xdr:col>
      <xdr:colOff>82550</xdr:colOff>
      <xdr:row>59</xdr:row>
      <xdr:rowOff>38523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48700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168698</xdr:rowOff>
    </xdr:from>
    <xdr:to>
      <xdr:col>7</xdr:col>
      <xdr:colOff>31750</xdr:colOff>
      <xdr:row>59</xdr:row>
      <xdr:rowOff>98848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109025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　全国平均、県平均を</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大きく</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上回っており、類似団体と比較しても</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64</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千円上回る状況にある</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主な要因としては人件費が考えられる。保育所やゴミ処理施設・し尿処理施設等の衛生施設も直営で行っていることから職員数が多くなっている。</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前年度と比較すると、職員等の大きな増減等はないが、定年年齢の引き上げに伴う特例により、退職手当組合負担金が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109,492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千円減と大幅な減となったことから、人件費としては減となった。物件費については、地籍調査業務委託料の大幅な増となったことに加え、ふるさと寄附金関係事業の見直しにより、同事業にかかる費用が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60,802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千円増となるなど、前年度比で</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369,557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千円の大幅な増となった。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町村合併時に目標としていた職員数</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年度に達成しており、現在は退職による欠員補充を職員採用の方針としているため、今後大幅な人件費削減は見込めず、人口も減少してきていることから、本項目の改善は容易ではないが、引き続き適正な管理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154981</xdr:rowOff>
    </xdr:from>
    <xdr:to>
      <xdr:col>23</xdr:col>
      <xdr:colOff>133350</xdr:colOff>
      <xdr:row>82</xdr:row>
      <xdr:rowOff>60939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2431"/>
          <a:ext cx="838200" cy="7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70387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86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136075</xdr:rowOff>
    </xdr:from>
    <xdr:to>
      <xdr:col>19</xdr:col>
      <xdr:colOff>133350</xdr:colOff>
      <xdr:row>81</xdr:row>
      <xdr:rowOff>154981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3525"/>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42940</xdr:rowOff>
    </xdr:from>
    <xdr:to>
      <xdr:col>15</xdr:col>
      <xdr:colOff>82550</xdr:colOff>
      <xdr:row>81</xdr:row>
      <xdr:rowOff>136075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0390"/>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11312</xdr:rowOff>
    </xdr:from>
    <xdr:to>
      <xdr:col>11</xdr:col>
      <xdr:colOff>31750</xdr:colOff>
      <xdr:row>81</xdr:row>
      <xdr:rowOff>42940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8762"/>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38326</xdr:rowOff>
    </xdr:from>
    <xdr:to>
      <xdr:col>7</xdr:col>
      <xdr:colOff>31750</xdr:colOff>
      <xdr:row>80</xdr:row>
      <xdr:rowOff>139926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10139</xdr:rowOff>
    </xdr:from>
    <xdr:to>
      <xdr:col>23</xdr:col>
      <xdr:colOff>184150</xdr:colOff>
      <xdr:row>82</xdr:row>
      <xdr:rowOff>111739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153666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4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104181</xdr:rowOff>
    </xdr:from>
    <xdr:to>
      <xdr:col>19</xdr:col>
      <xdr:colOff>184150</xdr:colOff>
      <xdr:row>82</xdr:row>
      <xdr:rowOff>34331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19108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85275</xdr:rowOff>
    </xdr:from>
    <xdr:to>
      <xdr:col>15</xdr:col>
      <xdr:colOff>133350</xdr:colOff>
      <xdr:row>82</xdr:row>
      <xdr:rowOff>15425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163590</xdr:rowOff>
    </xdr:from>
    <xdr:to>
      <xdr:col>11</xdr:col>
      <xdr:colOff>82550</xdr:colOff>
      <xdr:row>81</xdr:row>
      <xdr:rowOff>93740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78517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6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131962</xdr:rowOff>
    </xdr:from>
    <xdr:to>
      <xdr:col>7</xdr:col>
      <xdr:colOff>31750</xdr:colOff>
      <xdr:row>81</xdr:row>
      <xdr:rowOff>62112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46889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3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指標の水準は、全国・県平均及び類似団体を下回る状況にある。本町の特徴としては、一般行政職の給料表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級（</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級制）に格付けされる職員が全体の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35.6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％を占めることから、昇給等において引き続き見直しを行っていく。</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82</xdr:row>
      <xdr:rowOff>63500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218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33866</xdr:rowOff>
    </xdr:from>
    <xdr:to>
      <xdr:col>77</xdr:col>
      <xdr:colOff>44450</xdr:colOff>
      <xdr:row>81</xdr:row>
      <xdr:rowOff>134409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213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33866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8408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154516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8408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154516</xdr:rowOff>
    </xdr:from>
    <xdr:to>
      <xdr:col>73</xdr:col>
      <xdr:colOff>44450</xdr:colOff>
      <xdr:row>81</xdr:row>
      <xdr:rowOff>84666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94843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月に</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町村が合併し、その町域が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554.67k</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㎡となった。このため合併後は、旧清和村と旧蘇陽町の役場を総合支所として機能を持たせ運営してきた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合併後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年を経過して見直しを行い、平成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年度から総合支所を支所</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とする機構改革を実施</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年度の職員数は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、前年度と変わらないが、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町の面積がとても広大であり、これ以上の職員数が減少すると業務に影響を与えることから、今後は欠員補充により職員数の大幅減を抑制していくこととしているが、職員数の水準は類似団体と比較するとまだ高い状況でもあることから、引き続き適正な管理に努めていく。</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また、小中学校、保育園の統合についても今後検討を行っていく。</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126698</xdr:rowOff>
    </xdr:from>
    <xdr:to>
      <xdr:col>81</xdr:col>
      <xdr:colOff>44450</xdr:colOff>
      <xdr:row>65</xdr:row>
      <xdr:rowOff>4656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99498"/>
          <a:ext cx="838200" cy="4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72692</xdr:rowOff>
    </xdr:from>
    <xdr:to>
      <xdr:col>77</xdr:col>
      <xdr:colOff>44450</xdr:colOff>
      <xdr:row>64</xdr:row>
      <xdr:rowOff>126698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45492"/>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22134</xdr:rowOff>
    </xdr:from>
    <xdr:to>
      <xdr:col>72</xdr:col>
      <xdr:colOff>203200</xdr:colOff>
      <xdr:row>64</xdr:row>
      <xdr:rowOff>72692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9493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101660</xdr:rowOff>
    </xdr:from>
    <xdr:to>
      <xdr:col>68</xdr:col>
      <xdr:colOff>152400</xdr:colOff>
      <xdr:row>64</xdr:row>
      <xdr:rowOff>22134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0301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136693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125306</xdr:rowOff>
    </xdr:from>
    <xdr:to>
      <xdr:col>81</xdr:col>
      <xdr:colOff>95250</xdr:colOff>
      <xdr:row>65</xdr:row>
      <xdr:rowOff>55456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97383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21892</xdr:rowOff>
    </xdr:from>
    <xdr:to>
      <xdr:col>73</xdr:col>
      <xdr:colOff>44450</xdr:colOff>
      <xdr:row>64</xdr:row>
      <xdr:rowOff>123492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108269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142784</xdr:rowOff>
    </xdr:from>
    <xdr:to>
      <xdr:col>68</xdr:col>
      <xdr:colOff>203200</xdr:colOff>
      <xdr:row>64</xdr:row>
      <xdr:rowOff>72934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57711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50860</xdr:rowOff>
    </xdr:from>
    <xdr:to>
      <xdr:col>64</xdr:col>
      <xdr:colOff>152400</xdr:colOff>
      <xdr:row>63</xdr:row>
      <xdr:rowOff>152460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実質公債費比率は、地方債の発行抑制によ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一般会計の公債費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の元利償還金が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10,646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千円の増となったものの、公営企業に係る地方債償還財源が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13,850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千円の減となったことなどにより、実質公債費比率は前年度と比較して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％の減となった。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や、総合体育館建設などの大型事業の実施により、地方債発行の増加が見込まれるものの、引き続き発行の抑制に努めるとともに、発行する地方債もできるだけ交付税措置の高いものにすることで財政負担の軽減を図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37</xdr:row>
      <xdr:rowOff>11289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013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11289</xdr:rowOff>
    </xdr:from>
    <xdr:to>
      <xdr:col>77</xdr:col>
      <xdr:colOff>44450</xdr:colOff>
      <xdr:row>37</xdr:row>
      <xdr:rowOff>51505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51505</xdr:rowOff>
    </xdr:from>
    <xdr:to>
      <xdr:col>72</xdr:col>
      <xdr:colOff>203200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951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78317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131939</xdr:rowOff>
    </xdr:from>
    <xdr:to>
      <xdr:col>77</xdr:col>
      <xdr:colOff>95250</xdr:colOff>
      <xdr:row>37</xdr:row>
      <xdr:rowOff>62089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72266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705</xdr:rowOff>
    </xdr:from>
    <xdr:to>
      <xdr:col>73</xdr:col>
      <xdr:colOff>44450</xdr:colOff>
      <xdr:row>37</xdr:row>
      <xdr:rowOff>102305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112482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将来負担比率は前年度より</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増の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総合体育館建設事業等の大型事業の実施により公債費は増加傾向にあることが主な要因</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である。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また、現在も中央グラウンド周辺整備事業等の大型事業を進めており、今後も地方債の現在高が上昇することが見込まれることから、将来負担比率は増加していくことが予想されるが、可能な限り</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地方債の発行抑制に努めるとともに、</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今後も充当可能財源である財政調整基金等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の適正な積立により将来負担の軽減を図る。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169968</xdr:rowOff>
    </xdr:from>
    <xdr:to>
      <xdr:col>81</xdr:col>
      <xdr:colOff>44450</xdr:colOff>
      <xdr:row>14</xdr:row>
      <xdr:rowOff>26670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9881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169968</xdr:rowOff>
    </xdr:from>
    <xdr:to>
      <xdr:col>77</xdr:col>
      <xdr:colOff>44450</xdr:colOff>
      <xdr:row>13</xdr:row>
      <xdr:rowOff>171309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9881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105145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171309</xdr:rowOff>
    </xdr:from>
    <xdr:to>
      <xdr:col>72</xdr:col>
      <xdr:colOff>203200</xdr:colOff>
      <xdr:row>14</xdr:row>
      <xdr:rowOff>50800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00159"/>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102605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15</xdr:row>
      <xdr:rowOff>21449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51100"/>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102605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119397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119168</xdr:rowOff>
    </xdr:from>
    <xdr:to>
      <xdr:col>77</xdr:col>
      <xdr:colOff>95250</xdr:colOff>
      <xdr:row>14</xdr:row>
      <xdr:rowOff>49318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59495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120509</xdr:rowOff>
    </xdr:from>
    <xdr:to>
      <xdr:col>73</xdr:col>
      <xdr:colOff>44450</xdr:colOff>
      <xdr:row>14</xdr:row>
      <xdr:rowOff>50659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60836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職員等の大きな増減等はないが、給与の改定等により、給料や報酬等については増となったものの、定年年齢の引き上げに伴う特例により、退職手当組合負担金が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109,492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千円減と大幅な減となったことから、経常一般人件費は減となった。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町村合併時に目標としていた職員数</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名減を平成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年度に達成しており、今後は平成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年度の職員数（公営企業含め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310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名程度）を維持していくこととしている。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コロナが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類に移行したことにより旅費が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5,042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千円増となったことに加え、ふるさと寄附金関係事業の見直しに係る同事業の費用が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60,802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千円増となったことから、比率は前年度から</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指定管理者制度の導入により各施設の維持管理を委託するなど、物件費に占める委託料の割合は高い状況にある。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一方でその委託先には民間事業者が参入しており、コストの削減効果も発揮されている。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695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49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6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前年度と比較すると、障害者自立支援給付費が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18,224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千円と大きく増となったものの、児童手当が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7,750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千円減となったほか、児童措置費（保育園運営負担金）が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6,196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千円減となるなど、扶助費は減となった。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扶助費の抑制は性質上容易ではないが、過大とならないように適正な対応に努める。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59</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6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その他に係るもののほとんどは繰出金である。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前年度と比較すると、後期高齢者医療広域連合負担金が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17,875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千円増となったほか、後期高齢者医療特別会計繰出金が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1,236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千円増となった一方で、国民健康保険特別会計繰出金や介護保険特別会計繰出金は減となった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数値は全国・県平均及び類似団体を下回るものの、内訳としては後期高齢者医療特別会計、介護保険会計に係る繰出金が多くを占めている状況である。特別会計は独立採算を原則とし、一般会計からの繰出は繰出基準に基づくよう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102507</xdr:rowOff>
    </xdr:from>
    <xdr:to>
      <xdr:col>78</xdr:col>
      <xdr:colOff>69850</xdr:colOff>
      <xdr:row>56</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102507</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149678</xdr:rowOff>
    </xdr:from>
    <xdr:to>
      <xdr:col>78</xdr:col>
      <xdr:colOff>120650</xdr:colOff>
      <xdr:row>56</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90005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51707</xdr:rowOff>
    </xdr:from>
    <xdr:to>
      <xdr:col>74</xdr:col>
      <xdr:colOff>31750</xdr:colOff>
      <xdr:row>55</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水道事業会計繰出金や病院事業会計繰出金が減となったものの、上益城消防組合負担金が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5,583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千円増となったほか、熊本県職員派遣負担金が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5,458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千円増となるなど、補助費等は増となった。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補助金については、引き続き交付の在り方の見直しや終期設定により抑制を図っていく必要がある。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144145</xdr:rowOff>
    </xdr:from>
    <xdr:to>
      <xdr:col>82</xdr:col>
      <xdr:colOff>107950</xdr:colOff>
      <xdr:row>34</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9734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132715</xdr:rowOff>
    </xdr:from>
    <xdr:to>
      <xdr:col>78</xdr:col>
      <xdr:colOff>69850</xdr:colOff>
      <xdr:row>34</xdr:row>
      <xdr:rowOff>144145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62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132715</xdr:rowOff>
    </xdr:from>
    <xdr:to>
      <xdr:col>73</xdr:col>
      <xdr:colOff>180975</xdr:colOff>
      <xdr:row>34</xdr:row>
      <xdr:rowOff>155575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62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155575</xdr:rowOff>
    </xdr:from>
    <xdr:to>
      <xdr:col>69</xdr:col>
      <xdr:colOff>92075</xdr:colOff>
      <xdr:row>34</xdr:row>
      <xdr:rowOff>155575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984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111142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93345</xdr:rowOff>
    </xdr:from>
    <xdr:to>
      <xdr:col>78</xdr:col>
      <xdr:colOff>120650</xdr:colOff>
      <xdr:row>35</xdr:row>
      <xdr:rowOff>23495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33672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9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81915</xdr:rowOff>
    </xdr:from>
    <xdr:to>
      <xdr:col>74</xdr:col>
      <xdr:colOff>31750</xdr:colOff>
      <xdr:row>35</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22242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104775</xdr:rowOff>
    </xdr:from>
    <xdr:to>
      <xdr:col>69</xdr:col>
      <xdr:colOff>142875</xdr:colOff>
      <xdr:row>35</xdr:row>
      <xdr:rowOff>34925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45102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45102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合併時は旧町村で合併前に集中した大型事業の財源として借入れた地方債を引継いだことから財政負担は大きかったが、合併以降は例年償還額を超えない程度に借入を抑制していることから公債費は減少傾向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となっていた。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しかしながら、近年は、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年熊本地震以降毎年発生する各種災害</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事業や道の駅整備事業等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の大型事業</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実施</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していることから</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、借入額</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傾向にある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802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109855</xdr:rowOff>
    </xdr:from>
    <xdr:to>
      <xdr:col>15</xdr:col>
      <xdr:colOff>98425</xdr:colOff>
      <xdr:row>74</xdr:row>
      <xdr:rowOff>167005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797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18415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54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145432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81297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59055</xdr:rowOff>
    </xdr:from>
    <xdr:to>
      <xdr:col>15</xdr:col>
      <xdr:colOff>149225</xdr:colOff>
      <xdr:row>74</xdr:row>
      <xdr:rowOff>160655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170832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139065</xdr:rowOff>
    </xdr:from>
    <xdr:to>
      <xdr:col>6</xdr:col>
      <xdr:colOff>171450</xdr:colOff>
      <xdr:row>75</xdr:row>
      <xdr:rowOff>69215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79392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今年度は、経常一般財源については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46,848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千円の増となったが、公債費以外の一般財源も増となり、比率は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ポイントの増となった。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今後も経常一般財源の減少により各項目の数値の上昇が見込まれるため、引き続き事務事業、補助費等の見直し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により経常経費の削減に努めていく。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74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44704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560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17272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560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128241</xdr:rowOff>
    </xdr:from>
    <xdr:to>
      <xdr:col>29</xdr:col>
      <xdr:colOff>127000</xdr:colOff>
      <xdr:row>16</xdr:row>
      <xdr:rowOff>22301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7616"/>
          <a:ext cx="647700" cy="6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22301</xdr:rowOff>
    </xdr:from>
    <xdr:to>
      <xdr:col>26</xdr:col>
      <xdr:colOff>50800</xdr:colOff>
      <xdr:row>16</xdr:row>
      <xdr:rowOff>62731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3126"/>
          <a:ext cx="698500" cy="4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62731</xdr:rowOff>
    </xdr:from>
    <xdr:to>
      <xdr:col>22</xdr:col>
      <xdr:colOff>114300</xdr:colOff>
      <xdr:row>16</xdr:row>
      <xdr:rowOff>130952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3556"/>
          <a:ext cx="698500" cy="6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130952</xdr:rowOff>
    </xdr:from>
    <xdr:to>
      <xdr:col>18</xdr:col>
      <xdr:colOff>177800</xdr:colOff>
      <xdr:row>17</xdr:row>
      <xdr:rowOff>30618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21777"/>
          <a:ext cx="698500" cy="7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81578</xdr:rowOff>
    </xdr:from>
    <xdr:to>
      <xdr:col>15</xdr:col>
      <xdr:colOff>101600</xdr:colOff>
      <xdr:row>19</xdr:row>
      <xdr:rowOff>11728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167955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77441</xdr:rowOff>
    </xdr:from>
    <xdr:to>
      <xdr:col>29</xdr:col>
      <xdr:colOff>177800</xdr:colOff>
      <xdr:row>16</xdr:row>
      <xdr:rowOff>7591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9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93968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4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142951</xdr:rowOff>
    </xdr:from>
    <xdr:to>
      <xdr:col>26</xdr:col>
      <xdr:colOff>101600</xdr:colOff>
      <xdr:row>16</xdr:row>
      <xdr:rowOff>73101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6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83278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11931</xdr:rowOff>
    </xdr:from>
    <xdr:to>
      <xdr:col>22</xdr:col>
      <xdr:colOff>165100</xdr:colOff>
      <xdr:row>16</xdr:row>
      <xdr:rowOff>113531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123708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80152</xdr:rowOff>
    </xdr:from>
    <xdr:to>
      <xdr:col>19</xdr:col>
      <xdr:colOff>38100</xdr:colOff>
      <xdr:row>17</xdr:row>
      <xdr:rowOff>10302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20479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151268</xdr:rowOff>
    </xdr:from>
    <xdr:to>
      <xdr:col>15</xdr:col>
      <xdr:colOff>101600</xdr:colOff>
      <xdr:row>17</xdr:row>
      <xdr:rowOff>81418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63430</xdr:rowOff>
    </xdr:from>
    <xdr:to>
      <xdr:col>29</xdr:col>
      <xdr:colOff>127000</xdr:colOff>
      <xdr:row>37</xdr:row>
      <xdr:rowOff>72707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88130"/>
          <a:ext cx="647700" cy="9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49790</xdr:rowOff>
    </xdr:from>
    <xdr:to>
      <xdr:col>26</xdr:col>
      <xdr:colOff>50800</xdr:colOff>
      <xdr:row>37</xdr:row>
      <xdr:rowOff>72707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74490"/>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163557</xdr:rowOff>
    </xdr:from>
    <xdr:to>
      <xdr:col>22</xdr:col>
      <xdr:colOff>114300</xdr:colOff>
      <xdr:row>37</xdr:row>
      <xdr:rowOff>49790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16807"/>
          <a:ext cx="698500" cy="5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163557</xdr:rowOff>
    </xdr:from>
    <xdr:to>
      <xdr:col>18</xdr:col>
      <xdr:colOff>177800</xdr:colOff>
      <xdr:row>37</xdr:row>
      <xdr:rowOff>58877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16807"/>
          <a:ext cx="698500" cy="6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333432</xdr:rowOff>
    </xdr:from>
    <xdr:to>
      <xdr:col>15</xdr:col>
      <xdr:colOff>101600</xdr:colOff>
      <xdr:row>36</xdr:row>
      <xdr:rowOff>92132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102309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12630</xdr:rowOff>
    </xdr:from>
    <xdr:to>
      <xdr:col>29</xdr:col>
      <xdr:colOff>177800</xdr:colOff>
      <xdr:row>37</xdr:row>
      <xdr:rowOff>114230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3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156157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21907</xdr:rowOff>
    </xdr:from>
    <xdr:to>
      <xdr:col>26</xdr:col>
      <xdr:colOff>101600</xdr:colOff>
      <xdr:row>37</xdr:row>
      <xdr:rowOff>123507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108284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170440</xdr:rowOff>
    </xdr:from>
    <xdr:to>
      <xdr:col>22</xdr:col>
      <xdr:colOff>165100</xdr:colOff>
      <xdr:row>37</xdr:row>
      <xdr:rowOff>100590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85367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1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112757</xdr:rowOff>
    </xdr:from>
    <xdr:to>
      <xdr:col>19</xdr:col>
      <xdr:colOff>38100</xdr:colOff>
      <xdr:row>37</xdr:row>
      <xdr:rowOff>42907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8077</xdr:rowOff>
    </xdr:from>
    <xdr:to>
      <xdr:col>15</xdr:col>
      <xdr:colOff>101600</xdr:colOff>
      <xdr:row>37</xdr:row>
      <xdr:rowOff>109677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94454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122974</xdr:rowOff>
    </xdr:from>
    <xdr:to>
      <xdr:col>24</xdr:col>
      <xdr:colOff>63500</xdr:colOff>
      <xdr:row>32</xdr:row>
      <xdr:rowOff>144856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09374"/>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122974</xdr:rowOff>
    </xdr:from>
    <xdr:to>
      <xdr:col>19</xdr:col>
      <xdr:colOff>177800</xdr:colOff>
      <xdr:row>32</xdr:row>
      <xdr:rowOff>135801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09374"/>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135801</xdr:rowOff>
    </xdr:from>
    <xdr:to>
      <xdr:col>15</xdr:col>
      <xdr:colOff>50800</xdr:colOff>
      <xdr:row>33</xdr:row>
      <xdr:rowOff>115773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2201"/>
          <a:ext cx="889000" cy="1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115773</xdr:rowOff>
    </xdr:from>
    <xdr:to>
      <xdr:col>10</xdr:col>
      <xdr:colOff>114300</xdr:colOff>
      <xdr:row>34</xdr:row>
      <xdr:rowOff>34671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73623"/>
          <a:ext cx="889000" cy="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94056</xdr:rowOff>
    </xdr:from>
    <xdr:to>
      <xdr:col>24</xdr:col>
      <xdr:colOff>114300</xdr:colOff>
      <xdr:row>33</xdr:row>
      <xdr:rowOff>24206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116933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72174</xdr:rowOff>
    </xdr:from>
    <xdr:to>
      <xdr:col>20</xdr:col>
      <xdr:colOff>38100</xdr:colOff>
      <xdr:row>33</xdr:row>
      <xdr:rowOff>2324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18851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3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85001</xdr:rowOff>
    </xdr:from>
    <xdr:to>
      <xdr:col>15</xdr:col>
      <xdr:colOff>101600</xdr:colOff>
      <xdr:row>33</xdr:row>
      <xdr:rowOff>15151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31678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64973</xdr:rowOff>
    </xdr:from>
    <xdr:to>
      <xdr:col>10</xdr:col>
      <xdr:colOff>165100</xdr:colOff>
      <xdr:row>33</xdr:row>
      <xdr:rowOff>166573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11650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155321</xdr:rowOff>
    </xdr:from>
    <xdr:to>
      <xdr:col>6</xdr:col>
      <xdr:colOff>38100</xdr:colOff>
      <xdr:row>34</xdr:row>
      <xdr:rowOff>85471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101998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168555</xdr:rowOff>
    </xdr:from>
    <xdr:to>
      <xdr:col>24</xdr:col>
      <xdr:colOff>63500</xdr:colOff>
      <xdr:row>57</xdr:row>
      <xdr:rowOff>58837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9755"/>
          <a:ext cx="838200" cy="6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7460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80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58837</xdr:rowOff>
    </xdr:from>
    <xdr:to>
      <xdr:col>19</xdr:col>
      <xdr:colOff>177800</xdr:colOff>
      <xdr:row>57</xdr:row>
      <xdr:rowOff>68857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3148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68857</xdr:rowOff>
    </xdr:from>
    <xdr:to>
      <xdr:col>15</xdr:col>
      <xdr:colOff>50800</xdr:colOff>
      <xdr:row>57</xdr:row>
      <xdr:rowOff>142935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1507"/>
          <a:ext cx="889000" cy="7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142935</xdr:rowOff>
    </xdr:from>
    <xdr:to>
      <xdr:col>10</xdr:col>
      <xdr:colOff>114300</xdr:colOff>
      <xdr:row>57</xdr:row>
      <xdr:rowOff>158670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558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138478</xdr:rowOff>
    </xdr:from>
    <xdr:to>
      <xdr:col>6</xdr:col>
      <xdr:colOff>38100</xdr:colOff>
      <xdr:row>58</xdr:row>
      <xdr:rowOff>68628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1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59755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117755</xdr:rowOff>
    </xdr:from>
    <xdr:to>
      <xdr:col>24</xdr:col>
      <xdr:colOff>114300</xdr:colOff>
      <xdr:row>57</xdr:row>
      <xdr:rowOff>47905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140632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8037</xdr:rowOff>
    </xdr:from>
    <xdr:to>
      <xdr:col>20</xdr:col>
      <xdr:colOff>38100</xdr:colOff>
      <xdr:row>57</xdr:row>
      <xdr:rowOff>109637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126164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5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18057</xdr:rowOff>
    </xdr:from>
    <xdr:to>
      <xdr:col>15</xdr:col>
      <xdr:colOff>101600</xdr:colOff>
      <xdr:row>57</xdr:row>
      <xdr:rowOff>119657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136184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92135</xdr:rowOff>
    </xdr:from>
    <xdr:to>
      <xdr:col>10</xdr:col>
      <xdr:colOff>165100</xdr:colOff>
      <xdr:row>58</xdr:row>
      <xdr:rowOff>22285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4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107870</xdr:rowOff>
    </xdr:from>
    <xdr:to>
      <xdr:col>6</xdr:col>
      <xdr:colOff>38100</xdr:colOff>
      <xdr:row>58</xdr:row>
      <xdr:rowOff>38020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54547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163437</xdr:rowOff>
    </xdr:from>
    <xdr:to>
      <xdr:col>24</xdr:col>
      <xdr:colOff>63500</xdr:colOff>
      <xdr:row>78</xdr:row>
      <xdr:rowOff>21056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65087"/>
          <a:ext cx="838200" cy="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163437</xdr:rowOff>
    </xdr:from>
    <xdr:to>
      <xdr:col>19</xdr:col>
      <xdr:colOff>177800</xdr:colOff>
      <xdr:row>78</xdr:row>
      <xdr:rowOff>27000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65087"/>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16980</xdr:rowOff>
    </xdr:from>
    <xdr:to>
      <xdr:col>15</xdr:col>
      <xdr:colOff>50800</xdr:colOff>
      <xdr:row>78</xdr:row>
      <xdr:rowOff>27000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9008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16980</xdr:rowOff>
    </xdr:from>
    <xdr:to>
      <xdr:col>10</xdr:col>
      <xdr:colOff>114300</xdr:colOff>
      <xdr:row>78</xdr:row>
      <xdr:rowOff>43917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90080"/>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94518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141706</xdr:rowOff>
    </xdr:from>
    <xdr:to>
      <xdr:col>24</xdr:col>
      <xdr:colOff>114300</xdr:colOff>
      <xdr:row>78</xdr:row>
      <xdr:rowOff>71856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120133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112637</xdr:rowOff>
    </xdr:from>
    <xdr:to>
      <xdr:col>20</xdr:col>
      <xdr:colOff>38100</xdr:colOff>
      <xdr:row>78</xdr:row>
      <xdr:rowOff>42787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147650</xdr:rowOff>
    </xdr:from>
    <xdr:to>
      <xdr:col>15</xdr:col>
      <xdr:colOff>101600</xdr:colOff>
      <xdr:row>78</xdr:row>
      <xdr:rowOff>77800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68927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137630</xdr:rowOff>
    </xdr:from>
    <xdr:to>
      <xdr:col>10</xdr:col>
      <xdr:colOff>165100</xdr:colOff>
      <xdr:row>78</xdr:row>
      <xdr:rowOff>67780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58907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164567</xdr:rowOff>
    </xdr:from>
    <xdr:to>
      <xdr:col>6</xdr:col>
      <xdr:colOff>38100</xdr:colOff>
      <xdr:row>78</xdr:row>
      <xdr:rowOff>94717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85844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30080</xdr:rowOff>
    </xdr:from>
    <xdr:to>
      <xdr:col>24</xdr:col>
      <xdr:colOff>63500</xdr:colOff>
      <xdr:row>93</xdr:row>
      <xdr:rowOff>123817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74930"/>
          <a:ext cx="838200" cy="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29656</xdr:rowOff>
    </xdr:from>
    <xdr:to>
      <xdr:col>19</xdr:col>
      <xdr:colOff>177800</xdr:colOff>
      <xdr:row>93</xdr:row>
      <xdr:rowOff>123817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74506"/>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29656</xdr:rowOff>
    </xdr:from>
    <xdr:to>
      <xdr:col>15</xdr:col>
      <xdr:colOff>50800</xdr:colOff>
      <xdr:row>95</xdr:row>
      <xdr:rowOff>16332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74506"/>
          <a:ext cx="889000" cy="3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16332</xdr:rowOff>
    </xdr:from>
    <xdr:to>
      <xdr:col>10</xdr:col>
      <xdr:colOff>114300</xdr:colOff>
      <xdr:row>95</xdr:row>
      <xdr:rowOff>97344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04082"/>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xdr:rowOff>
    </xdr:from>
    <xdr:to>
      <xdr:col>6</xdr:col>
      <xdr:colOff>38100</xdr:colOff>
      <xdr:row>96</xdr:row>
      <xdr:rowOff>115835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106962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150730</xdr:rowOff>
    </xdr:from>
    <xdr:to>
      <xdr:col>24</xdr:col>
      <xdr:colOff>114300</xdr:colOff>
      <xdr:row>93</xdr:row>
      <xdr:rowOff>80880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2157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7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73017</xdr:rowOff>
    </xdr:from>
    <xdr:to>
      <xdr:col>20</xdr:col>
      <xdr:colOff>38100</xdr:colOff>
      <xdr:row>94</xdr:row>
      <xdr:rowOff>3167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19694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9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150306</xdr:rowOff>
    </xdr:from>
    <xdr:to>
      <xdr:col>15</xdr:col>
      <xdr:colOff>101600</xdr:colOff>
      <xdr:row>93</xdr:row>
      <xdr:rowOff>80456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96983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9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136982</xdr:rowOff>
    </xdr:from>
    <xdr:to>
      <xdr:col>10</xdr:col>
      <xdr:colOff>165100</xdr:colOff>
      <xdr:row>95</xdr:row>
      <xdr:rowOff>67132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83659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2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46544</xdr:rowOff>
    </xdr:from>
    <xdr:to>
      <xdr:col>6</xdr:col>
      <xdr:colOff>38100</xdr:colOff>
      <xdr:row>95</xdr:row>
      <xdr:rowOff>148144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164671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130556</xdr:rowOff>
    </xdr:from>
    <xdr:to>
      <xdr:col>55</xdr:col>
      <xdr:colOff>0</xdr:colOff>
      <xdr:row>35</xdr:row>
      <xdr:rowOff>170698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31306"/>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170698</xdr:rowOff>
    </xdr:from>
    <xdr:to>
      <xdr:col>50</xdr:col>
      <xdr:colOff>114300</xdr:colOff>
      <xdr:row>36</xdr:row>
      <xdr:rowOff>20386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71448"/>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170268</xdr:rowOff>
    </xdr:from>
    <xdr:to>
      <xdr:col>45</xdr:col>
      <xdr:colOff>177800</xdr:colOff>
      <xdr:row>36</xdr:row>
      <xdr:rowOff>20386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28118"/>
          <a:ext cx="889000" cy="36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170268</xdr:rowOff>
    </xdr:from>
    <xdr:to>
      <xdr:col>41</xdr:col>
      <xdr:colOff>50800</xdr:colOff>
      <xdr:row>36</xdr:row>
      <xdr:rowOff>75037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28118"/>
          <a:ext cx="889000" cy="4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52316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79756</xdr:rowOff>
    </xdr:from>
    <xdr:to>
      <xdr:col>55</xdr:col>
      <xdr:colOff>50800</xdr:colOff>
      <xdr:row>36</xdr:row>
      <xdr:rowOff>9906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58183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119898</xdr:rowOff>
    </xdr:from>
    <xdr:to>
      <xdr:col>50</xdr:col>
      <xdr:colOff>165100</xdr:colOff>
      <xdr:row>36</xdr:row>
      <xdr:rowOff>50048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41175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1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141036</xdr:rowOff>
    </xdr:from>
    <xdr:to>
      <xdr:col>46</xdr:col>
      <xdr:colOff>38100</xdr:colOff>
      <xdr:row>36</xdr:row>
      <xdr:rowOff>71186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62313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3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119468</xdr:rowOff>
    </xdr:from>
    <xdr:to>
      <xdr:col>41</xdr:col>
      <xdr:colOff>101600</xdr:colOff>
      <xdr:row>34</xdr:row>
      <xdr:rowOff>49618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40745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24237</xdr:rowOff>
    </xdr:from>
    <xdr:to>
      <xdr:col>36</xdr:col>
      <xdr:colOff>165100</xdr:colOff>
      <xdr:row>36</xdr:row>
      <xdr:rowOff>125837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142364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105711</xdr:rowOff>
    </xdr:from>
    <xdr:to>
      <xdr:col>55</xdr:col>
      <xdr:colOff>0</xdr:colOff>
      <xdr:row>54</xdr:row>
      <xdr:rowOff>66876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021111"/>
          <a:ext cx="838200" cy="30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66876</xdr:rowOff>
    </xdr:from>
    <xdr:to>
      <xdr:col>50</xdr:col>
      <xdr:colOff>114300</xdr:colOff>
      <xdr:row>54</xdr:row>
      <xdr:rowOff>134606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25176"/>
          <a:ext cx="8890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134606</xdr:rowOff>
    </xdr:from>
    <xdr:to>
      <xdr:col>45</xdr:col>
      <xdr:colOff>177800</xdr:colOff>
      <xdr:row>56</xdr:row>
      <xdr:rowOff>44530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392906"/>
          <a:ext cx="889000" cy="2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44530</xdr:rowOff>
    </xdr:from>
    <xdr:to>
      <xdr:col>41</xdr:col>
      <xdr:colOff>50800</xdr:colOff>
      <xdr:row>56</xdr:row>
      <xdr:rowOff>98103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45730"/>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168875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54911</xdr:rowOff>
    </xdr:from>
    <xdr:to>
      <xdr:col>55</xdr:col>
      <xdr:colOff>50800</xdr:colOff>
      <xdr:row>52</xdr:row>
      <xdr:rowOff>156511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9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77788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2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16076</xdr:rowOff>
    </xdr:from>
    <xdr:to>
      <xdr:col>50</xdr:col>
      <xdr:colOff>165100</xdr:colOff>
      <xdr:row>54</xdr:row>
      <xdr:rowOff>117676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134203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04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83806</xdr:rowOff>
    </xdr:from>
    <xdr:to>
      <xdr:col>46</xdr:col>
      <xdr:colOff>38100</xdr:colOff>
      <xdr:row>55</xdr:row>
      <xdr:rowOff>13956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30483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11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165180</xdr:rowOff>
    </xdr:from>
    <xdr:to>
      <xdr:col>41</xdr:col>
      <xdr:colOff>101600</xdr:colOff>
      <xdr:row>56</xdr:row>
      <xdr:rowOff>95330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111857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47303</xdr:rowOff>
    </xdr:from>
    <xdr:to>
      <xdr:col>36</xdr:col>
      <xdr:colOff>165100</xdr:colOff>
      <xdr:row>56</xdr:row>
      <xdr:rowOff>148903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165430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92111</xdr:rowOff>
    </xdr:from>
    <xdr:to>
      <xdr:col>55</xdr:col>
      <xdr:colOff>0</xdr:colOff>
      <xdr:row>73</xdr:row>
      <xdr:rowOff>14622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093611"/>
          <a:ext cx="838200" cy="43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14622</xdr:rowOff>
    </xdr:from>
    <xdr:to>
      <xdr:col>50</xdr:col>
      <xdr:colOff>114300</xdr:colOff>
      <xdr:row>73</xdr:row>
      <xdr:rowOff>115571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530472"/>
          <a:ext cx="8890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115571</xdr:rowOff>
    </xdr:from>
    <xdr:to>
      <xdr:col>45</xdr:col>
      <xdr:colOff>177800</xdr:colOff>
      <xdr:row>75</xdr:row>
      <xdr:rowOff>82710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631421"/>
          <a:ext cx="889000" cy="3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82710</xdr:rowOff>
    </xdr:from>
    <xdr:to>
      <xdr:col>41</xdr:col>
      <xdr:colOff>50800</xdr:colOff>
      <xdr:row>75</xdr:row>
      <xdr:rowOff>100450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414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148805</xdr:rowOff>
    </xdr:from>
    <xdr:to>
      <xdr:col>36</xdr:col>
      <xdr:colOff>165100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70082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41311</xdr:rowOff>
    </xdr:from>
    <xdr:to>
      <xdr:col>55</xdr:col>
      <xdr:colOff>50800</xdr:colOff>
      <xdr:row>70</xdr:row>
      <xdr:rowOff>142911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0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165788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199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135272</xdr:rowOff>
    </xdr:from>
    <xdr:to>
      <xdr:col>50</xdr:col>
      <xdr:colOff>165100</xdr:colOff>
      <xdr:row>73</xdr:row>
      <xdr:rowOff>65422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81949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25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64771</xdr:rowOff>
    </xdr:from>
    <xdr:to>
      <xdr:col>46</xdr:col>
      <xdr:colOff>38100</xdr:colOff>
      <xdr:row>73</xdr:row>
      <xdr:rowOff>166371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11448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3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31910</xdr:rowOff>
    </xdr:from>
    <xdr:to>
      <xdr:col>41</xdr:col>
      <xdr:colOff>101600</xdr:colOff>
      <xdr:row>75</xdr:row>
      <xdr:rowOff>133510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150037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49650</xdr:rowOff>
    </xdr:from>
    <xdr:to>
      <xdr:col>36</xdr:col>
      <xdr:colOff>165100</xdr:colOff>
      <xdr:row>75</xdr:row>
      <xdr:rowOff>151250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167777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6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39455</xdr:rowOff>
    </xdr:from>
    <xdr:to>
      <xdr:col>55</xdr:col>
      <xdr:colOff>0</xdr:colOff>
      <xdr:row>97</xdr:row>
      <xdr:rowOff>57367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70105"/>
          <a:ext cx="838200" cy="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57367</xdr:rowOff>
    </xdr:from>
    <xdr:to>
      <xdr:col>50</xdr:col>
      <xdr:colOff>114300</xdr:colOff>
      <xdr:row>97</xdr:row>
      <xdr:rowOff>92092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8017"/>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92092</xdr:rowOff>
    </xdr:from>
    <xdr:to>
      <xdr:col>45</xdr:col>
      <xdr:colOff>177800</xdr:colOff>
      <xdr:row>97</xdr:row>
      <xdr:rowOff>120118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22742"/>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120118</xdr:rowOff>
    </xdr:from>
    <xdr:to>
      <xdr:col>41</xdr:col>
      <xdr:colOff>50800</xdr:colOff>
      <xdr:row>98</xdr:row>
      <xdr:rowOff>10362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50768"/>
          <a:ext cx="8890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160105</xdr:rowOff>
    </xdr:from>
    <xdr:to>
      <xdr:col>55</xdr:col>
      <xdr:colOff>50800</xdr:colOff>
      <xdr:row>97</xdr:row>
      <xdr:rowOff>90255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138532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6567</xdr:rowOff>
    </xdr:from>
    <xdr:to>
      <xdr:col>50</xdr:col>
      <xdr:colOff>165100</xdr:colOff>
      <xdr:row>97</xdr:row>
      <xdr:rowOff>108167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41292</xdr:rowOff>
    </xdr:from>
    <xdr:to>
      <xdr:col>46</xdr:col>
      <xdr:colOff>38100</xdr:colOff>
      <xdr:row>97</xdr:row>
      <xdr:rowOff>142892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69318</xdr:rowOff>
    </xdr:from>
    <xdr:to>
      <xdr:col>41</xdr:col>
      <xdr:colOff>101600</xdr:colOff>
      <xdr:row>97</xdr:row>
      <xdr:rowOff>170918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162045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131012</xdr:rowOff>
    </xdr:from>
    <xdr:to>
      <xdr:col>36</xdr:col>
      <xdr:colOff>165100</xdr:colOff>
      <xdr:row>98</xdr:row>
      <xdr:rowOff>61162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52289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131707</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618107"/>
          <a:ext cx="1269" cy="111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78384</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9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131707</xdr:rowOff>
    </xdr:from>
    <xdr:to>
      <xdr:col>86</xdr:col>
      <xdr:colOff>25400</xdr:colOff>
      <xdr:row>32</xdr:row>
      <xdr:rowOff>131707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61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131707</xdr:rowOff>
    </xdr:from>
    <xdr:to>
      <xdr:col>85</xdr:col>
      <xdr:colOff>127000</xdr:colOff>
      <xdr:row>34</xdr:row>
      <xdr:rowOff>74107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618107"/>
          <a:ext cx="838200" cy="2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55021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7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76594</xdr:rowOff>
    </xdr:from>
    <xdr:to>
      <xdr:col>85</xdr:col>
      <xdr:colOff>177800</xdr:colOff>
      <xdr:row>39</xdr:row>
      <xdr:rowOff>6744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9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597</xdr:rowOff>
    </xdr:from>
    <xdr:to>
      <xdr:col>81</xdr:col>
      <xdr:colOff>50800</xdr:colOff>
      <xdr:row>34</xdr:row>
      <xdr:rowOff>74107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315547"/>
          <a:ext cx="889000" cy="5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74422</xdr:rowOff>
    </xdr:from>
    <xdr:to>
      <xdr:col>81</xdr:col>
      <xdr:colOff>101600</xdr:colOff>
      <xdr:row>39</xdr:row>
      <xdr:rowOff>4572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167149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597</xdr:rowOff>
    </xdr:from>
    <xdr:to>
      <xdr:col>76</xdr:col>
      <xdr:colOff>114300</xdr:colOff>
      <xdr:row>32</xdr:row>
      <xdr:rowOff>61763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315547"/>
          <a:ext cx="889000" cy="2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65324</xdr:rowOff>
    </xdr:from>
    <xdr:to>
      <xdr:col>76</xdr:col>
      <xdr:colOff>165100</xdr:colOff>
      <xdr:row>38</xdr:row>
      <xdr:rowOff>166924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8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98636</xdr:rowOff>
    </xdr:from>
    <xdr:to>
      <xdr:col>71</xdr:col>
      <xdr:colOff>177800</xdr:colOff>
      <xdr:row>32</xdr:row>
      <xdr:rowOff>61763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413586"/>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59205</xdr:rowOff>
    </xdr:from>
    <xdr:to>
      <xdr:col>72</xdr:col>
      <xdr:colOff>38100</xdr:colOff>
      <xdr:row>38</xdr:row>
      <xdr:rowOff>160805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7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151932</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65651</xdr:rowOff>
    </xdr:from>
    <xdr:to>
      <xdr:col>67</xdr:col>
      <xdr:colOff>101600</xdr:colOff>
      <xdr:row>38</xdr:row>
      <xdr:rowOff>167251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80907</xdr:rowOff>
    </xdr:from>
    <xdr:to>
      <xdr:col>85</xdr:col>
      <xdr:colOff>177800</xdr:colOff>
      <xdr:row>33</xdr:row>
      <xdr:rowOff>11057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5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33934</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52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23307</xdr:rowOff>
    </xdr:from>
    <xdr:to>
      <xdr:col>81</xdr:col>
      <xdr:colOff>101600</xdr:colOff>
      <xdr:row>34</xdr:row>
      <xdr:rowOff>124907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8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141434</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181795" y="5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121247</xdr:rowOff>
    </xdr:from>
    <xdr:to>
      <xdr:col>76</xdr:col>
      <xdr:colOff>165100</xdr:colOff>
      <xdr:row>31</xdr:row>
      <xdr:rowOff>51397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2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67924</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503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10963</xdr:rowOff>
    </xdr:from>
    <xdr:to>
      <xdr:col>72</xdr:col>
      <xdr:colOff>38100</xdr:colOff>
      <xdr:row>32</xdr:row>
      <xdr:rowOff>112563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4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129090</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27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47836</xdr:rowOff>
    </xdr:from>
    <xdr:to>
      <xdr:col>67</xdr:col>
      <xdr:colOff>101600</xdr:colOff>
      <xdr:row>31</xdr:row>
      <xdr:rowOff>149436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3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165963</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1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21045</xdr:rowOff>
    </xdr:from>
    <xdr:to>
      <xdr:col>85</xdr:col>
      <xdr:colOff>127000</xdr:colOff>
      <xdr:row>77</xdr:row>
      <xdr:rowOff>48194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22695"/>
          <a:ext cx="8382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48194</xdr:rowOff>
    </xdr:from>
    <xdr:to>
      <xdr:col>81</xdr:col>
      <xdr:colOff>50800</xdr:colOff>
      <xdr:row>77</xdr:row>
      <xdr:rowOff>54389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4984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54389</xdr:rowOff>
    </xdr:from>
    <xdr:to>
      <xdr:col>76</xdr:col>
      <xdr:colOff>114300</xdr:colOff>
      <xdr:row>77</xdr:row>
      <xdr:rowOff>61378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5603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61378</xdr:rowOff>
    </xdr:from>
    <xdr:to>
      <xdr:col>71</xdr:col>
      <xdr:colOff>177800</xdr:colOff>
      <xdr:row>77</xdr:row>
      <xdr:rowOff>64295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6302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74955</xdr:rowOff>
    </xdr:from>
    <xdr:to>
      <xdr:col>67</xdr:col>
      <xdr:colOff>101600</xdr:colOff>
      <xdr:row>77</xdr:row>
      <xdr:rowOff>5105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21632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141695</xdr:rowOff>
    </xdr:from>
    <xdr:to>
      <xdr:col>85</xdr:col>
      <xdr:colOff>177800</xdr:colOff>
      <xdr:row>77</xdr:row>
      <xdr:rowOff>71845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120122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168844</xdr:rowOff>
    </xdr:from>
    <xdr:to>
      <xdr:col>81</xdr:col>
      <xdr:colOff>101600</xdr:colOff>
      <xdr:row>77</xdr:row>
      <xdr:rowOff>98994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90121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3589</xdr:rowOff>
    </xdr:from>
    <xdr:to>
      <xdr:col>76</xdr:col>
      <xdr:colOff>165100</xdr:colOff>
      <xdr:row>77</xdr:row>
      <xdr:rowOff>105189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96316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10578</xdr:rowOff>
    </xdr:from>
    <xdr:to>
      <xdr:col>72</xdr:col>
      <xdr:colOff>38100</xdr:colOff>
      <xdr:row>77</xdr:row>
      <xdr:rowOff>112178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103305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0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13495</xdr:rowOff>
    </xdr:from>
    <xdr:to>
      <xdr:col>67</xdr:col>
      <xdr:colOff>101600</xdr:colOff>
      <xdr:row>77</xdr:row>
      <xdr:rowOff>115095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106222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41387</xdr:rowOff>
    </xdr:from>
    <xdr:to>
      <xdr:col>85</xdr:col>
      <xdr:colOff>127000</xdr:colOff>
      <xdr:row>98</xdr:row>
      <xdr:rowOff>61368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43487"/>
          <a:ext cx="838200" cy="1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61368</xdr:rowOff>
    </xdr:from>
    <xdr:to>
      <xdr:col>81</xdr:col>
      <xdr:colOff>50800</xdr:colOff>
      <xdr:row>98</xdr:row>
      <xdr:rowOff>112759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63468"/>
          <a:ext cx="8890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102088</xdr:rowOff>
    </xdr:from>
    <xdr:to>
      <xdr:col>76</xdr:col>
      <xdr:colOff>114300</xdr:colOff>
      <xdr:row>98</xdr:row>
      <xdr:rowOff>112759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04188"/>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102088</xdr:rowOff>
    </xdr:from>
    <xdr:to>
      <xdr:col>71</xdr:col>
      <xdr:colOff>177800</xdr:colOff>
      <xdr:row>98</xdr:row>
      <xdr:rowOff>125288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04188"/>
          <a:ext cx="88900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10513</xdr:rowOff>
    </xdr:from>
    <xdr:to>
      <xdr:col>67</xdr:col>
      <xdr:colOff>101600</xdr:colOff>
      <xdr:row>98</xdr:row>
      <xdr:rowOff>112113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1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128640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162037</xdr:rowOff>
    </xdr:from>
    <xdr:to>
      <xdr:col>85</xdr:col>
      <xdr:colOff>177800</xdr:colOff>
      <xdr:row>98</xdr:row>
      <xdr:rowOff>92187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79672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10568</xdr:rowOff>
    </xdr:from>
    <xdr:to>
      <xdr:col>81</xdr:col>
      <xdr:colOff>101600</xdr:colOff>
      <xdr:row>98</xdr:row>
      <xdr:rowOff>112168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103295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61959</xdr:rowOff>
    </xdr:from>
    <xdr:to>
      <xdr:col>76</xdr:col>
      <xdr:colOff>165100</xdr:colOff>
      <xdr:row>98</xdr:row>
      <xdr:rowOff>163559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154686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51288</xdr:rowOff>
    </xdr:from>
    <xdr:to>
      <xdr:col>72</xdr:col>
      <xdr:colOff>38100</xdr:colOff>
      <xdr:row>98</xdr:row>
      <xdr:rowOff>152888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144015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4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74488</xdr:rowOff>
    </xdr:from>
    <xdr:to>
      <xdr:col>67</xdr:col>
      <xdr:colOff>101600</xdr:colOff>
      <xdr:row>99</xdr:row>
      <xdr:rowOff>4638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167215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1230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00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131242</xdr:rowOff>
    </xdr:from>
    <xdr:to>
      <xdr:col>116</xdr:col>
      <xdr:colOff>63500</xdr:colOff>
      <xdr:row>58</xdr:row>
      <xdr:rowOff>136088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75342"/>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136088</xdr:rowOff>
    </xdr:from>
    <xdr:to>
      <xdr:col>111</xdr:col>
      <xdr:colOff>177800</xdr:colOff>
      <xdr:row>58</xdr:row>
      <xdr:rowOff>137643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018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134671</xdr:rowOff>
    </xdr:from>
    <xdr:to>
      <xdr:col>107</xdr:col>
      <xdr:colOff>50800</xdr:colOff>
      <xdr:row>58</xdr:row>
      <xdr:rowOff>137643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877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134076</xdr:rowOff>
    </xdr:from>
    <xdr:to>
      <xdr:col>102</xdr:col>
      <xdr:colOff>114300</xdr:colOff>
      <xdr:row>58</xdr:row>
      <xdr:rowOff>134671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7817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60951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80442</xdr:rowOff>
    </xdr:from>
    <xdr:to>
      <xdr:col>116</xdr:col>
      <xdr:colOff>114300</xdr:colOff>
      <xdr:row>59</xdr:row>
      <xdr:rowOff>10592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166819</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3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85288</xdr:rowOff>
    </xdr:from>
    <xdr:to>
      <xdr:col>112</xdr:col>
      <xdr:colOff>38100</xdr:colOff>
      <xdr:row>59</xdr:row>
      <xdr:rowOff>15438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6565</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86843</xdr:rowOff>
    </xdr:from>
    <xdr:to>
      <xdr:col>107</xdr:col>
      <xdr:colOff>101600</xdr:colOff>
      <xdr:row>59</xdr:row>
      <xdr:rowOff>16993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8120</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83871</xdr:rowOff>
    </xdr:from>
    <xdr:to>
      <xdr:col>102</xdr:col>
      <xdr:colOff>165100</xdr:colOff>
      <xdr:row>59</xdr:row>
      <xdr:rowOff>14021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5148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83276</xdr:rowOff>
    </xdr:from>
    <xdr:to>
      <xdr:col>98</xdr:col>
      <xdr:colOff>38100</xdr:colOff>
      <xdr:row>59</xdr:row>
      <xdr:rowOff>13426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4553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20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24388</xdr:rowOff>
    </xdr:from>
    <xdr:to>
      <xdr:col>116</xdr:col>
      <xdr:colOff>63500</xdr:colOff>
      <xdr:row>75</xdr:row>
      <xdr:rowOff>107647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83138"/>
          <a:ext cx="838200" cy="8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48375</xdr:rowOff>
    </xdr:from>
    <xdr:to>
      <xdr:col>111</xdr:col>
      <xdr:colOff>177800</xdr:colOff>
      <xdr:row>75</xdr:row>
      <xdr:rowOff>107647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07125"/>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48375</xdr:rowOff>
    </xdr:from>
    <xdr:to>
      <xdr:col>107</xdr:col>
      <xdr:colOff>50800</xdr:colOff>
      <xdr:row>75</xdr:row>
      <xdr:rowOff>112758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07125"/>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165467</xdr:rowOff>
    </xdr:from>
    <xdr:to>
      <xdr:col>102</xdr:col>
      <xdr:colOff>114300</xdr:colOff>
      <xdr:row>75</xdr:row>
      <xdr:rowOff>112758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852767"/>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85030</xdr:rowOff>
    </xdr:from>
    <xdr:to>
      <xdr:col>98</xdr:col>
      <xdr:colOff>38100</xdr:colOff>
      <xdr:row>77</xdr:row>
      <xdr:rowOff>15180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145038</xdr:rowOff>
    </xdr:from>
    <xdr:to>
      <xdr:col>116</xdr:col>
      <xdr:colOff>114300</xdr:colOff>
      <xdr:row>75</xdr:row>
      <xdr:rowOff>75188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167915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56847</xdr:rowOff>
    </xdr:from>
    <xdr:to>
      <xdr:col>112</xdr:col>
      <xdr:colOff>38100</xdr:colOff>
      <xdr:row>75</xdr:row>
      <xdr:rowOff>158446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15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169025</xdr:rowOff>
    </xdr:from>
    <xdr:to>
      <xdr:col>107</xdr:col>
      <xdr:colOff>101600</xdr:colOff>
      <xdr:row>75</xdr:row>
      <xdr:rowOff>99175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115702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61958</xdr:rowOff>
    </xdr:from>
    <xdr:to>
      <xdr:col>102</xdr:col>
      <xdr:colOff>165100</xdr:colOff>
      <xdr:row>75</xdr:row>
      <xdr:rowOff>163559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8635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114667</xdr:rowOff>
    </xdr:from>
    <xdr:to>
      <xdr:col>98</xdr:col>
      <xdr:colOff>38100</xdr:colOff>
      <xdr:row>75</xdr:row>
      <xdr:rowOff>44817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61344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年度歳出総決算額は住民一人当たり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1,288,156</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円となり、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年度決算時（</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1,105,401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182,755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前年度と比較して、令和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月豪雨災害による被害が大きかったことから災害復旧事業費が増となったことに加え、総合体育館建設事業等の大型事業の実施により歳出総額が大幅に増となったことが主な要因である。災害復旧</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費につい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主に公共土木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施設災害復旧事業費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428,295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千円増と大幅な増となった。また、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年熊本地震及びそれ以降継続して発生する各種災害等により全国・県平均を大きく上回っている状況が続いている。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また、普通建設事業費の新規整備については、九州中央自動車道</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山都通潤橋</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IC』</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の開通に向けた新道の駅整備事業や総合体育館建設事業の大型事業を実施したことから、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を大きく上回っている状況である。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維持補修費については、全国・県平均及び類似団体と比較すると低い水準を示す状況が続いているが、公共施設等総合管理計画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年度改定）及び</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個別施設計画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（令和元年度策定）に基づき、今後も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施設の集約化・複合化並びに長寿命化に努める。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13,272
13,123
544.67
18,495,378
17,096,404
928,528
7,553,684
9,040,871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93218</xdr:rowOff>
    </xdr:from>
    <xdr:to>
      <xdr:col>24</xdr:col>
      <xdr:colOff>63500</xdr:colOff>
      <xdr:row>36</xdr:row>
      <xdr:rowOff>38735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3968"/>
          <a:ext cx="8382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38735</xdr:rowOff>
    </xdr:from>
    <xdr:to>
      <xdr:col>19</xdr:col>
      <xdr:colOff>177800</xdr:colOff>
      <xdr:row>36</xdr:row>
      <xdr:rowOff>48641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093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48641</xdr:rowOff>
    </xdr:from>
    <xdr:to>
      <xdr:col>15</xdr:col>
      <xdr:colOff>50800</xdr:colOff>
      <xdr:row>36</xdr:row>
      <xdr:rowOff>114554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084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114554</xdr:rowOff>
    </xdr:from>
    <xdr:to>
      <xdr:col>10</xdr:col>
      <xdr:colOff>114300</xdr:colOff>
      <xdr:row>36</xdr:row>
      <xdr:rowOff>144653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675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57040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20845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159385</xdr:rowOff>
    </xdr:from>
    <xdr:to>
      <xdr:col>20</xdr:col>
      <xdr:colOff>38100</xdr:colOff>
      <xdr:row>36</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80662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169291</xdr:rowOff>
    </xdr:from>
    <xdr:to>
      <xdr:col>15</xdr:col>
      <xdr:colOff>101600</xdr:colOff>
      <xdr:row>36</xdr:row>
      <xdr:rowOff>99441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90568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93853</xdr:rowOff>
    </xdr:from>
    <xdr:to>
      <xdr:col>6</xdr:col>
      <xdr:colOff>38100</xdr:colOff>
      <xdr:row>37</xdr:row>
      <xdr:rowOff>24003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7810</xdr:rowOff>
    </xdr:from>
    <xdr:to>
      <xdr:col>24</xdr:col>
      <xdr:colOff>63500</xdr:colOff>
      <xdr:row>58</xdr:row>
      <xdr:rowOff>51518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1910"/>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51518</xdr:rowOff>
    </xdr:from>
    <xdr:to>
      <xdr:col>19</xdr:col>
      <xdr:colOff>177800</xdr:colOff>
      <xdr:row>58</xdr:row>
      <xdr:rowOff>84138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5618"/>
          <a:ext cx="889000" cy="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103375</xdr:rowOff>
    </xdr:from>
    <xdr:to>
      <xdr:col>15</xdr:col>
      <xdr:colOff>50800</xdr:colOff>
      <xdr:row>58</xdr:row>
      <xdr:rowOff>84138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6025"/>
          <a:ext cx="889000" cy="1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103375</xdr:rowOff>
    </xdr:from>
    <xdr:to>
      <xdr:col>10</xdr:col>
      <xdr:colOff>114300</xdr:colOff>
      <xdr:row>58</xdr:row>
      <xdr:rowOff>93640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6025"/>
          <a:ext cx="889000" cy="16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24646</xdr:rowOff>
    </xdr:from>
    <xdr:to>
      <xdr:col>6</xdr:col>
      <xdr:colOff>38100</xdr:colOff>
      <xdr:row>58</xdr:row>
      <xdr:rowOff>126246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142773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128460</xdr:rowOff>
    </xdr:from>
    <xdr:to>
      <xdr:col>24</xdr:col>
      <xdr:colOff>114300</xdr:colOff>
      <xdr:row>58</xdr:row>
      <xdr:rowOff>58610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718</xdr:rowOff>
    </xdr:from>
    <xdr:to>
      <xdr:col>20</xdr:col>
      <xdr:colOff>38100</xdr:colOff>
      <xdr:row>58</xdr:row>
      <xdr:rowOff>102318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93445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33338</xdr:rowOff>
    </xdr:from>
    <xdr:to>
      <xdr:col>15</xdr:col>
      <xdr:colOff>101600</xdr:colOff>
      <xdr:row>58</xdr:row>
      <xdr:rowOff>134938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126065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52575</xdr:rowOff>
    </xdr:from>
    <xdr:to>
      <xdr:col>10</xdr:col>
      <xdr:colOff>165100</xdr:colOff>
      <xdr:row>57</xdr:row>
      <xdr:rowOff>154175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145302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42840</xdr:rowOff>
    </xdr:from>
    <xdr:to>
      <xdr:col>6</xdr:col>
      <xdr:colOff>38100</xdr:colOff>
      <xdr:row>58</xdr:row>
      <xdr:rowOff>144440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135567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5954</xdr:rowOff>
    </xdr:from>
    <xdr:to>
      <xdr:col>24</xdr:col>
      <xdr:colOff>63500</xdr:colOff>
      <xdr:row>74</xdr:row>
      <xdr:rowOff>142352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93254"/>
          <a:ext cx="8382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114790</xdr:rowOff>
    </xdr:from>
    <xdr:to>
      <xdr:col>19</xdr:col>
      <xdr:colOff>177800</xdr:colOff>
      <xdr:row>74</xdr:row>
      <xdr:rowOff>142352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02090"/>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114790</xdr:rowOff>
    </xdr:from>
    <xdr:to>
      <xdr:col>15</xdr:col>
      <xdr:colOff>50800</xdr:colOff>
      <xdr:row>76</xdr:row>
      <xdr:rowOff>36525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2090"/>
          <a:ext cx="889000" cy="26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36525</xdr:rowOff>
    </xdr:from>
    <xdr:to>
      <xdr:col>10</xdr:col>
      <xdr:colOff>114300</xdr:colOff>
      <xdr:row>76</xdr:row>
      <xdr:rowOff>121847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6725"/>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5797</xdr:rowOff>
    </xdr:from>
    <xdr:to>
      <xdr:col>6</xdr:col>
      <xdr:colOff>38100</xdr:colOff>
      <xdr:row>78</xdr:row>
      <xdr:rowOff>107397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98524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126604</xdr:rowOff>
    </xdr:from>
    <xdr:to>
      <xdr:col>24</xdr:col>
      <xdr:colOff>114300</xdr:colOff>
      <xdr:row>74</xdr:row>
      <xdr:rowOff>56754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91552</xdr:rowOff>
    </xdr:from>
    <xdr:to>
      <xdr:col>20</xdr:col>
      <xdr:colOff>38100</xdr:colOff>
      <xdr:row>75</xdr:row>
      <xdr:rowOff>21702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38229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63990</xdr:rowOff>
    </xdr:from>
    <xdr:to>
      <xdr:col>15</xdr:col>
      <xdr:colOff>101600</xdr:colOff>
      <xdr:row>74</xdr:row>
      <xdr:rowOff>165590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2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157175</xdr:rowOff>
    </xdr:from>
    <xdr:to>
      <xdr:col>10</xdr:col>
      <xdr:colOff>165100</xdr:colOff>
      <xdr:row>76</xdr:row>
      <xdr:rowOff>87325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103852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9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71047</xdr:rowOff>
    </xdr:from>
    <xdr:to>
      <xdr:col>6</xdr:col>
      <xdr:colOff>38100</xdr:colOff>
      <xdr:row>77</xdr:row>
      <xdr:rowOff>1197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17723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65405</xdr:rowOff>
    </xdr:from>
    <xdr:to>
      <xdr:col>24</xdr:col>
      <xdr:colOff>63500</xdr:colOff>
      <xdr:row>96</xdr:row>
      <xdr:rowOff>95036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24605"/>
          <a:ext cx="8382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57514</xdr:rowOff>
    </xdr:from>
    <xdr:to>
      <xdr:col>19</xdr:col>
      <xdr:colOff>177800</xdr:colOff>
      <xdr:row>96</xdr:row>
      <xdr:rowOff>65405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16714"/>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57514</xdr:rowOff>
    </xdr:from>
    <xdr:to>
      <xdr:col>15</xdr:col>
      <xdr:colOff>50800</xdr:colOff>
      <xdr:row>96</xdr:row>
      <xdr:rowOff>162263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16714"/>
          <a:ext cx="889000" cy="10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162263</xdr:rowOff>
    </xdr:from>
    <xdr:to>
      <xdr:col>10</xdr:col>
      <xdr:colOff>114300</xdr:colOff>
      <xdr:row>97</xdr:row>
      <xdr:rowOff>18419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1463"/>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147284</xdr:rowOff>
    </xdr:from>
    <xdr:to>
      <xdr:col>6</xdr:col>
      <xdr:colOff>38100</xdr:colOff>
      <xdr:row>97</xdr:row>
      <xdr:rowOff>77434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44236</xdr:rowOff>
    </xdr:from>
    <xdr:to>
      <xdr:col>24</xdr:col>
      <xdr:colOff>114300</xdr:colOff>
      <xdr:row>96</xdr:row>
      <xdr:rowOff>145836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22663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14605</xdr:rowOff>
    </xdr:from>
    <xdr:to>
      <xdr:col>20</xdr:col>
      <xdr:colOff>38100</xdr:colOff>
      <xdr:row>96</xdr:row>
      <xdr:rowOff>116205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132732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6714</xdr:rowOff>
    </xdr:from>
    <xdr:to>
      <xdr:col>15</xdr:col>
      <xdr:colOff>101600</xdr:colOff>
      <xdr:row>96</xdr:row>
      <xdr:rowOff>108314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124841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111463</xdr:rowOff>
    </xdr:from>
    <xdr:to>
      <xdr:col>10</xdr:col>
      <xdr:colOff>165100</xdr:colOff>
      <xdr:row>97</xdr:row>
      <xdr:rowOff>41613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32740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139069</xdr:rowOff>
    </xdr:from>
    <xdr:to>
      <xdr:col>6</xdr:col>
      <xdr:colOff>38100</xdr:colOff>
      <xdr:row>97</xdr:row>
      <xdr:rowOff>69219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110439</xdr:rowOff>
    </xdr:from>
    <xdr:to>
      <xdr:col>55</xdr:col>
      <xdr:colOff>0</xdr:colOff>
      <xdr:row>38</xdr:row>
      <xdr:rowOff>112268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553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114554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7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115697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965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112268</xdr:rowOff>
    </xdr:from>
    <xdr:to>
      <xdr:col>41</xdr:col>
      <xdr:colOff>50800</xdr:colOff>
      <xdr:row>38</xdr:row>
      <xdr:rowOff>115697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2736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118101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59639</xdr:rowOff>
    </xdr:from>
    <xdr:to>
      <xdr:col>55</xdr:col>
      <xdr:colOff>50800</xdr:colOff>
      <xdr:row>38</xdr:row>
      <xdr:rowOff>161239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146016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64897</xdr:rowOff>
    </xdr:from>
    <xdr:to>
      <xdr:col>41</xdr:col>
      <xdr:colOff>101600</xdr:colOff>
      <xdr:row>38</xdr:row>
      <xdr:rowOff>166497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157624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61468</xdr:rowOff>
    </xdr:from>
    <xdr:to>
      <xdr:col>36</xdr:col>
      <xdr:colOff>165100</xdr:colOff>
      <xdr:row>38</xdr:row>
      <xdr:rowOff>163068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154195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165295</xdr:rowOff>
    </xdr:from>
    <xdr:to>
      <xdr:col>55</xdr:col>
      <xdr:colOff>0</xdr:colOff>
      <xdr:row>54</xdr:row>
      <xdr:rowOff>10137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080695"/>
          <a:ext cx="838200" cy="18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155177</xdr:rowOff>
    </xdr:from>
    <xdr:to>
      <xdr:col>50</xdr:col>
      <xdr:colOff>114300</xdr:colOff>
      <xdr:row>54</xdr:row>
      <xdr:rowOff>10137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242027"/>
          <a:ext cx="889000" cy="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155177</xdr:rowOff>
    </xdr:from>
    <xdr:to>
      <xdr:col>45</xdr:col>
      <xdr:colOff>177800</xdr:colOff>
      <xdr:row>55</xdr:row>
      <xdr:rowOff>50798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242027"/>
          <a:ext cx="889000" cy="2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49108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49982</xdr:rowOff>
    </xdr:from>
    <xdr:to>
      <xdr:col>41</xdr:col>
      <xdr:colOff>50800</xdr:colOff>
      <xdr:row>55</xdr:row>
      <xdr:rowOff>50798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308282"/>
          <a:ext cx="8890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103561</xdr:rowOff>
    </xdr:from>
    <xdr:to>
      <xdr:col>36</xdr:col>
      <xdr:colOff>165100</xdr:colOff>
      <xdr:row>56</xdr:row>
      <xdr:rowOff>33711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114495</xdr:rowOff>
    </xdr:from>
    <xdr:to>
      <xdr:col>55</xdr:col>
      <xdr:colOff>50800</xdr:colOff>
      <xdr:row>53</xdr:row>
      <xdr:rowOff>44645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0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137372</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8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130787</xdr:rowOff>
    </xdr:from>
    <xdr:to>
      <xdr:col>50</xdr:col>
      <xdr:colOff>165100</xdr:colOff>
      <xdr:row>54</xdr:row>
      <xdr:rowOff>60937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77464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99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104377</xdr:rowOff>
    </xdr:from>
    <xdr:to>
      <xdr:col>46</xdr:col>
      <xdr:colOff>38100</xdr:colOff>
      <xdr:row>54</xdr:row>
      <xdr:rowOff>34527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51054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96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171448</xdr:rowOff>
    </xdr:from>
    <xdr:to>
      <xdr:col>41</xdr:col>
      <xdr:colOff>101600</xdr:colOff>
      <xdr:row>55</xdr:row>
      <xdr:rowOff>101598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118125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170632</xdr:rowOff>
    </xdr:from>
    <xdr:to>
      <xdr:col>36</xdr:col>
      <xdr:colOff>165100</xdr:colOff>
      <xdr:row>54</xdr:row>
      <xdr:rowOff>100782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117309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03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56207</xdr:rowOff>
    </xdr:from>
    <xdr:to>
      <xdr:col>55</xdr:col>
      <xdr:colOff>0</xdr:colOff>
      <xdr:row>77</xdr:row>
      <xdr:rowOff>157623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57857"/>
          <a:ext cx="838200" cy="1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125951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27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56207</xdr:rowOff>
    </xdr:from>
    <xdr:to>
      <xdr:col>50</xdr:col>
      <xdr:colOff>114300</xdr:colOff>
      <xdr:row>77</xdr:row>
      <xdr:rowOff>132792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57857"/>
          <a:ext cx="889000" cy="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132792</xdr:rowOff>
    </xdr:from>
    <xdr:to>
      <xdr:col>45</xdr:col>
      <xdr:colOff>177800</xdr:colOff>
      <xdr:row>78</xdr:row>
      <xdr:rowOff>24326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34442"/>
          <a:ext cx="889000" cy="6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24326</xdr:rowOff>
    </xdr:from>
    <xdr:to>
      <xdr:col>41</xdr:col>
      <xdr:colOff>50800</xdr:colOff>
      <xdr:row>78</xdr:row>
      <xdr:rowOff>76344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7426"/>
          <a:ext cx="8890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75059</xdr:rowOff>
    </xdr:from>
    <xdr:to>
      <xdr:col>36</xdr:col>
      <xdr:colOff>165100</xdr:colOff>
      <xdr:row>79</xdr:row>
      <xdr:rowOff>5209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106823</xdr:rowOff>
    </xdr:from>
    <xdr:to>
      <xdr:col>55</xdr:col>
      <xdr:colOff>50800</xdr:colOff>
      <xdr:row>78</xdr:row>
      <xdr:rowOff>36973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129700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5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5407</xdr:rowOff>
    </xdr:from>
    <xdr:to>
      <xdr:col>50</xdr:col>
      <xdr:colOff>165100</xdr:colOff>
      <xdr:row>77</xdr:row>
      <xdr:rowOff>107007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123534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8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81992</xdr:rowOff>
    </xdr:from>
    <xdr:to>
      <xdr:col>46</xdr:col>
      <xdr:colOff>38100</xdr:colOff>
      <xdr:row>78</xdr:row>
      <xdr:rowOff>12142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28669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144976</xdr:rowOff>
    </xdr:from>
    <xdr:to>
      <xdr:col>41</xdr:col>
      <xdr:colOff>101600</xdr:colOff>
      <xdr:row>78</xdr:row>
      <xdr:rowOff>75126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91653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25544</xdr:rowOff>
    </xdr:from>
    <xdr:to>
      <xdr:col>36</xdr:col>
      <xdr:colOff>165100</xdr:colOff>
      <xdr:row>78</xdr:row>
      <xdr:rowOff>127144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143671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53964</xdr:rowOff>
    </xdr:from>
    <xdr:to>
      <xdr:col>55</xdr:col>
      <xdr:colOff>0</xdr:colOff>
      <xdr:row>96</xdr:row>
      <xdr:rowOff>29645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70264"/>
          <a:ext cx="838200" cy="3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53964</xdr:rowOff>
    </xdr:from>
    <xdr:to>
      <xdr:col>50</xdr:col>
      <xdr:colOff>114300</xdr:colOff>
      <xdr:row>95</xdr:row>
      <xdr:rowOff>58644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170264"/>
          <a:ext cx="889000" cy="17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58644</xdr:rowOff>
    </xdr:from>
    <xdr:to>
      <xdr:col>45</xdr:col>
      <xdr:colOff>177800</xdr:colOff>
      <xdr:row>96</xdr:row>
      <xdr:rowOff>54116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46394"/>
          <a:ext cx="889000" cy="1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121586</xdr:rowOff>
    </xdr:from>
    <xdr:to>
      <xdr:col>41</xdr:col>
      <xdr:colOff>50800</xdr:colOff>
      <xdr:row>96</xdr:row>
      <xdr:rowOff>54116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09336"/>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74433</xdr:rowOff>
    </xdr:from>
    <xdr:to>
      <xdr:col>36</xdr:col>
      <xdr:colOff>165100</xdr:colOff>
      <xdr:row>98</xdr:row>
      <xdr:rowOff>4583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0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167160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150295</xdr:rowOff>
    </xdr:from>
    <xdr:to>
      <xdr:col>55</xdr:col>
      <xdr:colOff>50800</xdr:colOff>
      <xdr:row>96</xdr:row>
      <xdr:rowOff>80445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128722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3164</xdr:rowOff>
    </xdr:from>
    <xdr:to>
      <xdr:col>50</xdr:col>
      <xdr:colOff>165100</xdr:colOff>
      <xdr:row>94</xdr:row>
      <xdr:rowOff>104764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121291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8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7844</xdr:rowOff>
    </xdr:from>
    <xdr:to>
      <xdr:col>46</xdr:col>
      <xdr:colOff>38100</xdr:colOff>
      <xdr:row>95</xdr:row>
      <xdr:rowOff>109444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125971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3316</xdr:rowOff>
    </xdr:from>
    <xdr:to>
      <xdr:col>41</xdr:col>
      <xdr:colOff>101600</xdr:colOff>
      <xdr:row>96</xdr:row>
      <xdr:rowOff>104916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96043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70786</xdr:rowOff>
    </xdr:from>
    <xdr:to>
      <xdr:col>36</xdr:col>
      <xdr:colOff>165100</xdr:colOff>
      <xdr:row>96</xdr:row>
      <xdr:rowOff>936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17463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3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130001</xdr:rowOff>
    </xdr:from>
    <xdr:to>
      <xdr:col>85</xdr:col>
      <xdr:colOff>127000</xdr:colOff>
      <xdr:row>38</xdr:row>
      <xdr:rowOff>12370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73651"/>
          <a:ext cx="8382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99303</xdr:rowOff>
    </xdr:from>
    <xdr:to>
      <xdr:col>81</xdr:col>
      <xdr:colOff>50800</xdr:colOff>
      <xdr:row>38</xdr:row>
      <xdr:rowOff>12370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85703"/>
          <a:ext cx="889000" cy="9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99303</xdr:rowOff>
    </xdr:from>
    <xdr:to>
      <xdr:col>76</xdr:col>
      <xdr:colOff>114300</xdr:colOff>
      <xdr:row>36</xdr:row>
      <xdr:rowOff>137969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85703"/>
          <a:ext cx="889000" cy="72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137969</xdr:rowOff>
    </xdr:from>
    <xdr:to>
      <xdr:col>71</xdr:col>
      <xdr:colOff>177800</xdr:colOff>
      <xdr:row>38</xdr:row>
      <xdr:rowOff>114587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10169"/>
          <a:ext cx="889000" cy="3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41318</xdr:rowOff>
    </xdr:from>
    <xdr:to>
      <xdr:col>67</xdr:col>
      <xdr:colOff>101600</xdr:colOff>
      <xdr:row>37</xdr:row>
      <xdr:rowOff>142918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159445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79201</xdr:rowOff>
    </xdr:from>
    <xdr:to>
      <xdr:col>85</xdr:col>
      <xdr:colOff>177800</xdr:colOff>
      <xdr:row>38</xdr:row>
      <xdr:rowOff>9351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57628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133020</xdr:rowOff>
    </xdr:from>
    <xdr:to>
      <xdr:col>81</xdr:col>
      <xdr:colOff>101600</xdr:colOff>
      <xdr:row>38</xdr:row>
      <xdr:rowOff>63170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54297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48503</xdr:rowOff>
    </xdr:from>
    <xdr:to>
      <xdr:col>76</xdr:col>
      <xdr:colOff>165100</xdr:colOff>
      <xdr:row>32</xdr:row>
      <xdr:rowOff>150103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5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166630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87169</xdr:rowOff>
    </xdr:from>
    <xdr:to>
      <xdr:col>72</xdr:col>
      <xdr:colOff>38100</xdr:colOff>
      <xdr:row>37</xdr:row>
      <xdr:rowOff>17319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8446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63787</xdr:rowOff>
    </xdr:from>
    <xdr:to>
      <xdr:col>67</xdr:col>
      <xdr:colOff>101600</xdr:colOff>
      <xdr:row>38</xdr:row>
      <xdr:rowOff>165387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156514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92184</xdr:rowOff>
    </xdr:from>
    <xdr:to>
      <xdr:col>85</xdr:col>
      <xdr:colOff>127000</xdr:colOff>
      <xdr:row>55</xdr:row>
      <xdr:rowOff>155131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007584"/>
          <a:ext cx="838200" cy="57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8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155131</xdr:rowOff>
    </xdr:from>
    <xdr:to>
      <xdr:col>81</xdr:col>
      <xdr:colOff>50800</xdr:colOff>
      <xdr:row>56</xdr:row>
      <xdr:rowOff>58643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84881"/>
          <a:ext cx="8890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58643</xdr:rowOff>
    </xdr:from>
    <xdr:to>
      <xdr:col>76</xdr:col>
      <xdr:colOff>114300</xdr:colOff>
      <xdr:row>57</xdr:row>
      <xdr:rowOff>12878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59843"/>
          <a:ext cx="889000" cy="1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12878</xdr:rowOff>
    </xdr:from>
    <xdr:to>
      <xdr:col>71</xdr:col>
      <xdr:colOff>177800</xdr:colOff>
      <xdr:row>57</xdr:row>
      <xdr:rowOff>79007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85528"/>
          <a:ext cx="889000" cy="6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41384</xdr:rowOff>
    </xdr:from>
    <xdr:to>
      <xdr:col>85</xdr:col>
      <xdr:colOff>177800</xdr:colOff>
      <xdr:row>52</xdr:row>
      <xdr:rowOff>142984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8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64261</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80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104331</xdr:rowOff>
    </xdr:from>
    <xdr:to>
      <xdr:col>81</xdr:col>
      <xdr:colOff>101600</xdr:colOff>
      <xdr:row>56</xdr:row>
      <xdr:rowOff>34481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51008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0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7843</xdr:rowOff>
    </xdr:from>
    <xdr:to>
      <xdr:col>76</xdr:col>
      <xdr:colOff>165100</xdr:colOff>
      <xdr:row>56</xdr:row>
      <xdr:rowOff>109443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125970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133528</xdr:rowOff>
    </xdr:from>
    <xdr:to>
      <xdr:col>72</xdr:col>
      <xdr:colOff>38100</xdr:colOff>
      <xdr:row>57</xdr:row>
      <xdr:rowOff>63678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3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54805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28207</xdr:rowOff>
    </xdr:from>
    <xdr:to>
      <xdr:col>67</xdr:col>
      <xdr:colOff>101600</xdr:colOff>
      <xdr:row>57</xdr:row>
      <xdr:rowOff>129807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120934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131707</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476107"/>
          <a:ext cx="1269" cy="111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78384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2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131707</xdr:rowOff>
    </xdr:from>
    <xdr:to>
      <xdr:col>86</xdr:col>
      <xdr:colOff>25400</xdr:colOff>
      <xdr:row>72</xdr:row>
      <xdr:rowOff>131707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476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131707</xdr:rowOff>
    </xdr:from>
    <xdr:to>
      <xdr:col>85</xdr:col>
      <xdr:colOff>127000</xdr:colOff>
      <xdr:row>74</xdr:row>
      <xdr:rowOff>74107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476107"/>
          <a:ext cx="838200" cy="2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55021</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28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76594</xdr:rowOff>
    </xdr:from>
    <xdr:to>
      <xdr:col>85</xdr:col>
      <xdr:colOff>177800</xdr:colOff>
      <xdr:row>79</xdr:row>
      <xdr:rowOff>6744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597</xdr:rowOff>
    </xdr:from>
    <xdr:to>
      <xdr:col>81</xdr:col>
      <xdr:colOff>50800</xdr:colOff>
      <xdr:row>74</xdr:row>
      <xdr:rowOff>74107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173547"/>
          <a:ext cx="889000" cy="5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74422</xdr:rowOff>
    </xdr:from>
    <xdr:to>
      <xdr:col>81</xdr:col>
      <xdr:colOff>101600</xdr:colOff>
      <xdr:row>79</xdr:row>
      <xdr:rowOff>4572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167149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54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597</xdr:rowOff>
    </xdr:from>
    <xdr:to>
      <xdr:col>76</xdr:col>
      <xdr:colOff>114300</xdr:colOff>
      <xdr:row>72</xdr:row>
      <xdr:rowOff>61763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173547"/>
          <a:ext cx="889000" cy="2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65323</xdr:rowOff>
    </xdr:from>
    <xdr:to>
      <xdr:col>76</xdr:col>
      <xdr:colOff>165100</xdr:colOff>
      <xdr:row>78</xdr:row>
      <xdr:rowOff>166923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158050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5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98636</xdr:rowOff>
    </xdr:from>
    <xdr:to>
      <xdr:col>71</xdr:col>
      <xdr:colOff>177800</xdr:colOff>
      <xdr:row>72</xdr:row>
      <xdr:rowOff>61763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271586"/>
          <a:ext cx="8890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59204</xdr:rowOff>
    </xdr:from>
    <xdr:to>
      <xdr:col>72</xdr:col>
      <xdr:colOff>38100</xdr:colOff>
      <xdr:row>78</xdr:row>
      <xdr:rowOff>160804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3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151931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5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65568</xdr:rowOff>
    </xdr:from>
    <xdr:to>
      <xdr:col>67</xdr:col>
      <xdr:colOff>101600</xdr:colOff>
      <xdr:row>78</xdr:row>
      <xdr:rowOff>167168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158295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5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80907</xdr:rowOff>
    </xdr:from>
    <xdr:to>
      <xdr:col>85</xdr:col>
      <xdr:colOff>177800</xdr:colOff>
      <xdr:row>73</xdr:row>
      <xdr:rowOff>11057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4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33934</xdr:rowOff>
    </xdr:from>
    <xdr:ext cx="599010"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37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23307</xdr:rowOff>
    </xdr:from>
    <xdr:to>
      <xdr:col>81</xdr:col>
      <xdr:colOff>101600</xdr:colOff>
      <xdr:row>74</xdr:row>
      <xdr:rowOff>124907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7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141434</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181795" y="1248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121247</xdr:rowOff>
    </xdr:from>
    <xdr:to>
      <xdr:col>76</xdr:col>
      <xdr:colOff>165100</xdr:colOff>
      <xdr:row>71</xdr:row>
      <xdr:rowOff>51397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1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67924</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292795" y="1189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10963</xdr:rowOff>
    </xdr:from>
    <xdr:to>
      <xdr:col>72</xdr:col>
      <xdr:colOff>38100</xdr:colOff>
      <xdr:row>72</xdr:row>
      <xdr:rowOff>112563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3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129090</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03795" y="1213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47836</xdr:rowOff>
    </xdr:from>
    <xdr:to>
      <xdr:col>67</xdr:col>
      <xdr:colOff>101600</xdr:colOff>
      <xdr:row>71</xdr:row>
      <xdr:rowOff>149436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2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165963</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14795" y="1199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21045</xdr:rowOff>
    </xdr:from>
    <xdr:to>
      <xdr:col>85</xdr:col>
      <xdr:colOff>127000</xdr:colOff>
      <xdr:row>97</xdr:row>
      <xdr:rowOff>48194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51695"/>
          <a:ext cx="8382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48194</xdr:rowOff>
    </xdr:from>
    <xdr:to>
      <xdr:col>81</xdr:col>
      <xdr:colOff>50800</xdr:colOff>
      <xdr:row>97</xdr:row>
      <xdr:rowOff>54389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7884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54389</xdr:rowOff>
    </xdr:from>
    <xdr:to>
      <xdr:col>76</xdr:col>
      <xdr:colOff>114300</xdr:colOff>
      <xdr:row>97</xdr:row>
      <xdr:rowOff>60550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85039"/>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60550</xdr:rowOff>
    </xdr:from>
    <xdr:to>
      <xdr:col>71</xdr:col>
      <xdr:colOff>177800</xdr:colOff>
      <xdr:row>97</xdr:row>
      <xdr:rowOff>64295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9120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74879</xdr:rowOff>
    </xdr:from>
    <xdr:to>
      <xdr:col>67</xdr:col>
      <xdr:colOff>101600</xdr:colOff>
      <xdr:row>97</xdr:row>
      <xdr:rowOff>5029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21556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141695</xdr:rowOff>
    </xdr:from>
    <xdr:to>
      <xdr:col>85</xdr:col>
      <xdr:colOff>177800</xdr:colOff>
      <xdr:row>97</xdr:row>
      <xdr:rowOff>71845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120122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168844</xdr:rowOff>
    </xdr:from>
    <xdr:to>
      <xdr:col>81</xdr:col>
      <xdr:colOff>101600</xdr:colOff>
      <xdr:row>97</xdr:row>
      <xdr:rowOff>98994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90121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3589</xdr:rowOff>
    </xdr:from>
    <xdr:to>
      <xdr:col>76</xdr:col>
      <xdr:colOff>165100</xdr:colOff>
      <xdr:row>97</xdr:row>
      <xdr:rowOff>105189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96316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9750</xdr:rowOff>
    </xdr:from>
    <xdr:to>
      <xdr:col>72</xdr:col>
      <xdr:colOff>38100</xdr:colOff>
      <xdr:row>97</xdr:row>
      <xdr:rowOff>111350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102477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13495</xdr:rowOff>
    </xdr:from>
    <xdr:to>
      <xdr:col>67</xdr:col>
      <xdr:colOff>101600</xdr:colOff>
      <xdr:row>97</xdr:row>
      <xdr:rowOff>115095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106222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104157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民生費は住民一人当たり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267,552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円と</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なっており、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前年度比で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17,900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円の増となり、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全国・県平均及び類似団体と比較</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高い水準を示して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いる。主に物価高騰重点支援給付金関係が前年度比で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168,392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千円の増となるなど、</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扶助費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の増が要因と考えられる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。扶助費の抑制は性質上容易ではないが適正な対応に努め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災害復旧費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においては、令和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月豪雨により公共土木施設等において大きな被害を受けたことから、前年度と比較して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37,441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円の増と大幅な増となった。毎年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発生する各種災害等により全国・県平均を大きく上回っている状況が続いている。公債費については、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中央グラウンド周辺整備事業</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等の大型事業の実施</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が続いており、今後も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増加が見込まれ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るが、交付税措置が有利な地方債を活用するなど、財政状況を把握しながら適正な借入れに努めていく。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実質収支額については、前年度と比較して</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70,970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千円の減となり、実質収支比率は、前年度より</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ポイント減の</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12.29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となった。普通交付税が前年度より減となったものの、固定資産税が約</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200,000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千円増となり、歳入額は増となったが、令和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月豪雨に伴う農業施設災害復旧事業費等の増により歳出額も増となったことに加え、翌年度繰越額も増となったため、実質収支額が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70,970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また、、分子要因である実質収支が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70,970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千円減となったことに加え、分母要因である標準財政規模が</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63,491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千円増となったことで実質収支比率も前年度比で</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ポイントの減となった。</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FF0000"/>
              </a:solidFill>
              <a:effectLst/>
              <a:uLnTx/>
              <a:uFillTx/>
              <a:latin typeface="+mn-lt"/>
              <a:ea typeface="+mn-ea"/>
              <a:cs typeface="+mn-cs"/>
            </a:rPr>
            <a:t>　</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実質単年度収支は、前年度比</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658,361</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千円減の▲</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647,114</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千円となった。</a:t>
          </a:r>
          <a:endParaRPr kumimoji="0"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　令和</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年度は、総合体育館建設事業費に公共施設整備基金を</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444,428</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千円充てたことから基金の取崩し額が大幅に増となったため、実質単年度収支は前年度と比較すると大幅な減となっている。</a:t>
          </a:r>
          <a:endParaRPr kumimoji="0" lang="ja-JP"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連結決算となるすべての会計において黒字決算となっ</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ているが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、本来独立採算を求められ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る公営企業の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水道事業、病院事業、簡易水道事業、国民宿舎事業においては、一般会計からの繰入金が併せて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459,921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病院事業については病院建設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時に発行した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地方債の償還が毎年度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千円を超えている</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状況である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簡易水道事業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は一部を残し、令和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日に上水道と統合しており、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統合した水道事業としての施設更新</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が今後も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見込まれることから、引き続き財政負担の増加が見込まれる。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町村合併以降、地方債の借入額が償還額を超えないように抑制して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ことから、平成２０年度以降元利償還金は減少してきてい</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しかし、平成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に加え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、総合体育館建設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事業や新道の駅の整備事業</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等の大型事業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を進めたことに加え</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今後も通潤橋周辺整備事業や中央グラウンド周辺整備事業といった大型事業が続くことから、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借入額が増加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してきているため</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、将来的に実質公債費率は上昇するものと考えられる。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今後も交付税措置が有利な地方債を活用するなど、実質公債費率の抑制に努めていく。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将来負担額（Ａ）について、町村合併以降地方債の借入を抑制してきた</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毎年頻発する災害や総合体育館建設事業等の大型事業を進めていることから、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一般会計等に係る地方債の現在高は昨年度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と比較すると</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352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おり、令和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年度以降は増加傾向となっており、公営企業債等繰入見込額については、前年度と比較して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百万円の減となった。また、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退職手当負担見込額については、職員数の減少が見込めないことから、今後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同水準程度を推移する見込みである。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充当可能財源等（Ｂ）について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、充当可能基金のうち</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大型事業の実施に伴う基金の取り崩しにより、公共施設整備基金が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278.1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百万円の減となったが、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財政調整基金</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や学校教育施設整備基金が増となった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こと</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で、全体では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113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となっている。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以上のことから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、将来負担額が大きく増加したことで、</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将来負担比率の分子は前年度より</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282</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百万円となった。</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しかしながら、平成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年熊本地震以降、毎年発生する災害や、総合体育館建設等の大型事業の実施により、</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地方債の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借入額が増加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傾向にあ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るため、地方債残高の増加</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が見込まれることから、</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引き続き厳しい財政運営となることが見込まれる。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700,000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を積み立てたが、令和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月豪雨による災害復旧事業等に充当するため、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576,228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千円を取り崩したことで、全体で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123,856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減債基金については、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災害廃棄物処理事業債</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の償還財源（元金分）として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千円を取り崩したが、普通交付税の臨時財政対策債償還基金費分の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30,034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千円を積み立てたため、全体で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29,473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　</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特定目的基金については、今後の学校教育施設の整備に向けて、学校教育施設整備基金を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100,841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千円積み立てたが、総合体育館建設事業等の大型事業の実施に伴い公共施設整備基金積立金を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444,428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千円取り崩したことから、特定目的基金全体では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136,086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以上のことから、基金全体の残高は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17,243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財政調整基金については、残高水準の目安を設定し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財政状況を勘案しながら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積立て</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い、緊急的な財源不足に備えていく予定としているが、毎年頻発する災害等により、先行きは不透明である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。その他特定目的基金については、基金の使途に応じて積み増しまたは取り崩しを行いながら各種施策を実施していく</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・学校教育施設整備基金　　　学校教育施設の整備に要する経費の財源に活用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・公共施設整備基金　　　　　町の公共施設の整備に要する経費の財源に活用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・ふるさと応援基金　　　　　山都町ふるさと応援寄附条例に基づき実施する事業に必要な経費の財源に活用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森林環境整備基金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森林の整備及びその促進に関する施策に要する経費の財源に活用</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町道維持管理</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基金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町道の維持管理に要する経費の財源に活用</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特定目的基金については、今後の学校教育施設の整備に向けて、学校教育施設整備基金を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100,841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千円積み立てたが、総合体育館建設事業等の大型事業の実施に伴い公共施設整備基金積立金を</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444,428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千円取り崩したことから、特定目的基金全体では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136,086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現在、通潤橋周辺整備事業等の大型事業を進めてており、その財源に公共施設整備基金を充当する予定であるほか、小中学校の再編の予定があり、新たな学校を整備するにあたり、学校教育施設整備基金を充当する予定のため、可能な限り計画的に積立てを行っていく。</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森林環境整備基金については、森林環境譲与税を原資にしているため、必要な事業に毎年充当していく予定としている。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財政調整基金については、令和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年度の決算剰余金の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700,000</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千円を積み立てたが、令和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月豪雨による災害復旧事業等に充当するため、</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576,228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千円を取り崩したことで、全体で</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123,856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年熊本地震では、各種災害（公共土木、農業施設、学校教育施設等）復旧事業や財政支援の対象外となる町関与の復旧事業費等にかかった財政需要に対して、約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億円を取崩し対応した経緯があることから、標準財政規模（</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7,441</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:H29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億円）を基金残高水準の目安として積立を行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い</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、緊急的な</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財源</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不足に備え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ていく</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度末の地方債残高は約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87</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年度の元利償還額は約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億円となっている。この元利償還の返済に対して</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約</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億円保有している状況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である</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。本年度は、災害廃棄物処理事業債の償還財源（</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元金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を取り崩し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、普通交付税の臨時財政対策債償還基金費分の</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30,034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引き続き、災害廃棄物処理事業債の償還財源として令和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年度にかけて取り崩しを行う予定である。また、普通交付税の臨時財政対策債償還基金費分として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30,034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千円を積み立てた分については、令和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年度及び令和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年度において取り崩すこととなる。今後も地方債</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の借入状況を勘案しながら繰上償還等必要に応じて対応していく。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18495378</v>
      </c>
      <c r="BO4" s="371"/>
      <c r="BP4" s="371"/>
      <c r="BQ4" s="371"/>
      <c r="BR4" s="371"/>
      <c r="BS4" s="371"/>
      <c r="BT4" s="371"/>
      <c r="BU4" s="372"/>
      <c r="BV4" s="370">
        <v>16446662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12.3</v>
      </c>
      <c r="CU4" s="377"/>
      <c r="CV4" s="377"/>
      <c r="CW4" s="377"/>
      <c r="CX4" s="377"/>
      <c r="CY4" s="377"/>
      <c r="CZ4" s="377"/>
      <c r="DA4" s="378"/>
      <c r="DB4" s="376">
        <v>13.3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17096404</v>
      </c>
      <c r="BO5" s="408"/>
      <c r="BP5" s="408"/>
      <c r="BQ5" s="408"/>
      <c r="BR5" s="408"/>
      <c r="BS5" s="408"/>
      <c r="BT5" s="408"/>
      <c r="BU5" s="409"/>
      <c r="BV5" s="407">
        <v>15058874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83.2</v>
      </c>
      <c r="CU5" s="405"/>
      <c r="CV5" s="405"/>
      <c r="CW5" s="405"/>
      <c r="CX5" s="405"/>
      <c r="CY5" s="405"/>
      <c r="CZ5" s="405"/>
      <c r="DA5" s="406"/>
      <c r="DB5" s="404">
        <v>82.5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1398974</v>
      </c>
      <c r="BO6" s="408"/>
      <c r="BP6" s="408"/>
      <c r="BQ6" s="408"/>
      <c r="BR6" s="408"/>
      <c r="BS6" s="408"/>
      <c r="BT6" s="408"/>
      <c r="BU6" s="409"/>
      <c r="BV6" s="407">
        <v>1387788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83.6</v>
      </c>
      <c r="CU6" s="445"/>
      <c r="CV6" s="445"/>
      <c r="CW6" s="445"/>
      <c r="CX6" s="445"/>
      <c r="CY6" s="445"/>
      <c r="CZ6" s="445"/>
      <c r="DA6" s="446"/>
      <c r="DB6" s="444">
        <v>83.2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470446</v>
      </c>
      <c r="BO7" s="408"/>
      <c r="BP7" s="408"/>
      <c r="BQ7" s="408"/>
      <c r="BR7" s="408"/>
      <c r="BS7" s="408"/>
      <c r="BT7" s="408"/>
      <c r="BU7" s="409"/>
      <c r="BV7" s="407">
        <v>388290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7553684</v>
      </c>
      <c r="CU7" s="408"/>
      <c r="CV7" s="408"/>
      <c r="CW7" s="408"/>
      <c r="CX7" s="408"/>
      <c r="CY7" s="408"/>
      <c r="CZ7" s="408"/>
      <c r="DA7" s="409"/>
      <c r="DB7" s="407">
        <v>7490193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928528</v>
      </c>
      <c r="BO8" s="408"/>
      <c r="BP8" s="408"/>
      <c r="BQ8" s="408"/>
      <c r="BR8" s="408"/>
      <c r="BS8" s="408"/>
      <c r="BT8" s="408"/>
      <c r="BU8" s="409"/>
      <c r="BV8" s="407">
        <v>999498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13503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-70970</v>
      </c>
      <c r="BO9" s="408"/>
      <c r="BP9" s="408"/>
      <c r="BQ9" s="408"/>
      <c r="BR9" s="408"/>
      <c r="BS9" s="408"/>
      <c r="BT9" s="408"/>
      <c r="BU9" s="409"/>
      <c r="BV9" s="407">
        <v>111223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9.3000000000000007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15149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84</v>
      </c>
      <c r="BO10" s="408"/>
      <c r="BP10" s="408"/>
      <c r="BQ10" s="408"/>
      <c r="BR10" s="408"/>
      <c r="BS10" s="408"/>
      <c r="BT10" s="408"/>
      <c r="BU10" s="409"/>
      <c r="BV10" s="407">
        <v>114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13272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576228</v>
      </c>
      <c r="BO12" s="408"/>
      <c r="BP12" s="408"/>
      <c r="BQ12" s="408"/>
      <c r="BR12" s="408"/>
      <c r="BS12" s="408"/>
      <c r="BT12" s="408"/>
      <c r="BU12" s="409"/>
      <c r="BV12" s="407">
        <v>100090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13123</v>
      </c>
      <c r="S13" s="492"/>
      <c r="T13" s="492"/>
      <c r="U13" s="492"/>
      <c r="V13" s="493"/>
      <c r="W13" s="423" t="s">
        <v>131</v>
      </c>
      <c r="X13" s="424"/>
      <c r="Y13" s="424"/>
      <c r="Z13" s="424"/>
      <c r="AA13" s="424"/>
      <c r="AB13" s="414"/>
      <c r="AC13" s="458">
        <v>2792</v>
      </c>
      <c r="AD13" s="459"/>
      <c r="AE13" s="459"/>
      <c r="AF13" s="459"/>
      <c r="AG13" s="501"/>
      <c r="AH13" s="458">
        <v>3097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-647114</v>
      </c>
      <c r="BO13" s="408"/>
      <c r="BP13" s="408"/>
      <c r="BQ13" s="408"/>
      <c r="BR13" s="408"/>
      <c r="BS13" s="408"/>
      <c r="BT13" s="408"/>
      <c r="BU13" s="409"/>
      <c r="BV13" s="407">
        <v>11247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4.3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13623</v>
      </c>
      <c r="S14" s="492"/>
      <c r="T14" s="492"/>
      <c r="U14" s="492"/>
      <c r="V14" s="493"/>
      <c r="W14" s="397"/>
      <c r="X14" s="398"/>
      <c r="Y14" s="398"/>
      <c r="Z14" s="398"/>
      <c r="AA14" s="398"/>
      <c r="AB14" s="387"/>
      <c r="AC14" s="494">
        <v>37.9</v>
      </c>
      <c r="AD14" s="495"/>
      <c r="AE14" s="495"/>
      <c r="AF14" s="495"/>
      <c r="AG14" s="496"/>
      <c r="AH14" s="494">
        <v>37.9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4.2</v>
      </c>
      <c r="CU14" s="506"/>
      <c r="CV14" s="506"/>
      <c r="CW14" s="506"/>
      <c r="CX14" s="506"/>
      <c r="CY14" s="506"/>
      <c r="CZ14" s="506"/>
      <c r="DA14" s="507"/>
      <c r="DB14" s="505">
        <v>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13483</v>
      </c>
      <c r="S15" s="492"/>
      <c r="T15" s="492"/>
      <c r="U15" s="492"/>
      <c r="V15" s="493"/>
      <c r="W15" s="423" t="s">
        <v>137</v>
      </c>
      <c r="X15" s="424"/>
      <c r="Y15" s="424"/>
      <c r="Z15" s="424"/>
      <c r="AA15" s="424"/>
      <c r="AB15" s="414"/>
      <c r="AC15" s="458">
        <v>1160</v>
      </c>
      <c r="AD15" s="459"/>
      <c r="AE15" s="459"/>
      <c r="AF15" s="459"/>
      <c r="AG15" s="501"/>
      <c r="AH15" s="458">
        <v>1262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1769031</v>
      </c>
      <c r="BO15" s="371"/>
      <c r="BP15" s="371"/>
      <c r="BQ15" s="371"/>
      <c r="BR15" s="371"/>
      <c r="BS15" s="371"/>
      <c r="BT15" s="371"/>
      <c r="BU15" s="372"/>
      <c r="BV15" s="370">
        <v>1582411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15.8</v>
      </c>
      <c r="AD16" s="495"/>
      <c r="AE16" s="495"/>
      <c r="AF16" s="495"/>
      <c r="AG16" s="496"/>
      <c r="AH16" s="494">
        <v>15.5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7124620</v>
      </c>
      <c r="BO16" s="408"/>
      <c r="BP16" s="408"/>
      <c r="BQ16" s="408"/>
      <c r="BR16" s="408"/>
      <c r="BS16" s="408"/>
      <c r="BT16" s="408"/>
      <c r="BU16" s="409"/>
      <c r="BV16" s="407">
        <v>7090659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3413</v>
      </c>
      <c r="AD17" s="459"/>
      <c r="AE17" s="459"/>
      <c r="AF17" s="459"/>
      <c r="AG17" s="501"/>
      <c r="AH17" s="458">
        <v>3805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2168914</v>
      </c>
      <c r="BO17" s="408"/>
      <c r="BP17" s="408"/>
      <c r="BQ17" s="408"/>
      <c r="BR17" s="408"/>
      <c r="BS17" s="408"/>
      <c r="BT17" s="408"/>
      <c r="BU17" s="409"/>
      <c r="BV17" s="407">
        <v>1928600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544.66999999999996</v>
      </c>
      <c r="M18" s="531"/>
      <c r="N18" s="531"/>
      <c r="O18" s="531"/>
      <c r="P18" s="531"/>
      <c r="Q18" s="531"/>
      <c r="R18" s="532"/>
      <c r="S18" s="532"/>
      <c r="T18" s="532"/>
      <c r="U18" s="532"/>
      <c r="V18" s="533"/>
      <c r="W18" s="425"/>
      <c r="X18" s="426"/>
      <c r="Y18" s="426"/>
      <c r="Z18" s="426"/>
      <c r="AA18" s="426"/>
      <c r="AB18" s="417"/>
      <c r="AC18" s="534">
        <v>46.3</v>
      </c>
      <c r="AD18" s="535"/>
      <c r="AE18" s="535"/>
      <c r="AF18" s="535"/>
      <c r="AG18" s="536"/>
      <c r="AH18" s="534">
        <v>46.6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6306843</v>
      </c>
      <c r="BO18" s="408"/>
      <c r="BP18" s="408"/>
      <c r="BQ18" s="408"/>
      <c r="BR18" s="408"/>
      <c r="BS18" s="408"/>
      <c r="BT18" s="408"/>
      <c r="BU18" s="409"/>
      <c r="BV18" s="407">
        <v>6240766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10131716</v>
      </c>
      <c r="BO19" s="408"/>
      <c r="BP19" s="408"/>
      <c r="BQ19" s="408"/>
      <c r="BR19" s="408"/>
      <c r="BS19" s="408"/>
      <c r="BT19" s="408"/>
      <c r="BU19" s="409"/>
      <c r="BV19" s="407">
        <v>9637636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5252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9040871</v>
      </c>
      <c r="BO22" s="371"/>
      <c r="BP22" s="371"/>
      <c r="BQ22" s="371"/>
      <c r="BR22" s="371"/>
      <c r="BS22" s="371"/>
      <c r="BT22" s="371"/>
      <c r="BU22" s="372"/>
      <c r="BV22" s="370">
        <v>8688772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8440110</v>
      </c>
      <c r="BO23" s="408"/>
      <c r="BP23" s="408"/>
      <c r="BQ23" s="408"/>
      <c r="BR23" s="408"/>
      <c r="BS23" s="408"/>
      <c r="BT23" s="408"/>
      <c r="BU23" s="409"/>
      <c r="BV23" s="407">
        <v>8097269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7919</v>
      </c>
      <c r="R24" s="459"/>
      <c r="S24" s="459"/>
      <c r="T24" s="459"/>
      <c r="U24" s="459"/>
      <c r="V24" s="501"/>
      <c r="W24" s="553"/>
      <c r="X24" s="554"/>
      <c r="Y24" s="555"/>
      <c r="Z24" s="457" t="s">
        <v>162</v>
      </c>
      <c r="AA24" s="437"/>
      <c r="AB24" s="437"/>
      <c r="AC24" s="437"/>
      <c r="AD24" s="437"/>
      <c r="AE24" s="437"/>
      <c r="AF24" s="437"/>
      <c r="AG24" s="438"/>
      <c r="AH24" s="458">
        <v>220</v>
      </c>
      <c r="AI24" s="459"/>
      <c r="AJ24" s="459"/>
      <c r="AK24" s="459"/>
      <c r="AL24" s="501"/>
      <c r="AM24" s="458">
        <v>657140</v>
      </c>
      <c r="AN24" s="459"/>
      <c r="AO24" s="459"/>
      <c r="AP24" s="459"/>
      <c r="AQ24" s="459"/>
      <c r="AR24" s="501"/>
      <c r="AS24" s="458">
        <v>2987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6416820</v>
      </c>
      <c r="BO24" s="408"/>
      <c r="BP24" s="408"/>
      <c r="BQ24" s="408"/>
      <c r="BR24" s="408"/>
      <c r="BS24" s="408"/>
      <c r="BT24" s="408"/>
      <c r="BU24" s="409"/>
      <c r="BV24" s="407">
        <v>5764425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5939</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1046668</v>
      </c>
      <c r="BO25" s="371"/>
      <c r="BP25" s="371"/>
      <c r="BQ25" s="371"/>
      <c r="BR25" s="371"/>
      <c r="BS25" s="371"/>
      <c r="BT25" s="371"/>
      <c r="BU25" s="372"/>
      <c r="BV25" s="370">
        <v>1057138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5446</v>
      </c>
      <c r="R26" s="459"/>
      <c r="S26" s="459"/>
      <c r="T26" s="459"/>
      <c r="U26" s="459"/>
      <c r="V26" s="501"/>
      <c r="W26" s="553"/>
      <c r="X26" s="554"/>
      <c r="Y26" s="555"/>
      <c r="Z26" s="457" t="s">
        <v>168</v>
      </c>
      <c r="AA26" s="559"/>
      <c r="AB26" s="559"/>
      <c r="AC26" s="559"/>
      <c r="AD26" s="559"/>
      <c r="AE26" s="559"/>
      <c r="AF26" s="559"/>
      <c r="AG26" s="560"/>
      <c r="AH26" s="458">
        <v>25</v>
      </c>
      <c r="AI26" s="459"/>
      <c r="AJ26" s="459"/>
      <c r="AK26" s="459"/>
      <c r="AL26" s="501"/>
      <c r="AM26" s="458">
        <v>74050</v>
      </c>
      <c r="AN26" s="459"/>
      <c r="AO26" s="459"/>
      <c r="AP26" s="459"/>
      <c r="AQ26" s="459"/>
      <c r="AR26" s="501"/>
      <c r="AS26" s="458">
        <v>2962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3163</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2606</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1681656</v>
      </c>
      <c r="BO28" s="371"/>
      <c r="BP28" s="371"/>
      <c r="BQ28" s="371"/>
      <c r="BR28" s="371"/>
      <c r="BS28" s="371"/>
      <c r="BT28" s="371"/>
      <c r="BU28" s="372"/>
      <c r="BV28" s="370">
        <v>1557800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2376</v>
      </c>
      <c r="R29" s="459"/>
      <c r="S29" s="459"/>
      <c r="T29" s="459"/>
      <c r="U29" s="459"/>
      <c r="V29" s="501"/>
      <c r="W29" s="556"/>
      <c r="X29" s="557"/>
      <c r="Y29" s="558"/>
      <c r="Z29" s="457" t="s">
        <v>177</v>
      </c>
      <c r="AA29" s="437"/>
      <c r="AB29" s="437"/>
      <c r="AC29" s="437"/>
      <c r="AD29" s="437"/>
      <c r="AE29" s="437"/>
      <c r="AF29" s="437"/>
      <c r="AG29" s="438"/>
      <c r="AH29" s="458">
        <v>220</v>
      </c>
      <c r="AI29" s="459"/>
      <c r="AJ29" s="459"/>
      <c r="AK29" s="459"/>
      <c r="AL29" s="501"/>
      <c r="AM29" s="458">
        <v>657140</v>
      </c>
      <c r="AN29" s="459"/>
      <c r="AO29" s="459"/>
      <c r="AP29" s="459"/>
      <c r="AQ29" s="459"/>
      <c r="AR29" s="501"/>
      <c r="AS29" s="458">
        <v>2987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343722</v>
      </c>
      <c r="BO29" s="408"/>
      <c r="BP29" s="408"/>
      <c r="BQ29" s="408"/>
      <c r="BR29" s="408"/>
      <c r="BS29" s="408"/>
      <c r="BT29" s="408"/>
      <c r="BU29" s="409"/>
      <c r="BV29" s="407">
        <v>314249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1353646</v>
      </c>
      <c r="BO30" s="527"/>
      <c r="BP30" s="527"/>
      <c r="BQ30" s="527"/>
      <c r="BR30" s="527"/>
      <c r="BS30" s="527"/>
      <c r="BT30" s="527"/>
      <c r="BU30" s="528"/>
      <c r="BV30" s="526">
        <v>1489732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山都町国民健康保険特別会計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山都町水道事業会計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山都町簡易水道特別会計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株式会社まちづくりやべ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山都町介護保険特別会計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山都町病院事業会計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山都町国民宿舎特別会計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上益城消防組合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一般財団法人清和文楽の里協会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山都町後期高齢者医療特別会計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上益城広域連合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有限会社清和資源</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熊本県後期高齢者広域連合（一般会計）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熊本県後期高齢者広域連合（後期高齢者医療特別会計）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sDXQwIUPexqhUI1LygSZBh3jUgaHYu0nGjFK4DYYOUOAsVXc75ZNQm9ziar61Tg/75BGHAgwKMDg0FFA9wBQ==" saltValue="4aY/qCdwjlBypqjSYtZ3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1501638</v>
      </c>
      <c r="S5" s="613"/>
      <c r="T5" s="613"/>
      <c r="U5" s="613"/>
      <c r="V5" s="613"/>
      <c r="W5" s="613"/>
      <c r="X5" s="613"/>
      <c r="Y5" s="614"/>
      <c r="Z5" s="615">
        <v>8.1</v>
      </c>
      <c r="AA5" s="615"/>
      <c r="AB5" s="615"/>
      <c r="AC5" s="615"/>
      <c r="AD5" s="616">
        <v>1501638</v>
      </c>
      <c r="AE5" s="616"/>
      <c r="AF5" s="616"/>
      <c r="AG5" s="616"/>
      <c r="AH5" s="616"/>
      <c r="AI5" s="616"/>
      <c r="AJ5" s="616"/>
      <c r="AK5" s="616"/>
      <c r="AL5" s="617">
        <v>19.899999999999999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1501638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291778</v>
      </c>
      <c r="S6" s="624"/>
      <c r="T6" s="624"/>
      <c r="U6" s="624"/>
      <c r="V6" s="624"/>
      <c r="W6" s="624"/>
      <c r="X6" s="624"/>
      <c r="Y6" s="625"/>
      <c r="Z6" s="626">
        <v>1.6</v>
      </c>
      <c r="AA6" s="626"/>
      <c r="AB6" s="626"/>
      <c r="AC6" s="626"/>
      <c r="AD6" s="627">
        <v>291778</v>
      </c>
      <c r="AE6" s="627"/>
      <c r="AF6" s="627"/>
      <c r="AG6" s="627"/>
      <c r="AH6" s="627"/>
      <c r="AI6" s="627"/>
      <c r="AJ6" s="627"/>
      <c r="AK6" s="627"/>
      <c r="AL6" s="628">
        <v>3.9</v>
      </c>
      <c r="AM6" s="629"/>
      <c r="AN6" s="629"/>
      <c r="AO6" s="630"/>
      <c r="AP6" s="620" t="s">
        <v>221</v>
      </c>
      <c r="AQ6" s="621"/>
      <c r="AR6" s="621"/>
      <c r="AS6" s="621"/>
      <c r="AT6" s="621"/>
      <c r="AU6" s="621"/>
      <c r="AV6" s="621"/>
      <c r="AW6" s="621"/>
      <c r="AX6" s="621"/>
      <c r="AY6" s="621"/>
      <c r="AZ6" s="621"/>
      <c r="BA6" s="621"/>
      <c r="BB6" s="621"/>
      <c r="BC6" s="621"/>
      <c r="BD6" s="621"/>
      <c r="BE6" s="621"/>
      <c r="BF6" s="622"/>
      <c r="BG6" s="623">
        <v>1501638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88547</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88547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223</v>
      </c>
      <c r="S7" s="624"/>
      <c r="T7" s="624"/>
      <c r="U7" s="624"/>
      <c r="V7" s="624"/>
      <c r="W7" s="624"/>
      <c r="X7" s="624"/>
      <c r="Y7" s="625"/>
      <c r="Z7" s="626">
        <v>0</v>
      </c>
      <c r="AA7" s="626"/>
      <c r="AB7" s="626"/>
      <c r="AC7" s="626"/>
      <c r="AD7" s="627">
        <v>223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430631</v>
      </c>
      <c r="BH7" s="624"/>
      <c r="BI7" s="624"/>
      <c r="BJ7" s="624"/>
      <c r="BK7" s="624"/>
      <c r="BL7" s="624"/>
      <c r="BM7" s="624"/>
      <c r="BN7" s="625"/>
      <c r="BO7" s="626">
        <v>28.7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2174613</v>
      </c>
      <c r="CS7" s="624"/>
      <c r="CT7" s="624"/>
      <c r="CU7" s="624"/>
      <c r="CV7" s="624"/>
      <c r="CW7" s="624"/>
      <c r="CX7" s="624"/>
      <c r="CY7" s="625"/>
      <c r="CZ7" s="626">
        <v>12.7</v>
      </c>
      <c r="DA7" s="626"/>
      <c r="DB7" s="626"/>
      <c r="DC7" s="626"/>
      <c r="DD7" s="632">
        <v>60847</v>
      </c>
      <c r="DE7" s="624"/>
      <c r="DF7" s="624"/>
      <c r="DG7" s="624"/>
      <c r="DH7" s="624"/>
      <c r="DI7" s="624"/>
      <c r="DJ7" s="624"/>
      <c r="DK7" s="624"/>
      <c r="DL7" s="624"/>
      <c r="DM7" s="624"/>
      <c r="DN7" s="624"/>
      <c r="DO7" s="624"/>
      <c r="DP7" s="625"/>
      <c r="DQ7" s="632">
        <v>1563787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3378</v>
      </c>
      <c r="S8" s="624"/>
      <c r="T8" s="624"/>
      <c r="U8" s="624"/>
      <c r="V8" s="624"/>
      <c r="W8" s="624"/>
      <c r="X8" s="624"/>
      <c r="Y8" s="625"/>
      <c r="Z8" s="626">
        <v>0</v>
      </c>
      <c r="AA8" s="626"/>
      <c r="AB8" s="626"/>
      <c r="AC8" s="626"/>
      <c r="AD8" s="627">
        <v>3378</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19867</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3550951</v>
      </c>
      <c r="CS8" s="624"/>
      <c r="CT8" s="624"/>
      <c r="CU8" s="624"/>
      <c r="CV8" s="624"/>
      <c r="CW8" s="624"/>
      <c r="CX8" s="624"/>
      <c r="CY8" s="625"/>
      <c r="CZ8" s="626">
        <v>20.8</v>
      </c>
      <c r="DA8" s="626"/>
      <c r="DB8" s="626"/>
      <c r="DC8" s="626"/>
      <c r="DD8" s="632">
        <v>15685</v>
      </c>
      <c r="DE8" s="624"/>
      <c r="DF8" s="624"/>
      <c r="DG8" s="624"/>
      <c r="DH8" s="624"/>
      <c r="DI8" s="624"/>
      <c r="DJ8" s="624"/>
      <c r="DK8" s="624"/>
      <c r="DL8" s="624"/>
      <c r="DM8" s="624"/>
      <c r="DN8" s="624"/>
      <c r="DO8" s="624"/>
      <c r="DP8" s="625"/>
      <c r="DQ8" s="632">
        <v>2234877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3449</v>
      </c>
      <c r="S9" s="624"/>
      <c r="T9" s="624"/>
      <c r="U9" s="624"/>
      <c r="V9" s="624"/>
      <c r="W9" s="624"/>
      <c r="X9" s="624"/>
      <c r="Y9" s="625"/>
      <c r="Z9" s="626">
        <v>0</v>
      </c>
      <c r="AA9" s="626"/>
      <c r="AB9" s="626"/>
      <c r="AC9" s="626"/>
      <c r="AD9" s="627">
        <v>3449</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359209</v>
      </c>
      <c r="BH9" s="624"/>
      <c r="BI9" s="624"/>
      <c r="BJ9" s="624"/>
      <c r="BK9" s="624"/>
      <c r="BL9" s="624"/>
      <c r="BM9" s="624"/>
      <c r="BN9" s="625"/>
      <c r="BO9" s="626">
        <v>23.9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1125053</v>
      </c>
      <c r="CS9" s="624"/>
      <c r="CT9" s="624"/>
      <c r="CU9" s="624"/>
      <c r="CV9" s="624"/>
      <c r="CW9" s="624"/>
      <c r="CX9" s="624"/>
      <c r="CY9" s="625"/>
      <c r="CZ9" s="626">
        <v>6.6</v>
      </c>
      <c r="DA9" s="626"/>
      <c r="DB9" s="626"/>
      <c r="DC9" s="626"/>
      <c r="DD9" s="632">
        <v>117430</v>
      </c>
      <c r="DE9" s="624"/>
      <c r="DF9" s="624"/>
      <c r="DG9" s="624"/>
      <c r="DH9" s="624"/>
      <c r="DI9" s="624"/>
      <c r="DJ9" s="624"/>
      <c r="DK9" s="624"/>
      <c r="DL9" s="624"/>
      <c r="DM9" s="624"/>
      <c r="DN9" s="624"/>
      <c r="DO9" s="624"/>
      <c r="DP9" s="625"/>
      <c r="DQ9" s="632">
        <v>991448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29022</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1698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1698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322162</v>
      </c>
      <c r="S11" s="624"/>
      <c r="T11" s="624"/>
      <c r="U11" s="624"/>
      <c r="V11" s="624"/>
      <c r="W11" s="624"/>
      <c r="X11" s="624"/>
      <c r="Y11" s="625"/>
      <c r="Z11" s="628">
        <v>1.7</v>
      </c>
      <c r="AA11" s="629"/>
      <c r="AB11" s="629"/>
      <c r="AC11" s="635"/>
      <c r="AD11" s="632">
        <v>322162</v>
      </c>
      <c r="AE11" s="624"/>
      <c r="AF11" s="624"/>
      <c r="AG11" s="624"/>
      <c r="AH11" s="624"/>
      <c r="AI11" s="624"/>
      <c r="AJ11" s="624"/>
      <c r="AK11" s="625"/>
      <c r="AL11" s="628">
        <v>4.3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22533</v>
      </c>
      <c r="BH11" s="624"/>
      <c r="BI11" s="624"/>
      <c r="BJ11" s="624"/>
      <c r="BK11" s="624"/>
      <c r="BL11" s="624"/>
      <c r="BM11" s="624"/>
      <c r="BN11" s="625"/>
      <c r="BO11" s="626">
        <v>1.5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1879857</v>
      </c>
      <c r="CS11" s="624"/>
      <c r="CT11" s="624"/>
      <c r="CU11" s="624"/>
      <c r="CV11" s="624"/>
      <c r="CW11" s="624"/>
      <c r="CX11" s="624"/>
      <c r="CY11" s="625"/>
      <c r="CZ11" s="626">
        <v>11</v>
      </c>
      <c r="DA11" s="626"/>
      <c r="DB11" s="626"/>
      <c r="DC11" s="626"/>
      <c r="DD11" s="632">
        <v>119392</v>
      </c>
      <c r="DE11" s="624"/>
      <c r="DF11" s="624"/>
      <c r="DG11" s="624"/>
      <c r="DH11" s="624"/>
      <c r="DI11" s="624"/>
      <c r="DJ11" s="624"/>
      <c r="DK11" s="624"/>
      <c r="DL11" s="624"/>
      <c r="DM11" s="624"/>
      <c r="DN11" s="624"/>
      <c r="DO11" s="624"/>
      <c r="DP11" s="625"/>
      <c r="DQ11" s="632">
        <v>721863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8546</v>
      </c>
      <c r="S12" s="624"/>
      <c r="T12" s="624"/>
      <c r="U12" s="624"/>
      <c r="V12" s="624"/>
      <c r="W12" s="624"/>
      <c r="X12" s="624"/>
      <c r="Y12" s="625"/>
      <c r="Z12" s="626">
        <v>0</v>
      </c>
      <c r="AA12" s="626"/>
      <c r="AB12" s="626"/>
      <c r="AC12" s="626"/>
      <c r="AD12" s="627">
        <v>8546</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910197</v>
      </c>
      <c r="BH12" s="624"/>
      <c r="BI12" s="624"/>
      <c r="BJ12" s="624"/>
      <c r="BK12" s="624"/>
      <c r="BL12" s="624"/>
      <c r="BM12" s="624"/>
      <c r="BN12" s="625"/>
      <c r="BO12" s="626">
        <v>60.6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800254</v>
      </c>
      <c r="CS12" s="624"/>
      <c r="CT12" s="624"/>
      <c r="CU12" s="624"/>
      <c r="CV12" s="624"/>
      <c r="CW12" s="624"/>
      <c r="CX12" s="624"/>
      <c r="CY12" s="625"/>
      <c r="CZ12" s="626">
        <v>4.7</v>
      </c>
      <c r="DA12" s="626"/>
      <c r="DB12" s="626"/>
      <c r="DC12" s="626"/>
      <c r="DD12" s="632">
        <v>432642</v>
      </c>
      <c r="DE12" s="624"/>
      <c r="DF12" s="624"/>
      <c r="DG12" s="624"/>
      <c r="DH12" s="624"/>
      <c r="DI12" s="624"/>
      <c r="DJ12" s="624"/>
      <c r="DK12" s="624"/>
      <c r="DL12" s="624"/>
      <c r="DM12" s="624"/>
      <c r="DN12" s="624"/>
      <c r="DO12" s="624"/>
      <c r="DP12" s="625"/>
      <c r="DQ12" s="632">
        <v>505389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890715</v>
      </c>
      <c r="BH13" s="624"/>
      <c r="BI13" s="624"/>
      <c r="BJ13" s="624"/>
      <c r="BK13" s="624"/>
      <c r="BL13" s="624"/>
      <c r="BM13" s="624"/>
      <c r="BN13" s="625"/>
      <c r="BO13" s="626">
        <v>59.3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1109674</v>
      </c>
      <c r="CS13" s="624"/>
      <c r="CT13" s="624"/>
      <c r="CU13" s="624"/>
      <c r="CV13" s="624"/>
      <c r="CW13" s="624"/>
      <c r="CX13" s="624"/>
      <c r="CY13" s="625"/>
      <c r="CZ13" s="626">
        <v>6.5</v>
      </c>
      <c r="DA13" s="626"/>
      <c r="DB13" s="626"/>
      <c r="DC13" s="626"/>
      <c r="DD13" s="632">
        <v>782245</v>
      </c>
      <c r="DE13" s="624"/>
      <c r="DF13" s="624"/>
      <c r="DG13" s="624"/>
      <c r="DH13" s="624"/>
      <c r="DI13" s="624"/>
      <c r="DJ13" s="624"/>
      <c r="DK13" s="624"/>
      <c r="DL13" s="624"/>
      <c r="DM13" s="624"/>
      <c r="DN13" s="624"/>
      <c r="DO13" s="624"/>
      <c r="DP13" s="625"/>
      <c r="DQ13" s="632">
        <v>320625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1419</v>
      </c>
      <c r="S14" s="624"/>
      <c r="T14" s="624"/>
      <c r="U14" s="624"/>
      <c r="V14" s="624"/>
      <c r="W14" s="624"/>
      <c r="X14" s="624"/>
      <c r="Y14" s="625"/>
      <c r="Z14" s="626">
        <v>0</v>
      </c>
      <c r="AA14" s="626"/>
      <c r="AB14" s="626"/>
      <c r="AC14" s="626"/>
      <c r="AD14" s="627">
        <v>1419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75799</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392142</v>
      </c>
      <c r="CS14" s="624"/>
      <c r="CT14" s="624"/>
      <c r="CU14" s="624"/>
      <c r="CV14" s="624"/>
      <c r="CW14" s="624"/>
      <c r="CX14" s="624"/>
      <c r="CY14" s="625"/>
      <c r="CZ14" s="626">
        <v>2.2999999999999998</v>
      </c>
      <c r="DA14" s="626"/>
      <c r="DB14" s="626"/>
      <c r="DC14" s="626"/>
      <c r="DD14" s="632">
        <v>20473</v>
      </c>
      <c r="DE14" s="624"/>
      <c r="DF14" s="624"/>
      <c r="DG14" s="624"/>
      <c r="DH14" s="624"/>
      <c r="DI14" s="624"/>
      <c r="DJ14" s="624"/>
      <c r="DK14" s="624"/>
      <c r="DL14" s="624"/>
      <c r="DM14" s="624"/>
      <c r="DN14" s="624"/>
      <c r="DO14" s="624"/>
      <c r="DP14" s="625"/>
      <c r="DQ14" s="632">
        <v>373752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85011</v>
      </c>
      <c r="BH15" s="624"/>
      <c r="BI15" s="624"/>
      <c r="BJ15" s="624"/>
      <c r="BK15" s="624"/>
      <c r="BL15" s="624"/>
      <c r="BM15" s="624"/>
      <c r="BN15" s="625"/>
      <c r="BO15" s="626">
        <v>5.7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3124138</v>
      </c>
      <c r="CS15" s="624"/>
      <c r="CT15" s="624"/>
      <c r="CU15" s="624"/>
      <c r="CV15" s="624"/>
      <c r="CW15" s="624"/>
      <c r="CX15" s="624"/>
      <c r="CY15" s="625"/>
      <c r="CZ15" s="626">
        <v>18.3</v>
      </c>
      <c r="DA15" s="626"/>
      <c r="DB15" s="626"/>
      <c r="DC15" s="626"/>
      <c r="DD15" s="632">
        <v>2418572</v>
      </c>
      <c r="DE15" s="624"/>
      <c r="DF15" s="624"/>
      <c r="DG15" s="624"/>
      <c r="DH15" s="624"/>
      <c r="DI15" s="624"/>
      <c r="DJ15" s="624"/>
      <c r="DK15" s="624"/>
      <c r="DL15" s="624"/>
      <c r="DM15" s="624"/>
      <c r="DN15" s="624"/>
      <c r="DO15" s="624"/>
      <c r="DP15" s="625"/>
      <c r="DQ15" s="632">
        <v>717883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23632</v>
      </c>
      <c r="S16" s="624"/>
      <c r="T16" s="624"/>
      <c r="U16" s="624"/>
      <c r="V16" s="624"/>
      <c r="W16" s="624"/>
      <c r="X16" s="624"/>
      <c r="Y16" s="625"/>
      <c r="Z16" s="626">
        <v>0.1</v>
      </c>
      <c r="AA16" s="626"/>
      <c r="AB16" s="626"/>
      <c r="AC16" s="626"/>
      <c r="AD16" s="627">
        <v>23632</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1938360</v>
      </c>
      <c r="CS16" s="624"/>
      <c r="CT16" s="624"/>
      <c r="CU16" s="624"/>
      <c r="CV16" s="624"/>
      <c r="CW16" s="624"/>
      <c r="CX16" s="624"/>
      <c r="CY16" s="625"/>
      <c r="CZ16" s="626">
        <v>11.3</v>
      </c>
      <c r="DA16" s="626"/>
      <c r="DB16" s="626"/>
      <c r="DC16" s="626"/>
      <c r="DD16" s="632" t="s">
        <v>122</v>
      </c>
      <c r="DE16" s="624"/>
      <c r="DF16" s="624"/>
      <c r="DG16" s="624"/>
      <c r="DH16" s="624"/>
      <c r="DI16" s="624"/>
      <c r="DJ16" s="624"/>
      <c r="DK16" s="624"/>
      <c r="DL16" s="624"/>
      <c r="DM16" s="624"/>
      <c r="DN16" s="624"/>
      <c r="DO16" s="624"/>
      <c r="DP16" s="625"/>
      <c r="DQ16" s="632">
        <v>322366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20469</v>
      </c>
      <c r="S17" s="624"/>
      <c r="T17" s="624"/>
      <c r="U17" s="624"/>
      <c r="V17" s="624"/>
      <c r="W17" s="624"/>
      <c r="X17" s="624"/>
      <c r="Y17" s="625"/>
      <c r="Z17" s="626">
        <v>0.1</v>
      </c>
      <c r="AA17" s="626"/>
      <c r="AB17" s="626"/>
      <c r="AC17" s="626"/>
      <c r="AD17" s="627">
        <v>20469</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911117</v>
      </c>
      <c r="CS17" s="624"/>
      <c r="CT17" s="624"/>
      <c r="CU17" s="624"/>
      <c r="CV17" s="624"/>
      <c r="CW17" s="624"/>
      <c r="CX17" s="624"/>
      <c r="CY17" s="625"/>
      <c r="CZ17" s="626">
        <v>5.3</v>
      </c>
      <c r="DA17" s="626"/>
      <c r="DB17" s="626"/>
      <c r="DC17" s="626"/>
      <c r="DD17" s="632" t="s">
        <v>122</v>
      </c>
      <c r="DE17" s="624"/>
      <c r="DF17" s="624"/>
      <c r="DG17" s="624"/>
      <c r="DH17" s="624"/>
      <c r="DI17" s="624"/>
      <c r="DJ17" s="624"/>
      <c r="DK17" s="624"/>
      <c r="DL17" s="624"/>
      <c r="DM17" s="624"/>
      <c r="DN17" s="624"/>
      <c r="DO17" s="624"/>
      <c r="DP17" s="625"/>
      <c r="DQ17" s="632">
        <v>890507</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4959</v>
      </c>
      <c r="S18" s="624"/>
      <c r="T18" s="624"/>
      <c r="U18" s="624"/>
      <c r="V18" s="624"/>
      <c r="W18" s="624"/>
      <c r="X18" s="624"/>
      <c r="Y18" s="625"/>
      <c r="Z18" s="626">
        <v>0</v>
      </c>
      <c r="AA18" s="626"/>
      <c r="AB18" s="626"/>
      <c r="AC18" s="626"/>
      <c r="AD18" s="627">
        <v>4959</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4959</v>
      </c>
      <c r="S19" s="624"/>
      <c r="T19" s="624"/>
      <c r="U19" s="624"/>
      <c r="V19" s="624"/>
      <c r="W19" s="624"/>
      <c r="X19" s="624"/>
      <c r="Y19" s="625"/>
      <c r="Z19" s="626">
        <v>0</v>
      </c>
      <c r="AA19" s="626"/>
      <c r="AB19" s="626"/>
      <c r="AC19" s="626"/>
      <c r="AD19" s="627">
        <v>4959</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17096404</v>
      </c>
      <c r="CS20" s="624"/>
      <c r="CT20" s="624"/>
      <c r="CU20" s="624"/>
      <c r="CV20" s="624"/>
      <c r="CW20" s="624"/>
      <c r="CX20" s="624"/>
      <c r="CY20" s="625"/>
      <c r="CZ20" s="626">
        <v>100</v>
      </c>
      <c r="DA20" s="626"/>
      <c r="DB20" s="626"/>
      <c r="DC20" s="626"/>
      <c r="DD20" s="632">
        <v>3967286</v>
      </c>
      <c r="DE20" s="624"/>
      <c r="DF20" s="624"/>
      <c r="DG20" s="624"/>
      <c r="DH20" s="624"/>
      <c r="DI20" s="624"/>
      <c r="DJ20" s="624"/>
      <c r="DK20" s="624"/>
      <c r="DL20" s="624"/>
      <c r="DM20" s="624"/>
      <c r="DN20" s="624"/>
      <c r="DO20" s="624"/>
      <c r="DP20" s="625"/>
      <c r="DQ20" s="632">
        <v>8732742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6271108</v>
      </c>
      <c r="S21" s="624"/>
      <c r="T21" s="624"/>
      <c r="U21" s="624"/>
      <c r="V21" s="624"/>
      <c r="W21" s="624"/>
      <c r="X21" s="624"/>
      <c r="Y21" s="625"/>
      <c r="Z21" s="626">
        <v>33.9</v>
      </c>
      <c r="AA21" s="626"/>
      <c r="AB21" s="626"/>
      <c r="AC21" s="626"/>
      <c r="AD21" s="627">
        <v>5355589</v>
      </c>
      <c r="AE21" s="627"/>
      <c r="AF21" s="627"/>
      <c r="AG21" s="627"/>
      <c r="AH21" s="627"/>
      <c r="AI21" s="627"/>
      <c r="AJ21" s="627"/>
      <c r="AK21" s="627"/>
      <c r="AL21" s="628">
        <v>70.900000000000006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5355589</v>
      </c>
      <c r="S22" s="624"/>
      <c r="T22" s="624"/>
      <c r="U22" s="624"/>
      <c r="V22" s="624"/>
      <c r="W22" s="624"/>
      <c r="X22" s="624"/>
      <c r="Y22" s="625"/>
      <c r="Z22" s="626">
        <v>29</v>
      </c>
      <c r="AA22" s="626"/>
      <c r="AB22" s="626"/>
      <c r="AC22" s="626"/>
      <c r="AD22" s="627">
        <v>5355589</v>
      </c>
      <c r="AE22" s="627"/>
      <c r="AF22" s="627"/>
      <c r="AG22" s="627"/>
      <c r="AH22" s="627"/>
      <c r="AI22" s="627"/>
      <c r="AJ22" s="627"/>
      <c r="AK22" s="627"/>
      <c r="AL22" s="628">
        <v>70.900000000000006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915519</v>
      </c>
      <c r="S23" s="624"/>
      <c r="T23" s="624"/>
      <c r="U23" s="624"/>
      <c r="V23" s="624"/>
      <c r="W23" s="624"/>
      <c r="X23" s="624"/>
      <c r="Y23" s="625"/>
      <c r="Z23" s="626">
        <v>4.9000000000000004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4592962</v>
      </c>
      <c r="CS24" s="613"/>
      <c r="CT24" s="613"/>
      <c r="CU24" s="613"/>
      <c r="CV24" s="613"/>
      <c r="CW24" s="613"/>
      <c r="CX24" s="613"/>
      <c r="CY24" s="614"/>
      <c r="CZ24" s="617">
        <v>26.9</v>
      </c>
      <c r="DA24" s="618"/>
      <c r="DB24" s="618"/>
      <c r="DC24" s="634"/>
      <c r="DD24" s="658">
        <v>3446089</v>
      </c>
      <c r="DE24" s="613"/>
      <c r="DF24" s="613"/>
      <c r="DG24" s="613"/>
      <c r="DH24" s="613"/>
      <c r="DI24" s="613"/>
      <c r="DJ24" s="613"/>
      <c r="DK24" s="614"/>
      <c r="DL24" s="658">
        <v>3184220</v>
      </c>
      <c r="DM24" s="613"/>
      <c r="DN24" s="613"/>
      <c r="DO24" s="613"/>
      <c r="DP24" s="613"/>
      <c r="DQ24" s="613"/>
      <c r="DR24" s="613"/>
      <c r="DS24" s="613"/>
      <c r="DT24" s="613"/>
      <c r="DU24" s="613"/>
      <c r="DV24" s="614"/>
      <c r="DW24" s="617">
        <v>42</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8452761</v>
      </c>
      <c r="S25" s="624"/>
      <c r="T25" s="624"/>
      <c r="U25" s="624"/>
      <c r="V25" s="624"/>
      <c r="W25" s="624"/>
      <c r="X25" s="624"/>
      <c r="Y25" s="625"/>
      <c r="Z25" s="626">
        <v>45.7</v>
      </c>
      <c r="AA25" s="626"/>
      <c r="AB25" s="626"/>
      <c r="AC25" s="626"/>
      <c r="AD25" s="627">
        <v>7537242</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1945598</v>
      </c>
      <c r="CS25" s="655"/>
      <c r="CT25" s="655"/>
      <c r="CU25" s="655"/>
      <c r="CV25" s="655"/>
      <c r="CW25" s="655"/>
      <c r="CX25" s="655"/>
      <c r="CY25" s="656"/>
      <c r="CZ25" s="628">
        <v>11.4</v>
      </c>
      <c r="DA25" s="653"/>
      <c r="DB25" s="653"/>
      <c r="DC25" s="657"/>
      <c r="DD25" s="632">
        <v>1813446</v>
      </c>
      <c r="DE25" s="655"/>
      <c r="DF25" s="655"/>
      <c r="DG25" s="655"/>
      <c r="DH25" s="655"/>
      <c r="DI25" s="655"/>
      <c r="DJ25" s="655"/>
      <c r="DK25" s="656"/>
      <c r="DL25" s="632">
        <v>1809135</v>
      </c>
      <c r="DM25" s="655"/>
      <c r="DN25" s="655"/>
      <c r="DO25" s="655"/>
      <c r="DP25" s="655"/>
      <c r="DQ25" s="655"/>
      <c r="DR25" s="655"/>
      <c r="DS25" s="655"/>
      <c r="DT25" s="655"/>
      <c r="DU25" s="655"/>
      <c r="DV25" s="656"/>
      <c r="DW25" s="628">
        <v>23.9</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1246</v>
      </c>
      <c r="S26" s="624"/>
      <c r="T26" s="624"/>
      <c r="U26" s="624"/>
      <c r="V26" s="624"/>
      <c r="W26" s="624"/>
      <c r="X26" s="624"/>
      <c r="Y26" s="625"/>
      <c r="Z26" s="626">
        <v>0</v>
      </c>
      <c r="AA26" s="626"/>
      <c r="AB26" s="626"/>
      <c r="AC26" s="626"/>
      <c r="AD26" s="627">
        <v>1246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1239402</v>
      </c>
      <c r="CS26" s="624"/>
      <c r="CT26" s="624"/>
      <c r="CU26" s="624"/>
      <c r="CV26" s="624"/>
      <c r="CW26" s="624"/>
      <c r="CX26" s="624"/>
      <c r="CY26" s="625"/>
      <c r="CZ26" s="628">
        <v>7.2</v>
      </c>
      <c r="DA26" s="653"/>
      <c r="DB26" s="653"/>
      <c r="DC26" s="657"/>
      <c r="DD26" s="632">
        <v>1149435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86145</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1501638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1736247</v>
      </c>
      <c r="CS27" s="655"/>
      <c r="CT27" s="655"/>
      <c r="CU27" s="655"/>
      <c r="CV27" s="655"/>
      <c r="CW27" s="655"/>
      <c r="CX27" s="655"/>
      <c r="CY27" s="656"/>
      <c r="CZ27" s="628">
        <v>10.199999999999999</v>
      </c>
      <c r="DA27" s="653"/>
      <c r="DB27" s="653"/>
      <c r="DC27" s="657"/>
      <c r="DD27" s="632">
        <v>742136</v>
      </c>
      <c r="DE27" s="655"/>
      <c r="DF27" s="655"/>
      <c r="DG27" s="655"/>
      <c r="DH27" s="655"/>
      <c r="DI27" s="655"/>
      <c r="DJ27" s="655"/>
      <c r="DK27" s="656"/>
      <c r="DL27" s="632">
        <v>484578</v>
      </c>
      <c r="DM27" s="655"/>
      <c r="DN27" s="655"/>
      <c r="DO27" s="655"/>
      <c r="DP27" s="655"/>
      <c r="DQ27" s="655"/>
      <c r="DR27" s="655"/>
      <c r="DS27" s="655"/>
      <c r="DT27" s="655"/>
      <c r="DU27" s="655"/>
      <c r="DV27" s="656"/>
      <c r="DW27" s="628">
        <v>6.4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97233</v>
      </c>
      <c r="S28" s="624"/>
      <c r="T28" s="624"/>
      <c r="U28" s="624"/>
      <c r="V28" s="624"/>
      <c r="W28" s="624"/>
      <c r="X28" s="624"/>
      <c r="Y28" s="625"/>
      <c r="Z28" s="626">
        <v>0.5</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911117</v>
      </c>
      <c r="CS28" s="624"/>
      <c r="CT28" s="624"/>
      <c r="CU28" s="624"/>
      <c r="CV28" s="624"/>
      <c r="CW28" s="624"/>
      <c r="CX28" s="624"/>
      <c r="CY28" s="625"/>
      <c r="CZ28" s="628">
        <v>5.3</v>
      </c>
      <c r="DA28" s="653"/>
      <c r="DB28" s="653"/>
      <c r="DC28" s="657"/>
      <c r="DD28" s="632">
        <v>890507</v>
      </c>
      <c r="DE28" s="624"/>
      <c r="DF28" s="624"/>
      <c r="DG28" s="624"/>
      <c r="DH28" s="624"/>
      <c r="DI28" s="624"/>
      <c r="DJ28" s="624"/>
      <c r="DK28" s="625"/>
      <c r="DL28" s="632">
        <v>890507</v>
      </c>
      <c r="DM28" s="624"/>
      <c r="DN28" s="624"/>
      <c r="DO28" s="624"/>
      <c r="DP28" s="624"/>
      <c r="DQ28" s="624"/>
      <c r="DR28" s="624"/>
      <c r="DS28" s="624"/>
      <c r="DT28" s="624"/>
      <c r="DU28" s="624"/>
      <c r="DV28" s="625"/>
      <c r="DW28" s="628">
        <v>11.8</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19607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910582</v>
      </c>
      <c r="CS29" s="655"/>
      <c r="CT29" s="655"/>
      <c r="CU29" s="655"/>
      <c r="CV29" s="655"/>
      <c r="CW29" s="655"/>
      <c r="CX29" s="655"/>
      <c r="CY29" s="656"/>
      <c r="CZ29" s="628">
        <v>5.3</v>
      </c>
      <c r="DA29" s="653"/>
      <c r="DB29" s="653"/>
      <c r="DC29" s="657"/>
      <c r="DD29" s="632">
        <v>889972</v>
      </c>
      <c r="DE29" s="655"/>
      <c r="DF29" s="655"/>
      <c r="DG29" s="655"/>
      <c r="DH29" s="655"/>
      <c r="DI29" s="655"/>
      <c r="DJ29" s="655"/>
      <c r="DK29" s="656"/>
      <c r="DL29" s="632">
        <v>889972</v>
      </c>
      <c r="DM29" s="655"/>
      <c r="DN29" s="655"/>
      <c r="DO29" s="655"/>
      <c r="DP29" s="655"/>
      <c r="DQ29" s="655"/>
      <c r="DR29" s="655"/>
      <c r="DS29" s="655"/>
      <c r="DT29" s="655"/>
      <c r="DU29" s="655"/>
      <c r="DV29" s="656"/>
      <c r="DW29" s="628">
        <v>11.7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3890008</v>
      </c>
      <c r="S30" s="624"/>
      <c r="T30" s="624"/>
      <c r="U30" s="624"/>
      <c r="V30" s="624"/>
      <c r="W30" s="624"/>
      <c r="X30" s="624"/>
      <c r="Y30" s="625"/>
      <c r="Z30" s="626">
        <v>21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884885</v>
      </c>
      <c r="CS30" s="624"/>
      <c r="CT30" s="624"/>
      <c r="CU30" s="624"/>
      <c r="CV30" s="624"/>
      <c r="CW30" s="624"/>
      <c r="CX30" s="624"/>
      <c r="CY30" s="625"/>
      <c r="CZ30" s="628">
        <v>5.2</v>
      </c>
      <c r="DA30" s="653"/>
      <c r="DB30" s="653"/>
      <c r="DC30" s="657"/>
      <c r="DD30" s="632">
        <v>864343</v>
      </c>
      <c r="DE30" s="624"/>
      <c r="DF30" s="624"/>
      <c r="DG30" s="624"/>
      <c r="DH30" s="624"/>
      <c r="DI30" s="624"/>
      <c r="DJ30" s="624"/>
      <c r="DK30" s="625"/>
      <c r="DL30" s="632">
        <v>864343</v>
      </c>
      <c r="DM30" s="624"/>
      <c r="DN30" s="624"/>
      <c r="DO30" s="624"/>
      <c r="DP30" s="624"/>
      <c r="DQ30" s="624"/>
      <c r="DR30" s="624"/>
      <c r="DS30" s="624"/>
      <c r="DT30" s="624"/>
      <c r="DU30" s="624"/>
      <c r="DV30" s="625"/>
      <c r="DW30" s="628">
        <v>11.4</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9959</v>
      </c>
      <c r="S31" s="624"/>
      <c r="T31" s="624"/>
      <c r="U31" s="624"/>
      <c r="V31" s="624"/>
      <c r="W31" s="624"/>
      <c r="X31" s="624"/>
      <c r="Y31" s="625"/>
      <c r="Z31" s="626">
        <v>0.1</v>
      </c>
      <c r="AA31" s="626"/>
      <c r="AB31" s="626"/>
      <c r="AC31" s="626"/>
      <c r="AD31" s="627">
        <v>9959</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98.1</v>
      </c>
      <c r="BN31" s="667"/>
      <c r="BO31" s="667"/>
      <c r="BP31" s="667"/>
      <c r="BQ31" s="668"/>
      <c r="BR31" s="679">
        <v>99.2</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25697</v>
      </c>
      <c r="CS31" s="655"/>
      <c r="CT31" s="655"/>
      <c r="CU31" s="655"/>
      <c r="CV31" s="655"/>
      <c r="CW31" s="655"/>
      <c r="CX31" s="655"/>
      <c r="CY31" s="656"/>
      <c r="CZ31" s="628">
        <v>0.2</v>
      </c>
      <c r="DA31" s="653"/>
      <c r="DB31" s="653"/>
      <c r="DC31" s="657"/>
      <c r="DD31" s="632">
        <v>25629</v>
      </c>
      <c r="DE31" s="655"/>
      <c r="DF31" s="655"/>
      <c r="DG31" s="655"/>
      <c r="DH31" s="655"/>
      <c r="DI31" s="655"/>
      <c r="DJ31" s="655"/>
      <c r="DK31" s="656"/>
      <c r="DL31" s="632">
        <v>25629</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1855084</v>
      </c>
      <c r="S32" s="624"/>
      <c r="T32" s="624"/>
      <c r="U32" s="624"/>
      <c r="V32" s="624"/>
      <c r="W32" s="624"/>
      <c r="X32" s="624"/>
      <c r="Y32" s="625"/>
      <c r="Z32" s="626">
        <v>10</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97.8</v>
      </c>
      <c r="BN32" s="655"/>
      <c r="BO32" s="655"/>
      <c r="BP32" s="655"/>
      <c r="BQ32" s="678"/>
      <c r="BR32" s="680">
        <v>99</v>
      </c>
      <c r="BS32" s="655"/>
      <c r="BT32" s="655"/>
      <c r="BU32" s="655"/>
      <c r="BV32" s="655"/>
      <c r="BW32" s="655"/>
      <c r="BX32" s="629">
        <v>97.5</v>
      </c>
      <c r="BY32" s="655"/>
      <c r="BZ32" s="655"/>
      <c r="CA32" s="655"/>
      <c r="CB32" s="678"/>
      <c r="CD32" s="663"/>
      <c r="CE32" s="664"/>
      <c r="CF32" s="620" t="s">
        <v>304</v>
      </c>
      <c r="CG32" s="621"/>
      <c r="CH32" s="621"/>
      <c r="CI32" s="621"/>
      <c r="CJ32" s="621"/>
      <c r="CK32" s="621"/>
      <c r="CL32" s="621"/>
      <c r="CM32" s="621"/>
      <c r="CN32" s="621"/>
      <c r="CO32" s="621"/>
      <c r="CP32" s="621"/>
      <c r="CQ32" s="622"/>
      <c r="CR32" s="623">
        <v>535</v>
      </c>
      <c r="CS32" s="624"/>
      <c r="CT32" s="624"/>
      <c r="CU32" s="624"/>
      <c r="CV32" s="624"/>
      <c r="CW32" s="624"/>
      <c r="CX32" s="624"/>
      <c r="CY32" s="625"/>
      <c r="CZ32" s="628">
        <v>0</v>
      </c>
      <c r="DA32" s="653"/>
      <c r="DB32" s="653"/>
      <c r="DC32" s="657"/>
      <c r="DD32" s="632">
        <v>535</v>
      </c>
      <c r="DE32" s="624"/>
      <c r="DF32" s="624"/>
      <c r="DG32" s="624"/>
      <c r="DH32" s="624"/>
      <c r="DI32" s="624"/>
      <c r="DJ32" s="624"/>
      <c r="DK32" s="625"/>
      <c r="DL32" s="632">
        <v>535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205873</v>
      </c>
      <c r="S33" s="624"/>
      <c r="T33" s="624"/>
      <c r="U33" s="624"/>
      <c r="V33" s="624"/>
      <c r="W33" s="624"/>
      <c r="X33" s="624"/>
      <c r="Y33" s="625"/>
      <c r="Z33" s="626">
        <v>1.1000000000000001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98.2</v>
      </c>
      <c r="BN33" s="682"/>
      <c r="BO33" s="682"/>
      <c r="BP33" s="682"/>
      <c r="BQ33" s="684"/>
      <c r="BR33" s="681">
        <v>99.1</v>
      </c>
      <c r="BS33" s="682"/>
      <c r="BT33" s="682"/>
      <c r="BU33" s="682"/>
      <c r="BV33" s="682"/>
      <c r="BW33" s="682"/>
      <c r="BX33" s="683">
        <v>95.7</v>
      </c>
      <c r="BY33" s="682"/>
      <c r="BZ33" s="682"/>
      <c r="CA33" s="682"/>
      <c r="CB33" s="684"/>
      <c r="CD33" s="620" t="s">
        <v>307</v>
      </c>
      <c r="CE33" s="621"/>
      <c r="CF33" s="621"/>
      <c r="CG33" s="621"/>
      <c r="CH33" s="621"/>
      <c r="CI33" s="621"/>
      <c r="CJ33" s="621"/>
      <c r="CK33" s="621"/>
      <c r="CL33" s="621"/>
      <c r="CM33" s="621"/>
      <c r="CN33" s="621"/>
      <c r="CO33" s="621"/>
      <c r="CP33" s="621"/>
      <c r="CQ33" s="622"/>
      <c r="CR33" s="623">
        <v>6597796</v>
      </c>
      <c r="CS33" s="655"/>
      <c r="CT33" s="655"/>
      <c r="CU33" s="655"/>
      <c r="CV33" s="655"/>
      <c r="CW33" s="655"/>
      <c r="CX33" s="655"/>
      <c r="CY33" s="656"/>
      <c r="CZ33" s="628">
        <v>38.6</v>
      </c>
      <c r="DA33" s="653"/>
      <c r="DB33" s="653"/>
      <c r="DC33" s="657"/>
      <c r="DD33" s="632">
        <v>4381579</v>
      </c>
      <c r="DE33" s="655"/>
      <c r="DF33" s="655"/>
      <c r="DG33" s="655"/>
      <c r="DH33" s="655"/>
      <c r="DI33" s="655"/>
      <c r="DJ33" s="655"/>
      <c r="DK33" s="656"/>
      <c r="DL33" s="632">
        <v>3122623</v>
      </c>
      <c r="DM33" s="655"/>
      <c r="DN33" s="655"/>
      <c r="DO33" s="655"/>
      <c r="DP33" s="655"/>
      <c r="DQ33" s="655"/>
      <c r="DR33" s="655"/>
      <c r="DS33" s="655"/>
      <c r="DT33" s="655"/>
      <c r="DU33" s="655"/>
      <c r="DV33" s="656"/>
      <c r="DW33" s="628">
        <v>41.2</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456269</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2718812</v>
      </c>
      <c r="CS34" s="624"/>
      <c r="CT34" s="624"/>
      <c r="CU34" s="624"/>
      <c r="CV34" s="624"/>
      <c r="CW34" s="624"/>
      <c r="CX34" s="624"/>
      <c r="CY34" s="625"/>
      <c r="CZ34" s="628">
        <v>15.9</v>
      </c>
      <c r="DA34" s="653"/>
      <c r="DB34" s="653"/>
      <c r="DC34" s="657"/>
      <c r="DD34" s="632">
        <v>1740325</v>
      </c>
      <c r="DE34" s="624"/>
      <c r="DF34" s="624"/>
      <c r="DG34" s="624"/>
      <c r="DH34" s="624"/>
      <c r="DI34" s="624"/>
      <c r="DJ34" s="624"/>
      <c r="DK34" s="625"/>
      <c r="DL34" s="632">
        <v>1292800</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1253548</v>
      </c>
      <c r="S35" s="624"/>
      <c r="T35" s="624"/>
      <c r="U35" s="624"/>
      <c r="V35" s="624"/>
      <c r="W35" s="624"/>
      <c r="X35" s="624"/>
      <c r="Y35" s="625"/>
      <c r="Z35" s="626">
        <v>6.8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67867</v>
      </c>
      <c r="CS35" s="655"/>
      <c r="CT35" s="655"/>
      <c r="CU35" s="655"/>
      <c r="CV35" s="655"/>
      <c r="CW35" s="655"/>
      <c r="CX35" s="655"/>
      <c r="CY35" s="656"/>
      <c r="CZ35" s="628">
        <v>0.4</v>
      </c>
      <c r="DA35" s="653"/>
      <c r="DB35" s="653"/>
      <c r="DC35" s="657"/>
      <c r="DD35" s="632">
        <v>55809</v>
      </c>
      <c r="DE35" s="655"/>
      <c r="DF35" s="655"/>
      <c r="DG35" s="655"/>
      <c r="DH35" s="655"/>
      <c r="DI35" s="655"/>
      <c r="DJ35" s="655"/>
      <c r="DK35" s="656"/>
      <c r="DL35" s="632">
        <v>45102</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687788</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1562220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22732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2089019</v>
      </c>
      <c r="CS36" s="624"/>
      <c r="CT36" s="624"/>
      <c r="CU36" s="624"/>
      <c r="CV36" s="624"/>
      <c r="CW36" s="624"/>
      <c r="CX36" s="624"/>
      <c r="CY36" s="625"/>
      <c r="CZ36" s="628">
        <v>12.2</v>
      </c>
      <c r="DA36" s="653"/>
      <c r="DB36" s="653"/>
      <c r="DC36" s="657"/>
      <c r="DD36" s="632">
        <v>1409976</v>
      </c>
      <c r="DE36" s="624"/>
      <c r="DF36" s="624"/>
      <c r="DG36" s="624"/>
      <c r="DH36" s="624"/>
      <c r="DI36" s="624"/>
      <c r="DJ36" s="624"/>
      <c r="DK36" s="625"/>
      <c r="DL36" s="632">
        <v>942148</v>
      </c>
      <c r="DM36" s="624"/>
      <c r="DN36" s="624"/>
      <c r="DO36" s="624"/>
      <c r="DP36" s="624"/>
      <c r="DQ36" s="624"/>
      <c r="DR36" s="624"/>
      <c r="DS36" s="624"/>
      <c r="DT36" s="624"/>
      <c r="DU36" s="624"/>
      <c r="DV36" s="625"/>
      <c r="DW36" s="628">
        <v>12.4</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242876</v>
      </c>
      <c r="S37" s="624"/>
      <c r="T37" s="624"/>
      <c r="U37" s="624"/>
      <c r="V37" s="624"/>
      <c r="W37" s="624"/>
      <c r="X37" s="624"/>
      <c r="Y37" s="625"/>
      <c r="Z37" s="626">
        <v>1.3</v>
      </c>
      <c r="AA37" s="626"/>
      <c r="AB37" s="626"/>
      <c r="AC37" s="626"/>
      <c r="AD37" s="627">
        <v>19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213374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-11095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314238</v>
      </c>
      <c r="CS37" s="655"/>
      <c r="CT37" s="655"/>
      <c r="CU37" s="655"/>
      <c r="CV37" s="655"/>
      <c r="CW37" s="655"/>
      <c r="CX37" s="655"/>
      <c r="CY37" s="656"/>
      <c r="CZ37" s="628">
        <v>1.8</v>
      </c>
      <c r="DA37" s="653"/>
      <c r="DB37" s="653"/>
      <c r="DC37" s="657"/>
      <c r="DD37" s="632">
        <v>314238</v>
      </c>
      <c r="DE37" s="655"/>
      <c r="DF37" s="655"/>
      <c r="DG37" s="655"/>
      <c r="DH37" s="655"/>
      <c r="DI37" s="655"/>
      <c r="DJ37" s="655"/>
      <c r="DK37" s="656"/>
      <c r="DL37" s="632">
        <v>274207</v>
      </c>
      <c r="DM37" s="655"/>
      <c r="DN37" s="655"/>
      <c r="DO37" s="655"/>
      <c r="DP37" s="655"/>
      <c r="DQ37" s="655"/>
      <c r="DR37" s="655"/>
      <c r="DS37" s="655"/>
      <c r="DT37" s="655"/>
      <c r="DU37" s="655"/>
      <c r="DV37" s="656"/>
      <c r="DW37" s="628">
        <v>3.6</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1236981</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200000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2443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1148846</v>
      </c>
      <c r="CS38" s="624"/>
      <c r="CT38" s="624"/>
      <c r="CU38" s="624"/>
      <c r="CV38" s="624"/>
      <c r="CW38" s="624"/>
      <c r="CX38" s="624"/>
      <c r="CY38" s="625"/>
      <c r="CZ38" s="628">
        <v>6.7</v>
      </c>
      <c r="DA38" s="653"/>
      <c r="DB38" s="653"/>
      <c r="DC38" s="657"/>
      <c r="DD38" s="632">
        <v>925886</v>
      </c>
      <c r="DE38" s="624"/>
      <c r="DF38" s="624"/>
      <c r="DG38" s="624"/>
      <c r="DH38" s="624"/>
      <c r="DI38" s="624"/>
      <c r="DJ38" s="624"/>
      <c r="DK38" s="625"/>
      <c r="DL38" s="632">
        <v>842573</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43276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3923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570792</v>
      </c>
      <c r="CS39" s="655"/>
      <c r="CT39" s="655"/>
      <c r="CU39" s="655"/>
      <c r="CV39" s="655"/>
      <c r="CW39" s="655"/>
      <c r="CX39" s="655"/>
      <c r="CY39" s="656"/>
      <c r="CZ39" s="628">
        <v>3.3</v>
      </c>
      <c r="DA39" s="653"/>
      <c r="DB39" s="653"/>
      <c r="DC39" s="657"/>
      <c r="DD39" s="632">
        <v>249583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29181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3271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2460</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18495378</v>
      </c>
      <c r="S41" s="696"/>
      <c r="T41" s="696"/>
      <c r="U41" s="696"/>
      <c r="V41" s="696"/>
      <c r="W41" s="696"/>
      <c r="X41" s="696"/>
      <c r="Y41" s="700"/>
      <c r="Z41" s="701">
        <v>100</v>
      </c>
      <c r="AA41" s="701"/>
      <c r="AB41" s="701"/>
      <c r="AC41" s="701"/>
      <c r="AD41" s="702">
        <v>7548466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189843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912456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461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5905646</v>
      </c>
      <c r="CS42" s="655"/>
      <c r="CT42" s="655"/>
      <c r="CU42" s="655"/>
      <c r="CV42" s="655"/>
      <c r="CW42" s="655"/>
      <c r="CX42" s="655"/>
      <c r="CY42" s="656"/>
      <c r="CZ42" s="628">
        <v>34.5</v>
      </c>
      <c r="DA42" s="653"/>
      <c r="DB42" s="653"/>
      <c r="DC42" s="657"/>
      <c r="DD42" s="632">
        <v>905074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67207</v>
      </c>
      <c r="CS43" s="655"/>
      <c r="CT43" s="655"/>
      <c r="CU43" s="655"/>
      <c r="CV43" s="655"/>
      <c r="CW43" s="655"/>
      <c r="CX43" s="655"/>
      <c r="CY43" s="656"/>
      <c r="CZ43" s="628">
        <v>0.4</v>
      </c>
      <c r="DA43" s="653"/>
      <c r="DB43" s="653"/>
      <c r="DC43" s="657"/>
      <c r="DD43" s="632">
        <v>64593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3967286</v>
      </c>
      <c r="CS44" s="624"/>
      <c r="CT44" s="624"/>
      <c r="CU44" s="624"/>
      <c r="CV44" s="624"/>
      <c r="CW44" s="624"/>
      <c r="CX44" s="624"/>
      <c r="CY44" s="625"/>
      <c r="CZ44" s="628">
        <v>23.2</v>
      </c>
      <c r="DA44" s="629"/>
      <c r="DB44" s="629"/>
      <c r="DC44" s="635"/>
      <c r="DD44" s="632">
        <v>582708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3072570</v>
      </c>
      <c r="CS45" s="655"/>
      <c r="CT45" s="655"/>
      <c r="CU45" s="655"/>
      <c r="CV45" s="655"/>
      <c r="CW45" s="655"/>
      <c r="CX45" s="655"/>
      <c r="CY45" s="656"/>
      <c r="CZ45" s="628">
        <v>18</v>
      </c>
      <c r="DA45" s="653"/>
      <c r="DB45" s="653"/>
      <c r="DC45" s="657"/>
      <c r="DD45" s="632">
        <v>106550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856937</v>
      </c>
      <c r="CS46" s="624"/>
      <c r="CT46" s="624"/>
      <c r="CU46" s="624"/>
      <c r="CV46" s="624"/>
      <c r="CW46" s="624"/>
      <c r="CX46" s="624"/>
      <c r="CY46" s="625"/>
      <c r="CZ46" s="628">
        <v>5</v>
      </c>
      <c r="DA46" s="629"/>
      <c r="DB46" s="629"/>
      <c r="DC46" s="635"/>
      <c r="DD46" s="632">
        <v>444146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1938360</v>
      </c>
      <c r="CS47" s="655"/>
      <c r="CT47" s="655"/>
      <c r="CU47" s="655"/>
      <c r="CV47" s="655"/>
      <c r="CW47" s="655"/>
      <c r="CX47" s="655"/>
      <c r="CY47" s="656"/>
      <c r="CZ47" s="628">
        <v>11.3</v>
      </c>
      <c r="DA47" s="653"/>
      <c r="DB47" s="653"/>
      <c r="DC47" s="657"/>
      <c r="DD47" s="632">
        <v>322366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17096404</v>
      </c>
      <c r="CS49" s="682"/>
      <c r="CT49" s="682"/>
      <c r="CU49" s="682"/>
      <c r="CV49" s="682"/>
      <c r="CW49" s="682"/>
      <c r="CX49" s="682"/>
      <c r="CY49" s="711"/>
      <c r="CZ49" s="703">
        <v>100</v>
      </c>
      <c r="DA49" s="712"/>
      <c r="DB49" s="712"/>
      <c r="DC49" s="713"/>
      <c r="DD49" s="714">
        <v>8732742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s29MNXG/5EhKWKECScBdztaY666J9fRfD0vcwC8Wd1Fh099TisWCjOwQSfPbi0eq5IIiW/msDShesBuJkbnSw==" saltValue="DH414QzEToCL/oA51PQyq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18495</v>
      </c>
      <c r="R7" s="753"/>
      <c r="S7" s="753"/>
      <c r="T7" s="753"/>
      <c r="U7" s="753"/>
      <c r="V7" s="753">
        <v>17096</v>
      </c>
      <c r="W7" s="753"/>
      <c r="X7" s="753"/>
      <c r="Y7" s="753"/>
      <c r="Z7" s="753"/>
      <c r="AA7" s="753">
        <v>1399</v>
      </c>
      <c r="AB7" s="753"/>
      <c r="AC7" s="753"/>
      <c r="AD7" s="753"/>
      <c r="AE7" s="754"/>
      <c r="AF7" s="755">
        <v>929</v>
      </c>
      <c r="AG7" s="756"/>
      <c r="AH7" s="756"/>
      <c r="AI7" s="756"/>
      <c r="AJ7" s="757"/>
      <c r="AK7" s="758">
        <v>1267</v>
      </c>
      <c r="AL7" s="759"/>
      <c r="AM7" s="759"/>
      <c r="AN7" s="759"/>
      <c r="AO7" s="759"/>
      <c r="AP7" s="759">
        <v>9041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14</v>
      </c>
      <c r="CI7" s="744"/>
      <c r="CJ7" s="744"/>
      <c r="CK7" s="744"/>
      <c r="CL7" s="745"/>
      <c r="CM7" s="743">
        <v>85</v>
      </c>
      <c r="CN7" s="744"/>
      <c r="CO7" s="744"/>
      <c r="CP7" s="744"/>
      <c r="CQ7" s="745"/>
      <c r="CR7" s="743">
        <v>10</v>
      </c>
      <c r="CS7" s="744"/>
      <c r="CT7" s="744"/>
      <c r="CU7" s="744"/>
      <c r="CV7" s="745"/>
      <c r="CW7" s="743">
        <v>1</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1</v>
      </c>
      <c r="CI8" s="777"/>
      <c r="CJ8" s="777"/>
      <c r="CK8" s="777"/>
      <c r="CL8" s="778"/>
      <c r="CM8" s="776">
        <v>114</v>
      </c>
      <c r="CN8" s="777"/>
      <c r="CO8" s="777"/>
      <c r="CP8" s="777"/>
      <c r="CQ8" s="778"/>
      <c r="CR8" s="776">
        <v>30</v>
      </c>
      <c r="CS8" s="777"/>
      <c r="CT8" s="777"/>
      <c r="CU8" s="777"/>
      <c r="CV8" s="778"/>
      <c r="CW8" s="776" t="s">
        <v>560</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559</v>
      </c>
      <c r="BT9" s="774"/>
      <c r="BU9" s="774"/>
      <c r="BV9" s="774"/>
      <c r="BW9" s="774"/>
      <c r="BX9" s="774"/>
      <c r="BY9" s="774"/>
      <c r="BZ9" s="774"/>
      <c r="CA9" s="774"/>
      <c r="CB9" s="774"/>
      <c r="CC9" s="774"/>
      <c r="CD9" s="774"/>
      <c r="CE9" s="774"/>
      <c r="CF9" s="774"/>
      <c r="CG9" s="775"/>
      <c r="CH9" s="776">
        <v>41</v>
      </c>
      <c r="CI9" s="777"/>
      <c r="CJ9" s="777"/>
      <c r="CK9" s="777"/>
      <c r="CL9" s="778"/>
      <c r="CM9" s="776">
        <v>232</v>
      </c>
      <c r="CN9" s="777"/>
      <c r="CO9" s="777"/>
      <c r="CP9" s="777"/>
      <c r="CQ9" s="778"/>
      <c r="CR9" s="776">
        <v>3</v>
      </c>
      <c r="CS9" s="777"/>
      <c r="CT9" s="777"/>
      <c r="CU9" s="777"/>
      <c r="CV9" s="778"/>
      <c r="CW9" s="776" t="s">
        <v>560</v>
      </c>
      <c r="CX9" s="777"/>
      <c r="CY9" s="777"/>
      <c r="CZ9" s="777"/>
      <c r="DA9" s="778"/>
      <c r="DB9" s="776" t="s">
        <v>552</v>
      </c>
      <c r="DC9" s="777"/>
      <c r="DD9" s="777"/>
      <c r="DE9" s="777"/>
      <c r="DF9" s="778"/>
      <c r="DG9" s="776" t="s">
        <v>552</v>
      </c>
      <c r="DH9" s="777"/>
      <c r="DI9" s="777"/>
      <c r="DJ9" s="777"/>
      <c r="DK9" s="778"/>
      <c r="DL9" s="776" t="s">
        <v>552</v>
      </c>
      <c r="DM9" s="777"/>
      <c r="DN9" s="777"/>
      <c r="DO9" s="777"/>
      <c r="DP9" s="778"/>
      <c r="DQ9" s="776" t="s">
        <v>552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929</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2487</v>
      </c>
      <c r="R28" s="823"/>
      <c r="S28" s="823"/>
      <c r="T28" s="823"/>
      <c r="U28" s="823"/>
      <c r="V28" s="823">
        <v>2464</v>
      </c>
      <c r="W28" s="823"/>
      <c r="X28" s="823"/>
      <c r="Y28" s="823"/>
      <c r="Z28" s="823"/>
      <c r="AA28" s="823">
        <v>23</v>
      </c>
      <c r="AB28" s="823"/>
      <c r="AC28" s="823"/>
      <c r="AD28" s="823"/>
      <c r="AE28" s="824"/>
      <c r="AF28" s="825">
        <v>23</v>
      </c>
      <c r="AG28" s="823"/>
      <c r="AH28" s="823"/>
      <c r="AI28" s="823"/>
      <c r="AJ28" s="826"/>
      <c r="AK28" s="827">
        <v>186</v>
      </c>
      <c r="AL28" s="828"/>
      <c r="AM28" s="828"/>
      <c r="AN28" s="828"/>
      <c r="AO28" s="828"/>
      <c r="AP28" s="828" t="s">
        <v>549</v>
      </c>
      <c r="AQ28" s="828"/>
      <c r="AR28" s="828"/>
      <c r="AS28" s="828"/>
      <c r="AT28" s="828"/>
      <c r="AU28" s="828" t="s">
        <v>549</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3170</v>
      </c>
      <c r="R29" s="784"/>
      <c r="S29" s="784"/>
      <c r="T29" s="784"/>
      <c r="U29" s="784"/>
      <c r="V29" s="784">
        <v>2935</v>
      </c>
      <c r="W29" s="784"/>
      <c r="X29" s="784"/>
      <c r="Y29" s="784"/>
      <c r="Z29" s="784"/>
      <c r="AA29" s="784">
        <v>235</v>
      </c>
      <c r="AB29" s="784"/>
      <c r="AC29" s="784"/>
      <c r="AD29" s="784"/>
      <c r="AE29" s="785"/>
      <c r="AF29" s="786">
        <v>235</v>
      </c>
      <c r="AG29" s="787"/>
      <c r="AH29" s="787"/>
      <c r="AI29" s="787"/>
      <c r="AJ29" s="788"/>
      <c r="AK29" s="834">
        <v>424</v>
      </c>
      <c r="AL29" s="830"/>
      <c r="AM29" s="830"/>
      <c r="AN29" s="830"/>
      <c r="AO29" s="830"/>
      <c r="AP29" s="830" t="s">
        <v>549</v>
      </c>
      <c r="AQ29" s="830"/>
      <c r="AR29" s="830"/>
      <c r="AS29" s="830"/>
      <c r="AT29" s="830"/>
      <c r="AU29" s="830" t="s">
        <v>549</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293</v>
      </c>
      <c r="R30" s="784"/>
      <c r="S30" s="784"/>
      <c r="T30" s="784"/>
      <c r="U30" s="784"/>
      <c r="V30" s="784">
        <v>289</v>
      </c>
      <c r="W30" s="784"/>
      <c r="X30" s="784"/>
      <c r="Y30" s="784"/>
      <c r="Z30" s="784"/>
      <c r="AA30" s="784">
        <v>4</v>
      </c>
      <c r="AB30" s="784"/>
      <c r="AC30" s="784"/>
      <c r="AD30" s="784"/>
      <c r="AE30" s="785"/>
      <c r="AF30" s="786">
        <v>4</v>
      </c>
      <c r="AG30" s="787"/>
      <c r="AH30" s="787"/>
      <c r="AI30" s="787"/>
      <c r="AJ30" s="788"/>
      <c r="AK30" s="834">
        <v>106</v>
      </c>
      <c r="AL30" s="830"/>
      <c r="AM30" s="830"/>
      <c r="AN30" s="830"/>
      <c r="AO30" s="830"/>
      <c r="AP30" s="830" t="s">
        <v>549</v>
      </c>
      <c r="AQ30" s="830"/>
      <c r="AR30" s="830"/>
      <c r="AS30" s="830"/>
      <c r="AT30" s="830"/>
      <c r="AU30" s="830" t="s">
        <v>549</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327</v>
      </c>
      <c r="R31" s="784"/>
      <c r="S31" s="784"/>
      <c r="T31" s="784"/>
      <c r="U31" s="784"/>
      <c r="V31" s="784">
        <v>297</v>
      </c>
      <c r="W31" s="784"/>
      <c r="X31" s="784"/>
      <c r="Y31" s="784"/>
      <c r="Z31" s="784"/>
      <c r="AA31" s="784">
        <v>30</v>
      </c>
      <c r="AB31" s="784"/>
      <c r="AC31" s="784"/>
      <c r="AD31" s="784"/>
      <c r="AE31" s="785"/>
      <c r="AF31" s="786">
        <v>393</v>
      </c>
      <c r="AG31" s="787"/>
      <c r="AH31" s="787"/>
      <c r="AI31" s="787"/>
      <c r="AJ31" s="788"/>
      <c r="AK31" s="834">
        <v>213</v>
      </c>
      <c r="AL31" s="830"/>
      <c r="AM31" s="830"/>
      <c r="AN31" s="830"/>
      <c r="AO31" s="830"/>
      <c r="AP31" s="830">
        <v>1776</v>
      </c>
      <c r="AQ31" s="830"/>
      <c r="AR31" s="830"/>
      <c r="AS31" s="830"/>
      <c r="AT31" s="830"/>
      <c r="AU31" s="830">
        <v>1421</v>
      </c>
      <c r="AV31" s="830"/>
      <c r="AW31" s="830"/>
      <c r="AX31" s="830"/>
      <c r="AY31" s="830"/>
      <c r="AZ31" s="831" t="s">
        <v>550</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1139</v>
      </c>
      <c r="R32" s="784"/>
      <c r="S32" s="784"/>
      <c r="T32" s="784"/>
      <c r="U32" s="784"/>
      <c r="V32" s="784">
        <v>1055</v>
      </c>
      <c r="W32" s="784"/>
      <c r="X32" s="784"/>
      <c r="Y32" s="784"/>
      <c r="Z32" s="784"/>
      <c r="AA32" s="784">
        <v>84</v>
      </c>
      <c r="AB32" s="784"/>
      <c r="AC32" s="784"/>
      <c r="AD32" s="784"/>
      <c r="AE32" s="785"/>
      <c r="AF32" s="786">
        <v>1617</v>
      </c>
      <c r="AG32" s="787"/>
      <c r="AH32" s="787"/>
      <c r="AI32" s="787"/>
      <c r="AJ32" s="788"/>
      <c r="AK32" s="834">
        <v>200</v>
      </c>
      <c r="AL32" s="830"/>
      <c r="AM32" s="830"/>
      <c r="AN32" s="830"/>
      <c r="AO32" s="830"/>
      <c r="AP32" s="830">
        <v>889</v>
      </c>
      <c r="AQ32" s="830"/>
      <c r="AR32" s="830"/>
      <c r="AS32" s="830"/>
      <c r="AT32" s="830"/>
      <c r="AU32" s="830">
        <v>524</v>
      </c>
      <c r="AV32" s="830"/>
      <c r="AW32" s="830"/>
      <c r="AX32" s="830"/>
      <c r="AY32" s="830"/>
      <c r="AZ32" s="831" t="s">
        <v>550</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34</v>
      </c>
      <c r="R33" s="784"/>
      <c r="S33" s="784"/>
      <c r="T33" s="784"/>
      <c r="U33" s="784"/>
      <c r="V33" s="784">
        <v>34</v>
      </c>
      <c r="W33" s="784"/>
      <c r="X33" s="784"/>
      <c r="Y33" s="784"/>
      <c r="Z33" s="784"/>
      <c r="AA33" s="784" t="s">
        <v>549</v>
      </c>
      <c r="AB33" s="784"/>
      <c r="AC33" s="784"/>
      <c r="AD33" s="784"/>
      <c r="AE33" s="785"/>
      <c r="AF33" s="786" t="s">
        <v>122</v>
      </c>
      <c r="AG33" s="787"/>
      <c r="AH33" s="787"/>
      <c r="AI33" s="787"/>
      <c r="AJ33" s="788"/>
      <c r="AK33" s="834">
        <v>3</v>
      </c>
      <c r="AL33" s="830"/>
      <c r="AM33" s="830"/>
      <c r="AN33" s="830"/>
      <c r="AO33" s="830"/>
      <c r="AP33" s="830">
        <v>21</v>
      </c>
      <c r="AQ33" s="830"/>
      <c r="AR33" s="830"/>
      <c r="AS33" s="830"/>
      <c r="AT33" s="830"/>
      <c r="AU33" s="830" t="s">
        <v>552</v>
      </c>
      <c r="AV33" s="830"/>
      <c r="AW33" s="830"/>
      <c r="AX33" s="830"/>
      <c r="AY33" s="830"/>
      <c r="AZ33" s="831" t="s">
        <v>550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51</v>
      </c>
      <c r="R34" s="784"/>
      <c r="S34" s="784"/>
      <c r="T34" s="784"/>
      <c r="U34" s="784"/>
      <c r="V34" s="784">
        <v>38</v>
      </c>
      <c r="W34" s="784"/>
      <c r="X34" s="784"/>
      <c r="Y34" s="784"/>
      <c r="Z34" s="784"/>
      <c r="AA34" s="784">
        <v>13</v>
      </c>
      <c r="AB34" s="784"/>
      <c r="AC34" s="784"/>
      <c r="AD34" s="784"/>
      <c r="AE34" s="785"/>
      <c r="AF34" s="786">
        <v>13</v>
      </c>
      <c r="AG34" s="787"/>
      <c r="AH34" s="787"/>
      <c r="AI34" s="787"/>
      <c r="AJ34" s="788"/>
      <c r="AK34" s="834">
        <v>43</v>
      </c>
      <c r="AL34" s="830"/>
      <c r="AM34" s="830"/>
      <c r="AN34" s="830"/>
      <c r="AO34" s="830"/>
      <c r="AP34" s="830" t="s">
        <v>549</v>
      </c>
      <c r="AQ34" s="830"/>
      <c r="AR34" s="830"/>
      <c r="AS34" s="830"/>
      <c r="AT34" s="830"/>
      <c r="AU34" s="830" t="s">
        <v>552</v>
      </c>
      <c r="AV34" s="830"/>
      <c r="AW34" s="830"/>
      <c r="AX34" s="830"/>
      <c r="AY34" s="830"/>
      <c r="AZ34" s="831" t="s">
        <v>550</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2285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t="s">
        <v>566</v>
      </c>
      <c r="AQ68" s="866"/>
      <c r="AR68" s="866"/>
      <c r="AS68" s="866"/>
      <c r="AT68" s="866"/>
      <c r="AU68" s="866" t="s">
        <v>566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1049</v>
      </c>
      <c r="R69" s="830"/>
      <c r="S69" s="830"/>
      <c r="T69" s="830"/>
      <c r="U69" s="830"/>
      <c r="V69" s="830">
        <v>1033</v>
      </c>
      <c r="W69" s="830"/>
      <c r="X69" s="830"/>
      <c r="Y69" s="830"/>
      <c r="Z69" s="830"/>
      <c r="AA69" s="830">
        <v>16</v>
      </c>
      <c r="AB69" s="830"/>
      <c r="AC69" s="830"/>
      <c r="AD69" s="830"/>
      <c r="AE69" s="830"/>
      <c r="AF69" s="830">
        <v>14</v>
      </c>
      <c r="AG69" s="830"/>
      <c r="AH69" s="830"/>
      <c r="AI69" s="830"/>
      <c r="AJ69" s="830"/>
      <c r="AK69" s="830">
        <v>124</v>
      </c>
      <c r="AL69" s="830"/>
      <c r="AM69" s="830"/>
      <c r="AN69" s="830"/>
      <c r="AO69" s="830"/>
      <c r="AP69" s="830">
        <v>723</v>
      </c>
      <c r="AQ69" s="830"/>
      <c r="AR69" s="830"/>
      <c r="AS69" s="830"/>
      <c r="AT69" s="830"/>
      <c r="AU69" s="830">
        <v>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120</v>
      </c>
      <c r="R70" s="830"/>
      <c r="S70" s="830"/>
      <c r="T70" s="830"/>
      <c r="U70" s="830"/>
      <c r="V70" s="830">
        <v>102</v>
      </c>
      <c r="W70" s="830"/>
      <c r="X70" s="830"/>
      <c r="Y70" s="830"/>
      <c r="Z70" s="830"/>
      <c r="AA70" s="830">
        <v>18</v>
      </c>
      <c r="AB70" s="830"/>
      <c r="AC70" s="830"/>
      <c r="AD70" s="830"/>
      <c r="AE70" s="830"/>
      <c r="AF70" s="830">
        <v>18</v>
      </c>
      <c r="AG70" s="830"/>
      <c r="AH70" s="830"/>
      <c r="AI70" s="830"/>
      <c r="AJ70" s="830"/>
      <c r="AK70" s="830">
        <v>3</v>
      </c>
      <c r="AL70" s="830"/>
      <c r="AM70" s="830"/>
      <c r="AN70" s="830"/>
      <c r="AO70" s="830"/>
      <c r="AP70" s="830">
        <v>165</v>
      </c>
      <c r="AQ70" s="830"/>
      <c r="AR70" s="830"/>
      <c r="AS70" s="830"/>
      <c r="AT70" s="830"/>
      <c r="AU70" s="830">
        <v>33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270</v>
      </c>
      <c r="R71" s="830"/>
      <c r="S71" s="830"/>
      <c r="T71" s="830"/>
      <c r="U71" s="830"/>
      <c r="V71" s="830">
        <v>247</v>
      </c>
      <c r="W71" s="830"/>
      <c r="X71" s="830"/>
      <c r="Y71" s="830"/>
      <c r="Z71" s="830"/>
      <c r="AA71" s="830">
        <v>23</v>
      </c>
      <c r="AB71" s="830"/>
      <c r="AC71" s="830"/>
      <c r="AD71" s="830"/>
      <c r="AE71" s="830"/>
      <c r="AF71" s="830">
        <v>23</v>
      </c>
      <c r="AG71" s="830"/>
      <c r="AH71" s="830"/>
      <c r="AI71" s="830"/>
      <c r="AJ71" s="830"/>
      <c r="AK71" s="830" t="s">
        <v>566</v>
      </c>
      <c r="AL71" s="830"/>
      <c r="AM71" s="830"/>
      <c r="AN71" s="830"/>
      <c r="AO71" s="830"/>
      <c r="AP71" s="830" t="s">
        <v>566</v>
      </c>
      <c r="AQ71" s="830"/>
      <c r="AR71" s="830"/>
      <c r="AS71" s="830"/>
      <c r="AT71" s="830"/>
      <c r="AU71" s="830" t="s">
        <v>566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315636</v>
      </c>
      <c r="R72" s="830"/>
      <c r="S72" s="830"/>
      <c r="T72" s="830"/>
      <c r="U72" s="830"/>
      <c r="V72" s="830">
        <v>306127</v>
      </c>
      <c r="W72" s="830"/>
      <c r="X72" s="830"/>
      <c r="Y72" s="830"/>
      <c r="Z72" s="830"/>
      <c r="AA72" s="830">
        <v>9509</v>
      </c>
      <c r="AB72" s="830"/>
      <c r="AC72" s="830"/>
      <c r="AD72" s="830"/>
      <c r="AE72" s="830"/>
      <c r="AF72" s="830">
        <v>6033</v>
      </c>
      <c r="AG72" s="830"/>
      <c r="AH72" s="830"/>
      <c r="AI72" s="830"/>
      <c r="AJ72" s="830"/>
      <c r="AK72" s="830" t="s">
        <v>566</v>
      </c>
      <c r="AL72" s="830"/>
      <c r="AM72" s="830"/>
      <c r="AN72" s="830"/>
      <c r="AO72" s="830"/>
      <c r="AP72" s="830" t="s">
        <v>566</v>
      </c>
      <c r="AQ72" s="830"/>
      <c r="AR72" s="830"/>
      <c r="AS72" s="830"/>
      <c r="AT72" s="830"/>
      <c r="AU72" s="830" t="s">
        <v>566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915424</v>
      </c>
      <c r="AB110" s="900"/>
      <c r="AC110" s="900"/>
      <c r="AD110" s="900"/>
      <c r="AE110" s="901"/>
      <c r="AF110" s="902">
        <v>901006</v>
      </c>
      <c r="AG110" s="900"/>
      <c r="AH110" s="900"/>
      <c r="AI110" s="900"/>
      <c r="AJ110" s="901"/>
      <c r="AK110" s="902">
        <v>911652</v>
      </c>
      <c r="AL110" s="900"/>
      <c r="AM110" s="900"/>
      <c r="AN110" s="900"/>
      <c r="AO110" s="901"/>
      <c r="AP110" s="903">
        <v>13.7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8417089</v>
      </c>
      <c r="BR110" s="931"/>
      <c r="BS110" s="931"/>
      <c r="BT110" s="931"/>
      <c r="BU110" s="931"/>
      <c r="BV110" s="931">
        <v>8688772</v>
      </c>
      <c r="BW110" s="931"/>
      <c r="BX110" s="931"/>
      <c r="BY110" s="931"/>
      <c r="BZ110" s="931"/>
      <c r="CA110" s="931">
        <v>9040871</v>
      </c>
      <c r="CB110" s="931"/>
      <c r="CC110" s="931"/>
      <c r="CD110" s="931"/>
      <c r="CE110" s="931"/>
      <c r="CF110" s="944">
        <v>135.5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1925503</v>
      </c>
      <c r="BR112" s="926"/>
      <c r="BS112" s="926"/>
      <c r="BT112" s="926"/>
      <c r="BU112" s="926"/>
      <c r="BV112" s="926">
        <v>2071207</v>
      </c>
      <c r="BW112" s="926"/>
      <c r="BX112" s="926"/>
      <c r="BY112" s="926"/>
      <c r="BZ112" s="926"/>
      <c r="CA112" s="926">
        <v>1944801</v>
      </c>
      <c r="CB112" s="926"/>
      <c r="CC112" s="926"/>
      <c r="CD112" s="926"/>
      <c r="CE112" s="926"/>
      <c r="CF112" s="920">
        <v>29.1</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244587</v>
      </c>
      <c r="AB113" s="938"/>
      <c r="AC113" s="938"/>
      <c r="AD113" s="938"/>
      <c r="AE113" s="939"/>
      <c r="AF113" s="940">
        <v>211013</v>
      </c>
      <c r="AG113" s="938"/>
      <c r="AH113" s="938"/>
      <c r="AI113" s="938"/>
      <c r="AJ113" s="939"/>
      <c r="AK113" s="940">
        <v>197163</v>
      </c>
      <c r="AL113" s="938"/>
      <c r="AM113" s="938"/>
      <c r="AN113" s="938"/>
      <c r="AO113" s="939"/>
      <c r="AP113" s="941">
        <v>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151007</v>
      </c>
      <c r="BR113" s="926"/>
      <c r="BS113" s="926"/>
      <c r="BT113" s="926"/>
      <c r="BU113" s="926"/>
      <c r="BV113" s="926">
        <v>133733</v>
      </c>
      <c r="BW113" s="926"/>
      <c r="BX113" s="926"/>
      <c r="BY113" s="926"/>
      <c r="BZ113" s="926"/>
      <c r="CA113" s="926">
        <v>98805</v>
      </c>
      <c r="CB113" s="926"/>
      <c r="CC113" s="926"/>
      <c r="CD113" s="926"/>
      <c r="CE113" s="926"/>
      <c r="CF113" s="920">
        <v>1.5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35640</v>
      </c>
      <c r="AB114" s="959"/>
      <c r="AC114" s="959"/>
      <c r="AD114" s="959"/>
      <c r="AE114" s="960"/>
      <c r="AF114" s="961">
        <v>39879</v>
      </c>
      <c r="AG114" s="959"/>
      <c r="AH114" s="959"/>
      <c r="AI114" s="959"/>
      <c r="AJ114" s="960"/>
      <c r="AK114" s="961">
        <v>41977</v>
      </c>
      <c r="AL114" s="959"/>
      <c r="AM114" s="959"/>
      <c r="AN114" s="959"/>
      <c r="AO114" s="960"/>
      <c r="AP114" s="962">
        <v>0.6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1559883</v>
      </c>
      <c r="BR114" s="926"/>
      <c r="BS114" s="926"/>
      <c r="BT114" s="926"/>
      <c r="BU114" s="926"/>
      <c r="BV114" s="926">
        <v>1569782</v>
      </c>
      <c r="BW114" s="926"/>
      <c r="BX114" s="926"/>
      <c r="BY114" s="926"/>
      <c r="BZ114" s="926"/>
      <c r="CA114" s="926">
        <v>1630882</v>
      </c>
      <c r="CB114" s="926"/>
      <c r="CC114" s="926"/>
      <c r="CD114" s="926"/>
      <c r="CE114" s="926"/>
      <c r="CF114" s="920">
        <v>24.4</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7123</v>
      </c>
      <c r="AB115" s="938"/>
      <c r="AC115" s="938"/>
      <c r="AD115" s="938"/>
      <c r="AE115" s="939"/>
      <c r="AF115" s="940">
        <v>8826</v>
      </c>
      <c r="AG115" s="938"/>
      <c r="AH115" s="938"/>
      <c r="AI115" s="938"/>
      <c r="AJ115" s="939"/>
      <c r="AK115" s="940">
        <v>5048</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570</v>
      </c>
      <c r="AB116" s="959"/>
      <c r="AC116" s="959"/>
      <c r="AD116" s="959"/>
      <c r="AE116" s="960"/>
      <c r="AF116" s="961">
        <v>233</v>
      </c>
      <c r="AG116" s="959"/>
      <c r="AH116" s="959"/>
      <c r="AI116" s="959"/>
      <c r="AJ116" s="960"/>
      <c r="AK116" s="961">
        <v>535</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1203344</v>
      </c>
      <c r="AB117" s="979"/>
      <c r="AC117" s="979"/>
      <c r="AD117" s="979"/>
      <c r="AE117" s="980"/>
      <c r="AF117" s="981">
        <v>1160957</v>
      </c>
      <c r="AG117" s="979"/>
      <c r="AH117" s="979"/>
      <c r="AI117" s="979"/>
      <c r="AJ117" s="980"/>
      <c r="AK117" s="981">
        <v>1156375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12053482</v>
      </c>
      <c r="BR119" s="1000"/>
      <c r="BS119" s="1000"/>
      <c r="BT119" s="1000"/>
      <c r="BU119" s="1000"/>
      <c r="BV119" s="1000">
        <v>12463494</v>
      </c>
      <c r="BW119" s="1000"/>
      <c r="BX119" s="1000"/>
      <c r="BY119" s="1000"/>
      <c r="BZ119" s="1000"/>
      <c r="CA119" s="1000">
        <v>12715359</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2920877</v>
      </c>
      <c r="BR120" s="931"/>
      <c r="BS120" s="931"/>
      <c r="BT120" s="931"/>
      <c r="BU120" s="931"/>
      <c r="BV120" s="931">
        <v>3752353</v>
      </c>
      <c r="BW120" s="931"/>
      <c r="BX120" s="931"/>
      <c r="BY120" s="931"/>
      <c r="BZ120" s="931"/>
      <c r="CA120" s="931">
        <v>3768321</v>
      </c>
      <c r="CB120" s="931"/>
      <c r="CC120" s="931"/>
      <c r="CD120" s="931"/>
      <c r="CE120" s="931"/>
      <c r="CF120" s="944">
        <v>56.5</v>
      </c>
      <c r="CG120" s="945"/>
      <c r="CH120" s="945"/>
      <c r="CI120" s="945"/>
      <c r="CJ120" s="945"/>
      <c r="CK120" s="1006" t="s">
        <v>447</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1211393</v>
      </c>
      <c r="DH120" s="931"/>
      <c r="DI120" s="931"/>
      <c r="DJ120" s="931"/>
      <c r="DK120" s="931"/>
      <c r="DL120" s="931">
        <v>1526341</v>
      </c>
      <c r="DM120" s="931"/>
      <c r="DN120" s="931"/>
      <c r="DO120" s="931"/>
      <c r="DP120" s="931"/>
      <c r="DQ120" s="931">
        <v>1421024</v>
      </c>
      <c r="DR120" s="931"/>
      <c r="DS120" s="931"/>
      <c r="DT120" s="931"/>
      <c r="DU120" s="931"/>
      <c r="DV120" s="932">
        <v>21.3</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9679</v>
      </c>
      <c r="BR121" s="926"/>
      <c r="BS121" s="926"/>
      <c r="BT121" s="926"/>
      <c r="BU121" s="926"/>
      <c r="BV121" s="926">
        <v>21437</v>
      </c>
      <c r="BW121" s="926"/>
      <c r="BX121" s="926"/>
      <c r="BY121" s="926"/>
      <c r="BZ121" s="926"/>
      <c r="CA121" s="926">
        <v>111590</v>
      </c>
      <c r="CB121" s="926"/>
      <c r="CC121" s="926"/>
      <c r="CD121" s="926"/>
      <c r="CE121" s="926"/>
      <c r="CF121" s="920">
        <v>1.7</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714110</v>
      </c>
      <c r="DH121" s="926"/>
      <c r="DI121" s="926"/>
      <c r="DJ121" s="926"/>
      <c r="DK121" s="926"/>
      <c r="DL121" s="926">
        <v>544866</v>
      </c>
      <c r="DM121" s="926"/>
      <c r="DN121" s="926"/>
      <c r="DO121" s="926"/>
      <c r="DP121" s="926"/>
      <c r="DQ121" s="926">
        <v>523777</v>
      </c>
      <c r="DR121" s="926"/>
      <c r="DS121" s="926"/>
      <c r="DT121" s="926"/>
      <c r="DU121" s="926"/>
      <c r="DV121" s="927">
        <v>7.8</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8971560</v>
      </c>
      <c r="BR122" s="1000"/>
      <c r="BS122" s="1000"/>
      <c r="BT122" s="1000"/>
      <c r="BU122" s="1000"/>
      <c r="BV122" s="1000">
        <v>8547357</v>
      </c>
      <c r="BW122" s="1000"/>
      <c r="BX122" s="1000"/>
      <c r="BY122" s="1000"/>
      <c r="BZ122" s="1000"/>
      <c r="CA122" s="1000">
        <v>8553189</v>
      </c>
      <c r="CB122" s="1000"/>
      <c r="CC122" s="1000"/>
      <c r="CD122" s="1000"/>
      <c r="CE122" s="1000"/>
      <c r="CF122" s="1017">
        <v>128.1</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11902116</v>
      </c>
      <c r="BR123" s="1064"/>
      <c r="BS123" s="1064"/>
      <c r="BT123" s="1064"/>
      <c r="BU123" s="1064"/>
      <c r="BV123" s="1064">
        <v>12321147</v>
      </c>
      <c r="BW123" s="1064"/>
      <c r="BX123" s="1064"/>
      <c r="BY123" s="1064"/>
      <c r="BZ123" s="1064"/>
      <c r="CA123" s="1064">
        <v>12433100</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2.2000000000000002</v>
      </c>
      <c r="BR124" s="1027"/>
      <c r="BS124" s="1027"/>
      <c r="BT124" s="1027"/>
      <c r="BU124" s="1027"/>
      <c r="BV124" s="1027">
        <v>2.1</v>
      </c>
      <c r="BW124" s="1027"/>
      <c r="BX124" s="1027"/>
      <c r="BY124" s="1027"/>
      <c r="BZ124" s="1027"/>
      <c r="CA124" s="1027">
        <v>4.2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7123</v>
      </c>
      <c r="AB127" s="959"/>
      <c r="AC127" s="959"/>
      <c r="AD127" s="959"/>
      <c r="AE127" s="960"/>
      <c r="AF127" s="961">
        <v>8826</v>
      </c>
      <c r="AG127" s="959"/>
      <c r="AH127" s="959"/>
      <c r="AI127" s="959"/>
      <c r="AJ127" s="960"/>
      <c r="AK127" s="961">
        <v>5048</v>
      </c>
      <c r="AL127" s="959"/>
      <c r="AM127" s="959"/>
      <c r="AN127" s="959"/>
      <c r="AO127" s="960"/>
      <c r="AP127" s="962">
        <v>0.1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3669</v>
      </c>
      <c r="AB128" s="1046"/>
      <c r="AC128" s="1046"/>
      <c r="AD128" s="1046"/>
      <c r="AE128" s="1047"/>
      <c r="AF128" s="1048">
        <v>5642</v>
      </c>
      <c r="AG128" s="1046"/>
      <c r="AH128" s="1046"/>
      <c r="AI128" s="1046"/>
      <c r="AJ128" s="1047"/>
      <c r="AK128" s="1048">
        <v>20610</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13.87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7748030</v>
      </c>
      <c r="AB129" s="959"/>
      <c r="AC129" s="959"/>
      <c r="AD129" s="959"/>
      <c r="AE129" s="960"/>
      <c r="AF129" s="961">
        <v>7490193</v>
      </c>
      <c r="AG129" s="959"/>
      <c r="AH129" s="959"/>
      <c r="AI129" s="959"/>
      <c r="AJ129" s="960"/>
      <c r="AK129" s="961">
        <v>7553684</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18.87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919618</v>
      </c>
      <c r="AB130" s="959"/>
      <c r="AC130" s="959"/>
      <c r="AD130" s="959"/>
      <c r="AE130" s="960"/>
      <c r="AF130" s="961">
        <v>898519</v>
      </c>
      <c r="AG130" s="959"/>
      <c r="AH130" s="959"/>
      <c r="AI130" s="959"/>
      <c r="AJ130" s="960"/>
      <c r="AK130" s="961">
        <v>879125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6828412</v>
      </c>
      <c r="AB131" s="986"/>
      <c r="AC131" s="986"/>
      <c r="AD131" s="986"/>
      <c r="AE131" s="987"/>
      <c r="AF131" s="985">
        <v>6591674</v>
      </c>
      <c r="AG131" s="986"/>
      <c r="AH131" s="986"/>
      <c r="AI131" s="986"/>
      <c r="AJ131" s="987"/>
      <c r="AK131" s="985">
        <v>6674559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4.2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4.1013488929999999</v>
      </c>
      <c r="AB132" s="1097"/>
      <c r="AC132" s="1097"/>
      <c r="AD132" s="1097"/>
      <c r="AE132" s="1098"/>
      <c r="AF132" s="1099">
        <v>3.8957630490000001</v>
      </c>
      <c r="AG132" s="1097"/>
      <c r="AH132" s="1097"/>
      <c r="AI132" s="1097"/>
      <c r="AJ132" s="1098"/>
      <c r="AK132" s="1099">
        <v>3.84504804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4.5999999999999996</v>
      </c>
      <c r="AB133" s="1080"/>
      <c r="AC133" s="1080"/>
      <c r="AD133" s="1080"/>
      <c r="AE133" s="1081"/>
      <c r="AF133" s="1079">
        <v>4.3</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lVKhbMQo/eAmgVtYDWs7O5GsRQVJN/T6aoXql1ph85EAjmMfLbBxZhqwJNFUHlFCwXyvKr/rV0DmOLyyF9SFA==" saltValue="X42G6GU3kQqg9sXafy+k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70"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MKMTUZ6Qzg61TkQCqQiV0Iaan/B6NdzK1fmGDCQLyKcdbswwhswPf6K7WPKXq4ZND9FOEedh+iEUV3wX8KQLg==" saltValue="WzUByHA824SG59ynfVB2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FfFZYpfdfWiz+6JFMFSxSKJwIUBZI3my4JdRSIpeEx7cKjCevyzNWPQgGw/QpqZBGP12/V/oAe9Y+T7moOVYA==" saltValue="LlLnHZKIMiw4xfEJjELqE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1945598</v>
      </c>
      <c r="AP9" s="281">
        <v>146594</v>
      </c>
      <c r="AQ9" s="282">
        <v>123213</v>
      </c>
      <c r="AR9" s="283">
        <v>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175632</v>
      </c>
      <c r="AP10" s="284">
        <v>13233</v>
      </c>
      <c r="AQ10" s="285">
        <v>19454</v>
      </c>
      <c r="AR10" s="286">
        <v>-32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13541</v>
      </c>
      <c r="AP11" s="284">
        <v>1020</v>
      </c>
      <c r="AQ11" s="285">
        <v>2988</v>
      </c>
      <c r="AR11" s="286">
        <v>-65.900000000000006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82921</v>
      </c>
      <c r="AP13" s="284">
        <v>6248</v>
      </c>
      <c r="AQ13" s="285">
        <v>6503</v>
      </c>
      <c r="AR13" s="286">
        <v>-3.9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67207</v>
      </c>
      <c r="AP14" s="284">
        <v>5064</v>
      </c>
      <c r="AQ14" s="285">
        <v>2823</v>
      </c>
      <c r="AR14" s="286">
        <v>79.400000000000006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-38466</v>
      </c>
      <c r="AP15" s="284">
        <v>-2898</v>
      </c>
      <c r="AQ15" s="285">
        <v>-6736</v>
      </c>
      <c r="AR15" s="286">
        <v>-57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2246433</v>
      </c>
      <c r="AP16" s="284">
        <v>169261</v>
      </c>
      <c r="AQ16" s="285">
        <v>148246</v>
      </c>
      <c r="AR16" s="286">
        <v>14.2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16.579999999999998</v>
      </c>
      <c r="AP21" s="298">
        <v>12.94</v>
      </c>
      <c r="AQ21" s="299">
        <v>3.64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93.6</v>
      </c>
      <c r="AP22" s="303">
        <v>95.5</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911652</v>
      </c>
      <c r="AP32" s="312">
        <v>68690</v>
      </c>
      <c r="AQ32" s="313">
        <v>83862</v>
      </c>
      <c r="AR32" s="314">
        <v>-18.100000000000001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197163</v>
      </c>
      <c r="AP35" s="312">
        <v>14856</v>
      </c>
      <c r="AQ35" s="313">
        <v>26360</v>
      </c>
      <c r="AR35" s="314">
        <v>-43.6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41977</v>
      </c>
      <c r="AP36" s="312">
        <v>3163</v>
      </c>
      <c r="AQ36" s="313">
        <v>3483</v>
      </c>
      <c r="AR36" s="314">
        <v>-9.1999999999999993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5048</v>
      </c>
      <c r="AP37" s="312">
        <v>380</v>
      </c>
      <c r="AQ37" s="313">
        <v>612</v>
      </c>
      <c r="AR37" s="314">
        <v>-37.9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535</v>
      </c>
      <c r="AP38" s="315">
        <v>40</v>
      </c>
      <c r="AQ38" s="316">
        <v>21</v>
      </c>
      <c r="AR38" s="304">
        <v>90.5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-20610</v>
      </c>
      <c r="AP39" s="312">
        <v>-1553</v>
      </c>
      <c r="AQ39" s="313">
        <v>-3285</v>
      </c>
      <c r="AR39" s="314">
        <v>-52.7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-879125</v>
      </c>
      <c r="AP40" s="312">
        <v>-66239</v>
      </c>
      <c r="AQ40" s="313">
        <v>-73039</v>
      </c>
      <c r="AR40" s="314">
        <v>-9.3000000000000007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256640</v>
      </c>
      <c r="AP41" s="312">
        <v>19337</v>
      </c>
      <c r="AQ41" s="313">
        <v>38015</v>
      </c>
      <c r="AR41" s="314">
        <v>-49.1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1774713</v>
      </c>
      <c r="AN51" s="334">
        <v>120918</v>
      </c>
      <c r="AO51" s="335">
        <v>-24.6</v>
      </c>
      <c r="AP51" s="336">
        <v>113347</v>
      </c>
      <c r="AQ51" s="337">
        <v>15.1</v>
      </c>
      <c r="AR51" s="338">
        <v>-39.700000000000003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788031</v>
      </c>
      <c r="AN52" s="342">
        <v>53692</v>
      </c>
      <c r="AO52" s="343">
        <v>1.2</v>
      </c>
      <c r="AP52" s="344">
        <v>58728</v>
      </c>
      <c r="AQ52" s="345">
        <v>23.5</v>
      </c>
      <c r="AR52" s="346">
        <v>-22.3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1939242</v>
      </c>
      <c r="AN53" s="334">
        <v>134979</v>
      </c>
      <c r="AO53" s="335">
        <v>11.6</v>
      </c>
      <c r="AP53" s="336">
        <v>120302</v>
      </c>
      <c r="AQ53" s="337">
        <v>6.1</v>
      </c>
      <c r="AR53" s="338">
        <v>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950740</v>
      </c>
      <c r="AN54" s="342">
        <v>66175</v>
      </c>
      <c r="AO54" s="343">
        <v>23.2</v>
      </c>
      <c r="AP54" s="344">
        <v>59328</v>
      </c>
      <c r="AQ54" s="345">
        <v>1</v>
      </c>
      <c r="AR54" s="346">
        <v>22.2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2811879</v>
      </c>
      <c r="AN55" s="334">
        <v>201337</v>
      </c>
      <c r="AO55" s="335">
        <v>49.2</v>
      </c>
      <c r="AP55" s="336">
        <v>114841</v>
      </c>
      <c r="AQ55" s="337">
        <v>-4.5</v>
      </c>
      <c r="AR55" s="338">
        <v>53.7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1180104</v>
      </c>
      <c r="AN56" s="342">
        <v>84498</v>
      </c>
      <c r="AO56" s="343">
        <v>27.7</v>
      </c>
      <c r="AP56" s="344">
        <v>51589</v>
      </c>
      <c r="AQ56" s="345">
        <v>-13</v>
      </c>
      <c r="AR56" s="346">
        <v>40.700000000000003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2984996</v>
      </c>
      <c r="AN57" s="334">
        <v>219114</v>
      </c>
      <c r="AO57" s="335">
        <v>8.8000000000000007</v>
      </c>
      <c r="AP57" s="336">
        <v>124145</v>
      </c>
      <c r="AQ57" s="337">
        <v>8.1</v>
      </c>
      <c r="AR57" s="338">
        <v>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646430</v>
      </c>
      <c r="AN58" s="342">
        <v>47451</v>
      </c>
      <c r="AO58" s="343">
        <v>-43.8</v>
      </c>
      <c r="AP58" s="344">
        <v>54761</v>
      </c>
      <c r="AQ58" s="345">
        <v>6.1</v>
      </c>
      <c r="AR58" s="346">
        <v>-49.9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3967286</v>
      </c>
      <c r="AN59" s="334">
        <v>298921</v>
      </c>
      <c r="AO59" s="335">
        <v>36.4</v>
      </c>
      <c r="AP59" s="336">
        <v>131480</v>
      </c>
      <c r="AQ59" s="337">
        <v>5.9</v>
      </c>
      <c r="AR59" s="338">
        <v>30.5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856937</v>
      </c>
      <c r="AN60" s="342">
        <v>64567</v>
      </c>
      <c r="AO60" s="343">
        <v>36.1</v>
      </c>
      <c r="AP60" s="344">
        <v>63148</v>
      </c>
      <c r="AQ60" s="345">
        <v>15.3</v>
      </c>
      <c r="AR60" s="346">
        <v>20.8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2695623</v>
      </c>
      <c r="AN61" s="349">
        <v>195054</v>
      </c>
      <c r="AO61" s="350">
        <v>16.3</v>
      </c>
      <c r="AP61" s="351">
        <v>120823</v>
      </c>
      <c r="AQ61" s="352">
        <v>6.1</v>
      </c>
      <c r="AR61" s="338">
        <v>10.199999999999999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884448</v>
      </c>
      <c r="AN62" s="342">
        <v>63277</v>
      </c>
      <c r="AO62" s="343">
        <v>8.9</v>
      </c>
      <c r="AP62" s="344">
        <v>57511</v>
      </c>
      <c r="AQ62" s="345">
        <v>6.6</v>
      </c>
      <c r="AR62" s="346">
        <v>2.2999999999999998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5Xz15eKyzbDosyHk5lanYB1bWHanxIh/XNWbJaIUoIyZtLrDD9mJjsCIoVtnYcsQbdDaKHTp6S9BYmYuRNk8Fg==" saltValue="9DImqckzpkiuXZIPeHpW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82"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B/QkCojMbl+Acn3CDu8BjKM7J3nKjUZlXuAHtVFnJ9oNxgca5GiOq+KZYrjC6y6QxWfpCo9M269tUGayWYl6sQ==" saltValue="1BFuJF8RHxvEN/KPF5T2G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M82" zoomScale="120" zoomScaleNormal="12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Sf3F9jeFjeVyivNN9xOgfyLRoSVBKZdqRGlYwA4hjcRfg7Rl+MZfVBgunYS+Fg5nDjYIcemogydslU2TrevY3Q==" saltValue="bm9SmHxHsL7qD9y2WZNp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120" zoomScaleNormal="12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15.68</v>
      </c>
      <c r="G47" s="12">
        <v>11.58</v>
      </c>
      <c r="H47" s="12">
        <v>13.65</v>
      </c>
      <c r="I47" s="12">
        <v>20.8</v>
      </c>
      <c r="J47" s="13">
        <v>22.26</v>
      </c>
    </row>
    <row r="48" spans="2:10" ht="57.75" customHeight="1" x14ac:dyDescent="0.2">
      <c r="B48" s="14"/>
      <c r="C48" s="1141" t="s">
        <v>4</v>
      </c>
      <c r="D48" s="1141"/>
      <c r="E48" s="1142"/>
      <c r="F48" s="15">
        <v>3.62</v>
      </c>
      <c r="G48" s="16">
        <v>5.22</v>
      </c>
      <c r="H48" s="16">
        <v>11.46</v>
      </c>
      <c r="I48" s="16">
        <v>13.34</v>
      </c>
      <c r="J48" s="17">
        <v>12.29</v>
      </c>
    </row>
    <row r="49" spans="2:10" ht="57.75" customHeight="1" thickBot="1" x14ac:dyDescent="0.25">
      <c r="B49" s="18"/>
      <c r="C49" s="1143" t="s">
        <v>5</v>
      </c>
      <c r="D49" s="1143"/>
      <c r="E49" s="1144"/>
      <c r="F49" s="19">
        <v>2.3199999999999998</v>
      </c>
      <c r="G49" s="20" t="s">
        <v>532</v>
      </c>
      <c r="H49" s="20">
        <v>5.93</v>
      </c>
      <c r="I49" s="20">
        <v>0.15</v>
      </c>
      <c r="J49" s="21" t="s">
        <v>533</v>
      </c>
    </row>
    <row r="50" spans="2:10" ht="13" x14ac:dyDescent="0.2"/>
  </sheetData>
  <sheetProtection algorithmName="SHA-512" hashValue="w7JIGA0AgzWCDhwUFeTFNZBVeu+Vt45U+k3CzMbT+ohckYwIhs+BNPpK58/tOvtYWQDhEdefzjdBWUFp4wHcLQ==" saltValue="bV4mBLv1JPyaY3mff+hj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12.78</v>
      </c>
      <c r="G34" s="33">
        <v>12.65</v>
      </c>
      <c r="H34" s="33">
        <v>17.54</v>
      </c>
      <c r="I34" s="33">
        <v>20.11</v>
      </c>
      <c r="J34" s="34">
        <v>21.4</v>
      </c>
      <c r="K34" s="22"/>
      <c r="L34" s="22"/>
      <c r="M34" s="22"/>
      <c r="N34" s="22"/>
      <c r="O34" s="22"/>
      <c r="P34" s="22"/>
    </row>
    <row r="35" spans="1:16" ht="39" customHeight="1" x14ac:dyDescent="0.2">
      <c r="A35" s="22"/>
      <c r="B35" s="35"/>
      <c r="C35" s="1145" t="s">
        <v>535</v>
      </c>
      <c r="D35" s="1146"/>
      <c r="E35" s="1147"/>
      <c r="F35" s="36">
        <v>3.61</v>
      </c>
      <c r="G35" s="37">
        <v>5.21</v>
      </c>
      <c r="H35" s="37">
        <v>11.46</v>
      </c>
      <c r="I35" s="37">
        <v>13.34</v>
      </c>
      <c r="J35" s="38">
        <v>12.29</v>
      </c>
      <c r="K35" s="22"/>
      <c r="L35" s="22"/>
      <c r="M35" s="22"/>
      <c r="N35" s="22"/>
      <c r="O35" s="22"/>
      <c r="P35" s="22"/>
    </row>
    <row r="36" spans="1:16" ht="39" customHeight="1" x14ac:dyDescent="0.2">
      <c r="A36" s="22"/>
      <c r="B36" s="35"/>
      <c r="C36" s="1145" t="s">
        <v>536</v>
      </c>
      <c r="D36" s="1146"/>
      <c r="E36" s="1147"/>
      <c r="F36" s="36">
        <v>2.88</v>
      </c>
      <c r="G36" s="37">
        <v>3.32</v>
      </c>
      <c r="H36" s="37">
        <v>3.62</v>
      </c>
      <c r="I36" s="37">
        <v>4.53</v>
      </c>
      <c r="J36" s="38">
        <v>5.19</v>
      </c>
      <c r="K36" s="22"/>
      <c r="L36" s="22"/>
      <c r="M36" s="22"/>
      <c r="N36" s="22"/>
      <c r="O36" s="22"/>
      <c r="P36" s="22"/>
    </row>
    <row r="37" spans="1:16" ht="39" customHeight="1" x14ac:dyDescent="0.2">
      <c r="A37" s="22"/>
      <c r="B37" s="35"/>
      <c r="C37" s="1145" t="s">
        <v>537</v>
      </c>
      <c r="D37" s="1146"/>
      <c r="E37" s="1147"/>
      <c r="F37" s="36">
        <v>1.2</v>
      </c>
      <c r="G37" s="37">
        <v>0.81</v>
      </c>
      <c r="H37" s="37">
        <v>1.8</v>
      </c>
      <c r="I37" s="37">
        <v>2.78</v>
      </c>
      <c r="J37" s="38">
        <v>3.11</v>
      </c>
      <c r="K37" s="22"/>
      <c r="L37" s="22"/>
      <c r="M37" s="22"/>
      <c r="N37" s="22"/>
      <c r="O37" s="22"/>
      <c r="P37" s="22"/>
    </row>
    <row r="38" spans="1:16" ht="39" customHeight="1" x14ac:dyDescent="0.2">
      <c r="A38" s="22"/>
      <c r="B38" s="35"/>
      <c r="C38" s="1145" t="s">
        <v>538</v>
      </c>
      <c r="D38" s="1146"/>
      <c r="E38" s="1147"/>
      <c r="F38" s="36">
        <v>2.29</v>
      </c>
      <c r="G38" s="37">
        <v>1.66</v>
      </c>
      <c r="H38" s="37">
        <v>0.89</v>
      </c>
      <c r="I38" s="37">
        <v>0.27</v>
      </c>
      <c r="J38" s="38">
        <v>0.3</v>
      </c>
      <c r="K38" s="22"/>
      <c r="L38" s="22"/>
      <c r="M38" s="22"/>
      <c r="N38" s="22"/>
      <c r="O38" s="22"/>
      <c r="P38" s="22"/>
    </row>
    <row r="39" spans="1:16" ht="39" customHeight="1" x14ac:dyDescent="0.2">
      <c r="A39" s="22"/>
      <c r="B39" s="35"/>
      <c r="C39" s="1145" t="s">
        <v>539</v>
      </c>
      <c r="D39" s="1146"/>
      <c r="E39" s="1147"/>
      <c r="F39" s="36">
        <v>0.14000000000000001</v>
      </c>
      <c r="G39" s="37">
        <v>0.05</v>
      </c>
      <c r="H39" s="37">
        <v>0.05</v>
      </c>
      <c r="I39" s="37">
        <v>0.04</v>
      </c>
      <c r="J39" s="38">
        <v>0.17</v>
      </c>
      <c r="K39" s="22"/>
      <c r="L39" s="22"/>
      <c r="M39" s="22"/>
      <c r="N39" s="22"/>
      <c r="O39" s="22"/>
      <c r="P39" s="22"/>
    </row>
    <row r="40" spans="1:16" ht="39" customHeight="1" x14ac:dyDescent="0.2">
      <c r="A40" s="22"/>
      <c r="B40" s="35"/>
      <c r="C40" s="1145" t="s">
        <v>540</v>
      </c>
      <c r="D40" s="1146"/>
      <c r="E40" s="1147"/>
      <c r="F40" s="36">
        <v>0.04</v>
      </c>
      <c r="G40" s="37">
        <v>0.04</v>
      </c>
      <c r="H40" s="37">
        <v>0.03</v>
      </c>
      <c r="I40" s="37">
        <v>0.03</v>
      </c>
      <c r="J40" s="38">
        <v>0.04</v>
      </c>
      <c r="K40" s="22"/>
      <c r="L40" s="22"/>
      <c r="M40" s="22"/>
      <c r="N40" s="22"/>
      <c r="O40" s="22"/>
      <c r="P40" s="22"/>
    </row>
    <row r="41" spans="1:16" ht="39" customHeight="1" x14ac:dyDescent="0.2">
      <c r="A41" s="22"/>
      <c r="B41" s="35"/>
      <c r="C41" s="1145" t="s">
        <v>541</v>
      </c>
      <c r="D41" s="1146"/>
      <c r="E41" s="1147"/>
      <c r="F41" s="36">
        <v>0.03</v>
      </c>
      <c r="G41" s="37">
        <v>0</v>
      </c>
      <c r="H41" s="37">
        <v>0</v>
      </c>
      <c r="I41" s="37">
        <v>0.01</v>
      </c>
      <c r="J41" s="38">
        <v>0</v>
      </c>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CXxJWpq4zbX6+SJIFIH4i4uex2H0AUJgjB4ii+MKmVoXVw6RQylKxmkuFPpEzyYJq51vV+j3rbf8T93DqZqMQ==" saltValue="3bGTqo/inptqjHzsaCy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948</v>
      </c>
      <c r="L45" s="60">
        <v>932</v>
      </c>
      <c r="M45" s="60">
        <v>915</v>
      </c>
      <c r="N45" s="60">
        <v>901</v>
      </c>
      <c r="O45" s="61">
        <v>912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243</v>
      </c>
      <c r="L48" s="64">
        <v>255</v>
      </c>
      <c r="M48" s="64">
        <v>245</v>
      </c>
      <c r="N48" s="64">
        <v>211</v>
      </c>
      <c r="O48" s="65">
        <v>197</v>
      </c>
      <c r="P48" s="48"/>
      <c r="Q48" s="48"/>
      <c r="R48" s="48"/>
      <c r="S48" s="48"/>
      <c r="T48" s="48"/>
      <c r="U48" s="48"/>
    </row>
    <row r="49" spans="1:21" ht="30.75" customHeight="1" x14ac:dyDescent="0.2">
      <c r="A49" s="48"/>
      <c r="B49" s="1155"/>
      <c r="C49" s="1156"/>
      <c r="D49" s="62"/>
      <c r="E49" s="1161" t="s">
        <v>14</v>
      </c>
      <c r="F49" s="1161"/>
      <c r="G49" s="1161"/>
      <c r="H49" s="1161"/>
      <c r="I49" s="1161"/>
      <c r="J49" s="1162"/>
      <c r="K49" s="63">
        <v>38</v>
      </c>
      <c r="L49" s="64">
        <v>38</v>
      </c>
      <c r="M49" s="64">
        <v>36</v>
      </c>
      <c r="N49" s="64">
        <v>40</v>
      </c>
      <c r="O49" s="65">
        <v>42</v>
      </c>
      <c r="P49" s="48"/>
      <c r="Q49" s="48"/>
      <c r="R49" s="48"/>
      <c r="S49" s="48"/>
      <c r="T49" s="48"/>
      <c r="U49" s="48"/>
    </row>
    <row r="50" spans="1:21" ht="30.75" customHeight="1" x14ac:dyDescent="0.2">
      <c r="A50" s="48"/>
      <c r="B50" s="1155"/>
      <c r="C50" s="1156"/>
      <c r="D50" s="62"/>
      <c r="E50" s="1161" t="s">
        <v>15</v>
      </c>
      <c r="F50" s="1161"/>
      <c r="G50" s="1161"/>
      <c r="H50" s="1161"/>
      <c r="I50" s="1161"/>
      <c r="J50" s="1162"/>
      <c r="K50" s="63">
        <v>0</v>
      </c>
      <c r="L50" s="64">
        <v>5</v>
      </c>
      <c r="M50" s="64">
        <v>7</v>
      </c>
      <c r="N50" s="64">
        <v>9</v>
      </c>
      <c r="O50" s="65">
        <v>5</v>
      </c>
      <c r="P50" s="48"/>
      <c r="Q50" s="48"/>
      <c r="R50" s="48"/>
      <c r="S50" s="48"/>
      <c r="T50" s="48"/>
      <c r="U50" s="48"/>
    </row>
    <row r="51" spans="1:21" ht="30.75" customHeight="1" x14ac:dyDescent="0.2">
      <c r="A51" s="48"/>
      <c r="B51" s="1157"/>
      <c r="C51" s="1158"/>
      <c r="D51" s="66"/>
      <c r="E51" s="1161" t="s">
        <v>16</v>
      </c>
      <c r="F51" s="1161"/>
      <c r="G51" s="1161"/>
      <c r="H51" s="1161"/>
      <c r="I51" s="1161"/>
      <c r="J51" s="1162"/>
      <c r="K51" s="63">
        <v>1</v>
      </c>
      <c r="L51" s="64">
        <v>1</v>
      </c>
      <c r="M51" s="64">
        <v>1</v>
      </c>
      <c r="N51" s="64">
        <v>0</v>
      </c>
      <c r="O51" s="65">
        <v>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942</v>
      </c>
      <c r="L52" s="64">
        <v>900</v>
      </c>
      <c r="M52" s="64">
        <v>923</v>
      </c>
      <c r="N52" s="64">
        <v>905</v>
      </c>
      <c r="O52" s="65">
        <v>900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288</v>
      </c>
      <c r="L53" s="69">
        <v>331</v>
      </c>
      <c r="M53" s="69">
        <v>281</v>
      </c>
      <c r="N53" s="69">
        <v>256</v>
      </c>
      <c r="O53" s="70">
        <v>257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Xdin6pCl+icMw9tKPaiNKqVcV7bH62i8WU92DFIuGr2PbyQlf6EXAuxADZB/ubFyQ6B2Up0NjO53nL6W/NjA==" saltValue="ZXGJgham4e+9sudp7+pL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8266</v>
      </c>
      <c r="J41" s="356">
        <v>8104</v>
      </c>
      <c r="K41" s="356">
        <v>8417</v>
      </c>
      <c r="L41" s="356">
        <v>8689</v>
      </c>
      <c r="M41" s="357">
        <v>9041</v>
      </c>
    </row>
    <row r="42" spans="2:13" ht="27.75" customHeight="1" x14ac:dyDescent="0.2">
      <c r="B42" s="1186"/>
      <c r="C42" s="1187"/>
      <c r="D42" s="106"/>
      <c r="E42" s="1192" t="s">
        <v>32</v>
      </c>
      <c r="F42" s="1192"/>
      <c r="G42" s="1192"/>
      <c r="H42" s="1193"/>
      <c r="I42" s="358" t="s">
        <v>489</v>
      </c>
      <c r="J42" s="359" t="s">
        <v>489</v>
      </c>
      <c r="K42" s="359" t="s">
        <v>489</v>
      </c>
      <c r="L42" s="359" t="s">
        <v>489</v>
      </c>
      <c r="M42" s="360" t="s">
        <v>489</v>
      </c>
    </row>
    <row r="43" spans="2:13" ht="27.75" customHeight="1" x14ac:dyDescent="0.2">
      <c r="B43" s="1186"/>
      <c r="C43" s="1187"/>
      <c r="D43" s="106"/>
      <c r="E43" s="1192" t="s">
        <v>33</v>
      </c>
      <c r="F43" s="1192"/>
      <c r="G43" s="1192"/>
      <c r="H43" s="1193"/>
      <c r="I43" s="358">
        <v>2731</v>
      </c>
      <c r="J43" s="359">
        <v>1968</v>
      </c>
      <c r="K43" s="359">
        <v>1926</v>
      </c>
      <c r="L43" s="359">
        <v>2071</v>
      </c>
      <c r="M43" s="360">
        <v>1945</v>
      </c>
    </row>
    <row r="44" spans="2:13" ht="27.75" customHeight="1" x14ac:dyDescent="0.2">
      <c r="B44" s="1186"/>
      <c r="C44" s="1187"/>
      <c r="D44" s="106"/>
      <c r="E44" s="1192" t="s">
        <v>34</v>
      </c>
      <c r="F44" s="1192"/>
      <c r="G44" s="1192"/>
      <c r="H44" s="1193"/>
      <c r="I44" s="358">
        <v>146</v>
      </c>
      <c r="J44" s="359">
        <v>176</v>
      </c>
      <c r="K44" s="359">
        <v>151</v>
      </c>
      <c r="L44" s="359">
        <v>134</v>
      </c>
      <c r="M44" s="360">
        <v>99</v>
      </c>
    </row>
    <row r="45" spans="2:13" ht="27.75" customHeight="1" x14ac:dyDescent="0.2">
      <c r="B45" s="1186"/>
      <c r="C45" s="1187"/>
      <c r="D45" s="106"/>
      <c r="E45" s="1192" t="s">
        <v>35</v>
      </c>
      <c r="F45" s="1192"/>
      <c r="G45" s="1192"/>
      <c r="H45" s="1193"/>
      <c r="I45" s="358">
        <v>1863</v>
      </c>
      <c r="J45" s="359">
        <v>1834</v>
      </c>
      <c r="K45" s="359">
        <v>1560</v>
      </c>
      <c r="L45" s="359">
        <v>1570</v>
      </c>
      <c r="M45" s="360">
        <v>1631</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2844</v>
      </c>
      <c r="J50" s="359">
        <v>2670</v>
      </c>
      <c r="K50" s="359">
        <v>2921</v>
      </c>
      <c r="L50" s="359">
        <v>3752</v>
      </c>
      <c r="M50" s="360">
        <v>3768</v>
      </c>
    </row>
    <row r="51" spans="2:13" ht="27.75" customHeight="1" x14ac:dyDescent="0.2">
      <c r="B51" s="1186"/>
      <c r="C51" s="1187"/>
      <c r="D51" s="106"/>
      <c r="E51" s="1192" t="s">
        <v>42</v>
      </c>
      <c r="F51" s="1192"/>
      <c r="G51" s="1192"/>
      <c r="H51" s="1193"/>
      <c r="I51" s="358">
        <v>18</v>
      </c>
      <c r="J51" s="359">
        <v>15</v>
      </c>
      <c r="K51" s="359">
        <v>10</v>
      </c>
      <c r="L51" s="359">
        <v>21</v>
      </c>
      <c r="M51" s="360">
        <v>112</v>
      </c>
    </row>
    <row r="52" spans="2:13" ht="27.75" customHeight="1" x14ac:dyDescent="0.2">
      <c r="B52" s="1188"/>
      <c r="C52" s="1189"/>
      <c r="D52" s="106"/>
      <c r="E52" s="1192" t="s">
        <v>43</v>
      </c>
      <c r="F52" s="1192"/>
      <c r="G52" s="1192"/>
      <c r="H52" s="1193"/>
      <c r="I52" s="358">
        <v>9116</v>
      </c>
      <c r="J52" s="359">
        <v>9005</v>
      </c>
      <c r="K52" s="359">
        <v>8972</v>
      </c>
      <c r="L52" s="359">
        <v>8547</v>
      </c>
      <c r="M52" s="360">
        <v>8553</v>
      </c>
    </row>
    <row r="53" spans="2:13" ht="27.75" customHeight="1" thickBot="1" x14ac:dyDescent="0.25">
      <c r="B53" s="1199" t="s">
        <v>19</v>
      </c>
      <c r="C53" s="1200"/>
      <c r="D53" s="110"/>
      <c r="E53" s="1201" t="s">
        <v>44</v>
      </c>
      <c r="F53" s="1201"/>
      <c r="G53" s="1201"/>
      <c r="H53" s="1202"/>
      <c r="I53" s="361">
        <v>1029</v>
      </c>
      <c r="J53" s="362">
        <v>393</v>
      </c>
      <c r="K53" s="362">
        <v>151</v>
      </c>
      <c r="L53" s="362">
        <v>142</v>
      </c>
      <c r="M53" s="363">
        <v>282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mgxUxrnHTkGH9WI45uk55c4zoW0a4INd8Ek7HHpo1Lc8FbeIrVoiNY9CPoyk6X+hWczZXmh3ADIaqRaUEwL3HQ==" saltValue="4E2VgGjej6WPTdjXqEvn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1058</v>
      </c>
      <c r="G55" s="122">
        <v>1558</v>
      </c>
      <c r="H55" s="123">
        <v>1682</v>
      </c>
    </row>
    <row r="56" spans="2:8" ht="52.5" customHeight="1" x14ac:dyDescent="0.2">
      <c r="B56" s="124"/>
      <c r="C56" s="1213" t="s">
        <v>47</v>
      </c>
      <c r="D56" s="1213"/>
      <c r="E56" s="1214"/>
      <c r="F56" s="125">
        <v>315</v>
      </c>
      <c r="G56" s="125">
        <v>314</v>
      </c>
      <c r="H56" s="126">
        <v>344</v>
      </c>
    </row>
    <row r="57" spans="2:8" ht="53.25" customHeight="1" x14ac:dyDescent="0.2">
      <c r="B57" s="124"/>
      <c r="C57" s="1215" t="s">
        <v>48</v>
      </c>
      <c r="D57" s="1215"/>
      <c r="E57" s="1216"/>
      <c r="F57" s="127">
        <v>1225</v>
      </c>
      <c r="G57" s="127">
        <v>1490</v>
      </c>
      <c r="H57" s="128">
        <v>1354</v>
      </c>
    </row>
    <row r="58" spans="2:8" ht="45.75" customHeight="1" x14ac:dyDescent="0.2">
      <c r="B58" s="129"/>
      <c r="C58" s="1203" t="s">
        <v>561</v>
      </c>
      <c r="D58" s="1204"/>
      <c r="E58" s="1205"/>
      <c r="F58" s="130">
        <v>119</v>
      </c>
      <c r="G58" s="130">
        <v>419</v>
      </c>
      <c r="H58" s="131">
        <v>520</v>
      </c>
    </row>
    <row r="59" spans="2:8" ht="45.75" customHeight="1" x14ac:dyDescent="0.2">
      <c r="B59" s="129"/>
      <c r="C59" s="1203" t="s">
        <v>562</v>
      </c>
      <c r="D59" s="1204"/>
      <c r="E59" s="1205"/>
      <c r="F59" s="130">
        <v>608</v>
      </c>
      <c r="G59" s="130">
        <v>608</v>
      </c>
      <c r="H59" s="131">
        <v>330</v>
      </c>
    </row>
    <row r="60" spans="2:8" ht="45.75" customHeight="1" x14ac:dyDescent="0.2">
      <c r="B60" s="129"/>
      <c r="C60" s="1203" t="s">
        <v>563</v>
      </c>
      <c r="D60" s="1204"/>
      <c r="E60" s="1205"/>
      <c r="F60" s="130">
        <v>200</v>
      </c>
      <c r="G60" s="130">
        <v>210</v>
      </c>
      <c r="H60" s="131">
        <v>234</v>
      </c>
    </row>
    <row r="61" spans="2:8" ht="45.75" customHeight="1" x14ac:dyDescent="0.2">
      <c r="B61" s="129"/>
      <c r="C61" s="1203" t="s">
        <v>564</v>
      </c>
      <c r="D61" s="1204"/>
      <c r="E61" s="1205"/>
      <c r="F61" s="130">
        <v>63</v>
      </c>
      <c r="G61" s="130">
        <v>95</v>
      </c>
      <c r="H61" s="131">
        <v>104</v>
      </c>
    </row>
    <row r="62" spans="2:8" ht="45.75" customHeight="1" thickBot="1" x14ac:dyDescent="0.25">
      <c r="B62" s="132"/>
      <c r="C62" s="1206" t="s">
        <v>565</v>
      </c>
      <c r="D62" s="1207"/>
      <c r="E62" s="1208"/>
      <c r="F62" s="133">
        <v>58</v>
      </c>
      <c r="G62" s="133">
        <v>57</v>
      </c>
      <c r="H62" s="134">
        <v>74</v>
      </c>
    </row>
    <row r="63" spans="2:8" ht="52.5" customHeight="1" thickBot="1" x14ac:dyDescent="0.25">
      <c r="B63" s="135"/>
      <c r="C63" s="1209" t="s">
        <v>49</v>
      </c>
      <c r="D63" s="1209"/>
      <c r="E63" s="1210"/>
      <c r="F63" s="136">
        <v>2597</v>
      </c>
      <c r="G63" s="136">
        <v>3362</v>
      </c>
      <c r="H63" s="137">
        <v>3379</v>
      </c>
    </row>
    <row r="64" spans="2:8" ht="13" x14ac:dyDescent="0.2"/>
  </sheetData>
  <sheetProtection algorithmName="SHA-512" hashValue="gYE76OeCor1qGLWv163jS16S5pmRoy1xVawYfN6KLCZ2MehcwkMV/fA/o7t7wRgBwIpRyxQMiVPPV+wWID85ww==" saltValue="G02W2OQINCuJhDMY7g6n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120918</v>
      </c>
      <c r="E3" s="156"/>
      <c r="F3" s="157">
        <v>113347</v>
      </c>
      <c r="G3" s="158"/>
      <c r="H3" s="159"/>
    </row>
    <row r="4" spans="1:8" x14ac:dyDescent="0.2">
      <c r="A4" s="160"/>
      <c r="B4" s="161"/>
      <c r="C4" s="162"/>
      <c r="D4" s="163">
        <v>53692</v>
      </c>
      <c r="E4" s="164"/>
      <c r="F4" s="165">
        <v>58728</v>
      </c>
      <c r="G4" s="166"/>
      <c r="H4" s="167"/>
    </row>
    <row r="5" spans="1:8" x14ac:dyDescent="0.2">
      <c r="A5" s="148" t="s">
        <v>521</v>
      </c>
      <c r="B5" s="153"/>
      <c r="C5" s="154"/>
      <c r="D5" s="155">
        <v>134979</v>
      </c>
      <c r="E5" s="156"/>
      <c r="F5" s="157">
        <v>120302</v>
      </c>
      <c r="G5" s="158"/>
      <c r="H5" s="159"/>
    </row>
    <row r="6" spans="1:8" x14ac:dyDescent="0.2">
      <c r="A6" s="160"/>
      <c r="B6" s="161"/>
      <c r="C6" s="162"/>
      <c r="D6" s="163">
        <v>66175</v>
      </c>
      <c r="E6" s="164"/>
      <c r="F6" s="165">
        <v>59328</v>
      </c>
      <c r="G6" s="166"/>
      <c r="H6" s="167"/>
    </row>
    <row r="7" spans="1:8" x14ac:dyDescent="0.2">
      <c r="A7" s="148" t="s">
        <v>522</v>
      </c>
      <c r="B7" s="153"/>
      <c r="C7" s="154"/>
      <c r="D7" s="155">
        <v>201337</v>
      </c>
      <c r="E7" s="156"/>
      <c r="F7" s="157">
        <v>114841</v>
      </c>
      <c r="G7" s="158"/>
      <c r="H7" s="159"/>
    </row>
    <row r="8" spans="1:8" x14ac:dyDescent="0.2">
      <c r="A8" s="160"/>
      <c r="B8" s="161"/>
      <c r="C8" s="162"/>
      <c r="D8" s="163">
        <v>84498</v>
      </c>
      <c r="E8" s="164"/>
      <c r="F8" s="165">
        <v>51589</v>
      </c>
      <c r="G8" s="166"/>
      <c r="H8" s="167"/>
    </row>
    <row r="9" spans="1:8" x14ac:dyDescent="0.2">
      <c r="A9" s="148" t="s">
        <v>523</v>
      </c>
      <c r="B9" s="153"/>
      <c r="C9" s="154"/>
      <c r="D9" s="155">
        <v>219114</v>
      </c>
      <c r="E9" s="156"/>
      <c r="F9" s="157">
        <v>124145</v>
      </c>
      <c r="G9" s="158"/>
      <c r="H9" s="159"/>
    </row>
    <row r="10" spans="1:8" x14ac:dyDescent="0.2">
      <c r="A10" s="160"/>
      <c r="B10" s="161"/>
      <c r="C10" s="162"/>
      <c r="D10" s="163">
        <v>47451</v>
      </c>
      <c r="E10" s="164"/>
      <c r="F10" s="165">
        <v>54761</v>
      </c>
      <c r="G10" s="166"/>
      <c r="H10" s="167"/>
    </row>
    <row r="11" spans="1:8" x14ac:dyDescent="0.2">
      <c r="A11" s="148" t="s">
        <v>524</v>
      </c>
      <c r="B11" s="153"/>
      <c r="C11" s="154"/>
      <c r="D11" s="155">
        <v>298921</v>
      </c>
      <c r="E11" s="156"/>
      <c r="F11" s="157">
        <v>131480</v>
      </c>
      <c r="G11" s="158"/>
      <c r="H11" s="159"/>
    </row>
    <row r="12" spans="1:8" x14ac:dyDescent="0.2">
      <c r="A12" s="160"/>
      <c r="B12" s="161"/>
      <c r="C12" s="168"/>
      <c r="D12" s="163">
        <v>64567</v>
      </c>
      <c r="E12" s="164"/>
      <c r="F12" s="165">
        <v>63148</v>
      </c>
      <c r="G12" s="166"/>
      <c r="H12" s="167"/>
    </row>
    <row r="13" spans="1:8" x14ac:dyDescent="0.2">
      <c r="A13" s="148"/>
      <c r="B13" s="153"/>
      <c r="C13" s="169"/>
      <c r="D13" s="170">
        <v>195054</v>
      </c>
      <c r="E13" s="171"/>
      <c r="F13" s="172">
        <v>120823</v>
      </c>
      <c r="G13" s="173"/>
      <c r="H13" s="159"/>
    </row>
    <row r="14" spans="1:8" x14ac:dyDescent="0.2">
      <c r="A14" s="160"/>
      <c r="B14" s="161"/>
      <c r="C14" s="162"/>
      <c r="D14" s="163">
        <v>63277</v>
      </c>
      <c r="E14" s="164"/>
      <c r="F14" s="165">
        <v>57511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3.62</v>
      </c>
      <c r="C19" s="174">
        <f>ROUND(VALUE(SUBSTITUTE(実質収支比率等に係る経年分析!G$48,"▲","-")),2)</f>
        <v>5.22</v>
      </c>
      <c r="D19" s="174">
        <f>ROUND(VALUE(SUBSTITUTE(実質収支比率等に係る経年分析!H$48,"▲","-")),2)</f>
        <v>11.46</v>
      </c>
      <c r="E19" s="174">
        <f>ROUND(VALUE(SUBSTITUTE(実質収支比率等に係る経年分析!I$48,"▲","-")),2)</f>
        <v>13.34</v>
      </c>
      <c r="F19" s="174">
        <f>ROUND(VALUE(SUBSTITUTE(実質収支比率等に係る経年分析!J$48,"▲","-")),2)</f>
        <v>12.29</v>
      </c>
    </row>
    <row r="20" spans="1:11" x14ac:dyDescent="0.2">
      <c r="A20" s="174" t="s">
        <v>53</v>
      </c>
      <c r="B20" s="174">
        <f>ROUND(VALUE(SUBSTITUTE(実質収支比率等に係る経年分析!F$47,"▲","-")),2)</f>
        <v>15.68</v>
      </c>
      <c r="C20" s="174">
        <f>ROUND(VALUE(SUBSTITUTE(実質収支比率等に係る経年分析!G$47,"▲","-")),2)</f>
        <v>11.58</v>
      </c>
      <c r="D20" s="174">
        <f>ROUND(VALUE(SUBSTITUTE(実質収支比率等に係る経年分析!H$47,"▲","-")),2)</f>
        <v>13.65</v>
      </c>
      <c r="E20" s="174">
        <f>ROUND(VALUE(SUBSTITUTE(実質収支比率等に係る経年分析!I$47,"▲","-")),2)</f>
        <v>20.8</v>
      </c>
      <c r="F20" s="174">
        <f>ROUND(VALUE(SUBSTITUTE(実質収支比率等に係る経年分析!J$47,"▲","-")),2)</f>
        <v>22.26</v>
      </c>
    </row>
    <row r="21" spans="1:11" x14ac:dyDescent="0.2">
      <c r="A21" s="174" t="s">
        <v>54</v>
      </c>
      <c r="B21" s="174">
        <f>IF(ISNUMBER(VALUE(SUBSTITUTE(実質収支比率等に係る経年分析!F$49,"▲","-"))),ROUND(VALUE(SUBSTITUTE(実質収支比率等に係る経年分析!F$49,"▲","-")),2),NA())</f>
        <v>2.3199999999999998</v>
      </c>
      <c r="C21" s="174">
        <f>IF(ISNUMBER(VALUE(SUBSTITUTE(実質収支比率等に係る経年分析!G$49,"▲","-"))),ROUND(VALUE(SUBSTITUTE(実質収支比率等に係る経年分析!G$49,"▲","-")),2),NA())</f>
        <v>-3.61</v>
      </c>
      <c r="D21" s="174">
        <f>IF(ISNUMBER(VALUE(SUBSTITUTE(実質収支比率等に係る経年分析!H$49,"▲","-"))),ROUND(VALUE(SUBSTITUTE(実質収支比率等に係る経年分析!H$49,"▲","-")),2),NA())</f>
        <v>5.93</v>
      </c>
      <c r="E21" s="174">
        <f>IF(ISNUMBER(VALUE(SUBSTITUTE(実質収支比率等に係る経年分析!I$49,"▲","-"))),ROUND(VALUE(SUBSTITUTE(実質収支比率等に係る経年分析!I$49,"▲","-")),2),NA())</f>
        <v>0.15</v>
      </c>
      <c r="F21" s="174">
        <f>IF(ISNUMBER(VALUE(SUBSTITUTE(実質収支比率等に係る経年分析!J$49,"▲","-"))),ROUND(VALUE(SUBSTITUTE(実質収支比率等に係る経年分析!J$49,"▲","-")),2),NA())</f>
        <v>-8.57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山都町簡易水道特別会計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山都町後期高齢者医療特別会計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山都町国民宿舎特別会計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山都町国民健康保険特別会計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山都町介護保険特別会計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3.11</v>
      </c>
    </row>
    <row r="34" spans="1:16" x14ac:dyDescent="0.2">
      <c r="A34" s="175" t="str">
        <f>IF(連結実質赤字比率に係る赤字・黒字の構成分析!C$36="",NA(),連結実質赤字比率に係る赤字・黒字の構成分析!C$36)</f>
        <v>山都町水道事業会計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12.29</v>
      </c>
    </row>
    <row r="36" spans="1:16" x14ac:dyDescent="0.2">
      <c r="A36" s="175" t="str">
        <f>IF(連結実質赤字比率に係る赤字・黒字の構成分析!C$34="",NA(),連結実質赤字比率に係る赤字・黒字の構成分析!C$34)</f>
        <v>山都町病院事業会計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942</v>
      </c>
      <c r="E42" s="176"/>
      <c r="F42" s="176"/>
      <c r="G42" s="176">
        <f>'実質公債費比率（分子）の構造'!L$52</f>
        <v>900</v>
      </c>
      <c r="H42" s="176"/>
      <c r="I42" s="176"/>
      <c r="J42" s="176">
        <f>'実質公債費比率（分子）の構造'!M$52</f>
        <v>923</v>
      </c>
      <c r="K42" s="176"/>
      <c r="L42" s="176"/>
      <c r="M42" s="176">
        <f>'実質公債費比率（分子）の構造'!N$52</f>
        <v>905</v>
      </c>
      <c r="N42" s="176"/>
      <c r="O42" s="176"/>
      <c r="P42" s="176">
        <f>'実質公債費比率（分子）の構造'!O$52</f>
        <v>900</v>
      </c>
    </row>
    <row r="43" spans="1:16" x14ac:dyDescent="0.2">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0</v>
      </c>
      <c r="L43" s="176"/>
      <c r="M43" s="176"/>
      <c r="N43" s="176">
        <f>'実質公債費比率（分子）の構造'!O$51</f>
        <v>1</v>
      </c>
      <c r="O43" s="176"/>
      <c r="P43" s="176"/>
    </row>
    <row r="44" spans="1:16" x14ac:dyDescent="0.2">
      <c r="A44" s="176" t="s">
        <v>62</v>
      </c>
      <c r="B44" s="176">
        <f>'実質公債費比率（分子）の構造'!K$50</f>
        <v>0</v>
      </c>
      <c r="C44" s="176"/>
      <c r="D44" s="176"/>
      <c r="E44" s="176">
        <f>'実質公債費比率（分子）の構造'!L$50</f>
        <v>5</v>
      </c>
      <c r="F44" s="176"/>
      <c r="G44" s="176"/>
      <c r="H44" s="176">
        <f>'実質公債費比率（分子）の構造'!M$50</f>
        <v>7</v>
      </c>
      <c r="I44" s="176"/>
      <c r="J44" s="176"/>
      <c r="K44" s="176">
        <f>'実質公債費比率（分子）の構造'!N$50</f>
        <v>9</v>
      </c>
      <c r="L44" s="176"/>
      <c r="M44" s="176"/>
      <c r="N44" s="176">
        <f>'実質公債費比率（分子）の構造'!O$50</f>
        <v>5</v>
      </c>
      <c r="O44" s="176"/>
      <c r="P44" s="176"/>
    </row>
    <row r="45" spans="1:16" x14ac:dyDescent="0.2">
      <c r="A45" s="176" t="s">
        <v>63</v>
      </c>
      <c r="B45" s="176">
        <f>'実質公債費比率（分子）の構造'!K$49</f>
        <v>38</v>
      </c>
      <c r="C45" s="176"/>
      <c r="D45" s="176"/>
      <c r="E45" s="176">
        <f>'実質公債費比率（分子）の構造'!L$49</f>
        <v>38</v>
      </c>
      <c r="F45" s="176"/>
      <c r="G45" s="176"/>
      <c r="H45" s="176">
        <f>'実質公債費比率（分子）の構造'!M$49</f>
        <v>36</v>
      </c>
      <c r="I45" s="176"/>
      <c r="J45" s="176"/>
      <c r="K45" s="176">
        <f>'実質公債費比率（分子）の構造'!N$49</f>
        <v>40</v>
      </c>
      <c r="L45" s="176"/>
      <c r="M45" s="176"/>
      <c r="N45" s="176">
        <f>'実質公債費比率（分子）の構造'!O$49</f>
        <v>42</v>
      </c>
      <c r="O45" s="176"/>
      <c r="P45" s="176"/>
    </row>
    <row r="46" spans="1:16" x14ac:dyDescent="0.2">
      <c r="A46" s="176" t="s">
        <v>64</v>
      </c>
      <c r="B46" s="176">
        <f>'実質公債費比率（分子）の構造'!K$48</f>
        <v>243</v>
      </c>
      <c r="C46" s="176"/>
      <c r="D46" s="176"/>
      <c r="E46" s="176">
        <f>'実質公債費比率（分子）の構造'!L$48</f>
        <v>255</v>
      </c>
      <c r="F46" s="176"/>
      <c r="G46" s="176"/>
      <c r="H46" s="176">
        <f>'実質公債費比率（分子）の構造'!M$48</f>
        <v>245</v>
      </c>
      <c r="I46" s="176"/>
      <c r="J46" s="176"/>
      <c r="K46" s="176">
        <f>'実質公債費比率（分子）の構造'!N$48</f>
        <v>211</v>
      </c>
      <c r="L46" s="176"/>
      <c r="M46" s="176"/>
      <c r="N46" s="176">
        <f>'実質公債費比率（分子）の構造'!O$48</f>
        <v>197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948</v>
      </c>
      <c r="C49" s="176"/>
      <c r="D49" s="176"/>
      <c r="E49" s="176">
        <f>'実質公債費比率（分子）の構造'!L$45</f>
        <v>932</v>
      </c>
      <c r="F49" s="176"/>
      <c r="G49" s="176"/>
      <c r="H49" s="176">
        <f>'実質公債費比率（分子）の構造'!M$45</f>
        <v>915</v>
      </c>
      <c r="I49" s="176"/>
      <c r="J49" s="176"/>
      <c r="K49" s="176">
        <f>'実質公債費比率（分子）の構造'!N$45</f>
        <v>901</v>
      </c>
      <c r="L49" s="176"/>
      <c r="M49" s="176"/>
      <c r="N49" s="176">
        <f>'実質公債費比率（分子）の構造'!O$45</f>
        <v>912</v>
      </c>
      <c r="O49" s="176"/>
      <c r="P49" s="176"/>
    </row>
    <row r="50" spans="1:16" x14ac:dyDescent="0.2">
      <c r="A50" s="176" t="s">
        <v>67</v>
      </c>
      <c r="B50" s="176" t="e">
        <f>NA()</f>
        <v>#N/A</v>
      </c>
      <c r="C50" s="176">
        <f>IF(ISNUMBER('実質公債費比率（分子）の構造'!K$53),'実質公債費比率（分子）の構造'!K$53,NA())</f>
        <v>288</v>
      </c>
      <c r="D50" s="176" t="e">
        <f>NA()</f>
        <v>#N/A</v>
      </c>
      <c r="E50" s="176" t="e">
        <f>NA()</f>
        <v>#N/A</v>
      </c>
      <c r="F50" s="176">
        <f>IF(ISNUMBER('実質公債費比率（分子）の構造'!L$53),'実質公債費比率（分子）の構造'!L$53,NA())</f>
        <v>331</v>
      </c>
      <c r="G50" s="176" t="e">
        <f>NA()</f>
        <v>#N/A</v>
      </c>
      <c r="H50" s="176" t="e">
        <f>NA()</f>
        <v>#N/A</v>
      </c>
      <c r="I50" s="176">
        <f>IF(ISNUMBER('実質公債費比率（分子）の構造'!M$53),'実質公債費比率（分子）の構造'!M$53,NA())</f>
        <v>281</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257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9116</v>
      </c>
      <c r="E56" s="175"/>
      <c r="F56" s="175"/>
      <c r="G56" s="175">
        <f>'将来負担比率（分子）の構造'!J$52</f>
        <v>9005</v>
      </c>
      <c r="H56" s="175"/>
      <c r="I56" s="175"/>
      <c r="J56" s="175">
        <f>'将来負担比率（分子）の構造'!K$52</f>
        <v>8972</v>
      </c>
      <c r="K56" s="175"/>
      <c r="L56" s="175"/>
      <c r="M56" s="175">
        <f>'将来負担比率（分子）の構造'!L$52</f>
        <v>8547</v>
      </c>
      <c r="N56" s="175"/>
      <c r="O56" s="175"/>
      <c r="P56" s="175">
        <f>'将来負担比率（分子）の構造'!M$52</f>
        <v>8553</v>
      </c>
    </row>
    <row r="57" spans="1:16" x14ac:dyDescent="0.2">
      <c r="A57" s="175" t="s">
        <v>42</v>
      </c>
      <c r="B57" s="175"/>
      <c r="C57" s="175"/>
      <c r="D57" s="175">
        <f>'将来負担比率（分子）の構造'!I$51</f>
        <v>18</v>
      </c>
      <c r="E57" s="175"/>
      <c r="F57" s="175"/>
      <c r="G57" s="175">
        <f>'将来負担比率（分子）の構造'!J$51</f>
        <v>15</v>
      </c>
      <c r="H57" s="175"/>
      <c r="I57" s="175"/>
      <c r="J57" s="175">
        <f>'将来負担比率（分子）の構造'!K$51</f>
        <v>10</v>
      </c>
      <c r="K57" s="175"/>
      <c r="L57" s="175"/>
      <c r="M57" s="175">
        <f>'将来負担比率（分子）の構造'!L$51</f>
        <v>21</v>
      </c>
      <c r="N57" s="175"/>
      <c r="O57" s="175"/>
      <c r="P57" s="175">
        <f>'将来負担比率（分子）の構造'!M$51</f>
        <v>112</v>
      </c>
    </row>
    <row r="58" spans="1:16" x14ac:dyDescent="0.2">
      <c r="A58" s="175" t="s">
        <v>41</v>
      </c>
      <c r="B58" s="175"/>
      <c r="C58" s="175"/>
      <c r="D58" s="175">
        <f>'将来負担比率（分子）の構造'!I$50</f>
        <v>2844</v>
      </c>
      <c r="E58" s="175"/>
      <c r="F58" s="175"/>
      <c r="G58" s="175">
        <f>'将来負担比率（分子）の構造'!J$50</f>
        <v>2670</v>
      </c>
      <c r="H58" s="175"/>
      <c r="I58" s="175"/>
      <c r="J58" s="175">
        <f>'将来負担比率（分子）の構造'!K$50</f>
        <v>2921</v>
      </c>
      <c r="K58" s="175"/>
      <c r="L58" s="175"/>
      <c r="M58" s="175">
        <f>'将来負担比率（分子）の構造'!L$50</f>
        <v>3752</v>
      </c>
      <c r="N58" s="175"/>
      <c r="O58" s="175"/>
      <c r="P58" s="175">
        <f>'将来負担比率（分子）の構造'!M$50</f>
        <v>3768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1863</v>
      </c>
      <c r="C62" s="175"/>
      <c r="D62" s="175"/>
      <c r="E62" s="175">
        <f>'将来負担比率（分子）の構造'!J$45</f>
        <v>1834</v>
      </c>
      <c r="F62" s="175"/>
      <c r="G62" s="175"/>
      <c r="H62" s="175">
        <f>'将来負担比率（分子）の構造'!K$45</f>
        <v>1560</v>
      </c>
      <c r="I62" s="175"/>
      <c r="J62" s="175"/>
      <c r="K62" s="175">
        <f>'将来負担比率（分子）の構造'!L$45</f>
        <v>1570</v>
      </c>
      <c r="L62" s="175"/>
      <c r="M62" s="175"/>
      <c r="N62" s="175">
        <f>'将来負担比率（分子）の構造'!M$45</f>
        <v>1631</v>
      </c>
      <c r="O62" s="175"/>
      <c r="P62" s="175"/>
    </row>
    <row r="63" spans="1:16" x14ac:dyDescent="0.2">
      <c r="A63" s="175" t="s">
        <v>34</v>
      </c>
      <c r="B63" s="175">
        <f>'将来負担比率（分子）の構造'!I$44</f>
        <v>146</v>
      </c>
      <c r="C63" s="175"/>
      <c r="D63" s="175"/>
      <c r="E63" s="175">
        <f>'将来負担比率（分子）の構造'!J$44</f>
        <v>176</v>
      </c>
      <c r="F63" s="175"/>
      <c r="G63" s="175"/>
      <c r="H63" s="175">
        <f>'将来負担比率（分子）の構造'!K$44</f>
        <v>151</v>
      </c>
      <c r="I63" s="175"/>
      <c r="J63" s="175"/>
      <c r="K63" s="175">
        <f>'将来負担比率（分子）の構造'!L$44</f>
        <v>134</v>
      </c>
      <c r="L63" s="175"/>
      <c r="M63" s="175"/>
      <c r="N63" s="175">
        <f>'将来負担比率（分子）の構造'!M$44</f>
        <v>99</v>
      </c>
      <c r="O63" s="175"/>
      <c r="P63" s="175"/>
    </row>
    <row r="64" spans="1:16" x14ac:dyDescent="0.2">
      <c r="A64" s="175" t="s">
        <v>33</v>
      </c>
      <c r="B64" s="175">
        <f>'将来負担比率（分子）の構造'!I$43</f>
        <v>2731</v>
      </c>
      <c r="C64" s="175"/>
      <c r="D64" s="175"/>
      <c r="E64" s="175">
        <f>'将来負担比率（分子）の構造'!J$43</f>
        <v>1968</v>
      </c>
      <c r="F64" s="175"/>
      <c r="G64" s="175"/>
      <c r="H64" s="175">
        <f>'将来負担比率（分子）の構造'!K$43</f>
        <v>1926</v>
      </c>
      <c r="I64" s="175"/>
      <c r="J64" s="175"/>
      <c r="K64" s="175">
        <f>'将来負担比率（分子）の構造'!L$43</f>
        <v>2071</v>
      </c>
      <c r="L64" s="175"/>
      <c r="M64" s="175"/>
      <c r="N64" s="175">
        <f>'将来負担比率（分子）の構造'!M$43</f>
        <v>1945</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8266</v>
      </c>
      <c r="C66" s="175"/>
      <c r="D66" s="175"/>
      <c r="E66" s="175">
        <f>'将来負担比率（分子）の構造'!J$41</f>
        <v>8104</v>
      </c>
      <c r="F66" s="175"/>
      <c r="G66" s="175"/>
      <c r="H66" s="175">
        <f>'将来負担比率（分子）の構造'!K$41</f>
        <v>8417</v>
      </c>
      <c r="I66" s="175"/>
      <c r="J66" s="175"/>
      <c r="K66" s="175">
        <f>'将来負担比率（分子）の構造'!L$41</f>
        <v>8689</v>
      </c>
      <c r="L66" s="175"/>
      <c r="M66" s="175"/>
      <c r="N66" s="175">
        <f>'将来負担比率（分子）の構造'!M$41</f>
        <v>9041</v>
      </c>
      <c r="O66" s="175"/>
      <c r="P66" s="175"/>
    </row>
    <row r="67" spans="1:16" x14ac:dyDescent="0.2">
      <c r="A67" s="175" t="s">
        <v>71</v>
      </c>
      <c r="B67" s="175" t="e">
        <f>NA()</f>
        <v>#N/A</v>
      </c>
      <c r="C67" s="175">
        <f>IF(ISNUMBER('将来負担比率（分子）の構造'!I$53), IF('将来負担比率（分子）の構造'!I$53 &lt; 0, 0, '将来負担比率（分子）の構造'!I$53), NA())</f>
        <v>1029</v>
      </c>
      <c r="D67" s="175" t="e">
        <f>NA()</f>
        <v>#N/A</v>
      </c>
      <c r="E67" s="175" t="e">
        <f>NA()</f>
        <v>#N/A</v>
      </c>
      <c r="F67" s="175">
        <f>IF(ISNUMBER('将来負担比率（分子）の構造'!J$53), IF('将来負担比率（分子）の構造'!J$53 &lt; 0, 0, '将来負担比率（分子）の構造'!J$53), NA())</f>
        <v>393</v>
      </c>
      <c r="G67" s="175" t="e">
        <f>NA()</f>
        <v>#N/A</v>
      </c>
      <c r="H67" s="175" t="e">
        <f>NA()</f>
        <v>#N/A</v>
      </c>
      <c r="I67" s="175">
        <f>IF(ISNUMBER('将来負担比率（分子）の構造'!K$53), IF('将来負担比率（分子）の構造'!K$53 &lt; 0, 0, '将来負担比率（分子）の構造'!K$53), NA())</f>
        <v>151</v>
      </c>
      <c r="J67" s="175" t="e">
        <f>NA()</f>
        <v>#N/A</v>
      </c>
      <c r="K67" s="175" t="e">
        <f>NA()</f>
        <v>#N/A</v>
      </c>
      <c r="L67" s="175">
        <f>IF(ISNUMBER('将来負担比率（分子）の構造'!L$53), IF('将来負担比率（分子）の構造'!L$53 &lt; 0, 0, '将来負担比率（分子）の構造'!L$53), NA())</f>
        <v>142</v>
      </c>
      <c r="M67" s="175" t="e">
        <f>NA()</f>
        <v>#N/A</v>
      </c>
      <c r="N67" s="175" t="e">
        <f>NA()</f>
        <v>#N/A</v>
      </c>
      <c r="O67" s="175">
        <f>IF(ISNUMBER('将来負担比率（分子）の構造'!M$53), IF('将来負担比率（分子）の構造'!M$53 &lt; 0, 0, '将来負担比率（分子）の構造'!M$53), NA())</f>
        <v>282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1058</v>
      </c>
      <c r="C72" s="179">
        <f>基金残高に係る経年分析!G55</f>
        <v>1558</v>
      </c>
      <c r="D72" s="179">
        <f>基金残高に係る経年分析!H55</f>
        <v>1682</v>
      </c>
    </row>
    <row r="73" spans="1:16" x14ac:dyDescent="0.2">
      <c r="A73" s="178" t="s">
        <v>74</v>
      </c>
      <c r="B73" s="179">
        <f>基金残高に係る経年分析!F56</f>
        <v>315</v>
      </c>
      <c r="C73" s="179">
        <f>基金残高に係る経年分析!G56</f>
        <v>314</v>
      </c>
      <c r="D73" s="179">
        <f>基金残高に係る経年分析!H56</f>
        <v>344</v>
      </c>
    </row>
    <row r="74" spans="1:16" x14ac:dyDescent="0.2">
      <c r="A74" s="178" t="s">
        <v>75</v>
      </c>
      <c r="B74" s="179">
        <f>基金残高に係る経年分析!F57</f>
        <v>1225</v>
      </c>
      <c r="C74" s="179">
        <f>基金残高に係る経年分析!G57</f>
        <v>1490</v>
      </c>
      <c r="D74" s="179">
        <f>基金残高に係る経年分析!H57</f>
        <v>1354</v>
      </c>
    </row>
  </sheetData>
  <sheetProtection algorithmName="SHA-512" hashValue="Q9EuB4cEGi3wJZ0vAjWx/dplEgi92pQSPHcY3D8QRlDdPoaM12dWxVac7U3MKaP+YHg8VegvyG4fb13Q+yrqWw==" saltValue="rtiam9UTsUzNAakfHkX/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2025-03-12T04:35:25Z</cp:lastPrinted>
  <dcterms:created xsi:type="dcterms:W3CDTF">2025-02-19T05:17:51Z</dcterms:created>
  <dcterms:modified xsi:type="dcterms:W3CDTF">2025-03-12T07:37:51Z</dcterms:modified>
  <cp:category/>
</cp:coreProperties>
</file>