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<sst xmlns="http://schemas.openxmlformats.org/spreadsheetml/2006/main" count="1101" uniqueCount="562">
  <si>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</si>
  <si>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</si>
  <si>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</si>
  <si>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</si>
  <si>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</si>
  <si>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</si>
  <si>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</si>
  <si>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</si>
  <si>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</si>
  <si>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</si>
  <si>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</si>
  <si>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</si>
  <si>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</si>
  <si>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</si>
  <si>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</si>
  <si>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</si>
  <si>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</si>
  <si>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</si>
  <si>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</si>
  <si>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</si>
  <si>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</si>
  <si>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</si>
  <si>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</si>
  <si>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</si>
  <si>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</si>
  <si>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</si>
  <si>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</si>
  <si>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</si>
  <si>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</si>
  <si>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</si>
  <si>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</si>
  <si>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</si>
  <si>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</si>
  <si>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</si>
  <si>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</si>
  <si>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</si>
  <si>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</si>
  <si>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</si>
  <si>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</si>
  <si>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</si>
  <si>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</si>
  <si>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</si>
  <si>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</si>
  <si>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</si>
  <si>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</si>
  <si>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</si>
  <si>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</si>
  <si>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</si>
  <si>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</si>
  <si>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</si>
  <si>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</si>
  <si>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</si>
  <si>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</si>
  <si>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</si>
  <si>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</si>
  <si>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</si>
  <si>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</si>
  <si>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</si>
  <si>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</si>
  <si>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</si>
  <si>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</si>
  <si>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</si>
  <si>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</si>
  <si>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</si>
  <si>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</si>
  <si>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</si>
  <si>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</si>
  <si>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</si>
  <si>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</si>
  <si>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</si>
  <si>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</si>
  <si>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</si>
  <si>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</si>
  <si>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</si>
  <si>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</si>
  <si>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</si>
  <si>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</si>
  <si>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</si>
  <si>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</si>
  <si>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</si>
  <si>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</si>
  <si>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</si>
  <si>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</si>
  <si>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</si>
  <si>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</si>
  <si>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</si>
  <si>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</si>
  <si>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</si>
  <si>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</si>
  <si>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</si>
  <si>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</si>
  <si>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</si>
  <si>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</si>
  <si>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</si>
  <si>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</si>
  <si>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</si>
  <si>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</si>
  <si>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</si>
  <si>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</si>
  <si>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</si>
  <si>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</si>
  <si>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</si>
  <si>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</si>
  <si>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</si>
  <si>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</si>
  <si>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</si>
  <si>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</si>
  <si>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</si>
  <si>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</si>
  <si>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</si>
  <si>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</si>
  <si>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</si>
  <si>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</si>
  <si>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</si>
  <si>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</si>
  <si>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</si>
  <si>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</si>
  <si>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</si>
  <si>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</si>
  <si>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</si>
  <si>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</si>
  <si>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</si>
  <si>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</si>
  <si>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</si>
  <si>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</si>
  <si>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</si>
  <si>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</si>
  <si>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</si>
  <si>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</si>
  <si>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</si>
  <si>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</si>
  <si>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</si>
  <si>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</si>
  <si>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</si>
  <si>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</si>
  <si>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</si>
  <si>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</si>
  <si>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</si>
  <si>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</si>
  <si>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</si>
  <si>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</si>
  <si>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</si>
  <si>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</si>
  <si>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</si>
  <si>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</si>
  <si>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</si>
  <si>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</si>
  <si>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</si>
  <si>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</si>
  <si>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</si>
  <si>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</si>
  <si>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</si>
  <si>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</si>
  <si>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</si>
  <si>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</si>
  <si>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</si>
  <si>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</si>
  <si>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</si>
  <si>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</si>
  <si>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</si>
  <si>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</si>
  <si>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</si>
  <si>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</si>
  <si>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</si>
  <si>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</si>
  <si>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</si>
  <si>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</si>
  <si>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</si>
  <si>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</si>
  <si>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</si>
  <si>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</si>
  <si>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</si>
  <si>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</si>
  <si>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</si>
  <si>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</si>
  <si>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</si>
  <si>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</si>
  <si>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</si>
  <si>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</si>
  <si>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</si>
  <si>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</si>
  <si>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</si>
  <si>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</si>
  <si>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</si>
  <si>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</si>
  <si>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</si>
  <si>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</si>
  <si>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</si>
  <si>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</si>
  <si>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</si>
  <si>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</si>
  <si>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</si>
  <si>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</si>
  <si>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</si>
  <si>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</si>
  <si>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</si>
  <si>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</si>
  <si>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</si>
  <si>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</si>
  <si>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</si>
  <si>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</si>
  <si>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</si>
  <si>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</si>
  <si>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熊本県御船町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</si>
  <si>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</si>
  <si>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</si>
  <si>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</si>
  <si>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</si>
  <si>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</si>
  <si>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</si>
  <si>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</si>
  <si>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</si>
  <si>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</si>
  <si>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</si>
  <si>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</si>
  <si>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</si>
  <si>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</si>
  <si>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</si>
  <si>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</si>
  <si>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</si>
  <si>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</si>
  <si>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</si>
  <si>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</si>
  <si>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</si>
  <si>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</si>
  <si>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</si>
  <si>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</si>
  <si>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</si>
  <si>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</si>
  <si>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</si>
  <si>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</si>
  <si>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</si>
  <si>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</si>
  <si>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</si>
  <si>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</si>
  <si>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</si>
  <si>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</si>
  <si>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</si>
  <si>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</si>
  <si>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</si>
  <si>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</si>
  <si>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</si>
  <si>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</si>
  <si>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</si>
  <si>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</si>
  <si>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</si>
  <si>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</si>
  <si>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</si>
  <si>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</si>
  <si>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</si>
  <si>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</si>
  <si>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</si>
  <si>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</si>
  <si>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</si>
  <si>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</si>
  <si>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</si>
  <si>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</si>
  <si>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</si>
  <si>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</si>
  <si>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</si>
  <si>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</si>
  <si>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</si>
  <si>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</si>
  <si>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</si>
  <si>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</si>
  <si>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</si>
  <si>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</si>
  <si>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</si>
  <si>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</si>
  <si>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</si>
  <si>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</si>
  <si>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</si>
  <si>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</si>
  <si>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</si>
  <si>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</si>
  <si>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</si>
  <si>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</si>
  <si>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</si>
  <si>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</si>
  <si>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</si>
  <si>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</si>
  <si>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</si>
  <si>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</si>
  <si>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</si>
  <si>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</si>
  <si>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</si>
  <si>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</si>
  <si>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</si>
  <si>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</si>
  <si>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</si>
  <si>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</si>
  <si>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</si>
  <si>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</si>
  <si>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</si>
  <si>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</si>
  <si>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</si>
  <si>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</si>
  <si>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</si>
  <si>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</si>
  <si>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</si>
  <si>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</si>
  <si>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</si>
  <si>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</si>
  <si>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</si>
  <si>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</si>
  <si>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</si>
  <si>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</si>
  <si>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</si>
  <si>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</si>
  <si>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</si>
  <si>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</si>
  <si>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</si>
  <si>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</si>
  <si>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</si>
  <si>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</si>
  <si>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</si>
  <si>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</si>
  <si>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</si>
  <si>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</si>
  <si>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</si>
  <si>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</si>
  <si>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</si>
  <si>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</si>
  <si>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</si>
  <si>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</si>
  <si>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</si>
  <si>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</si>
  <si>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</si>
  <si>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</si>
  <si>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</si>
  <si>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</si>
  <si>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</si>
  <si>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</si>
  <si>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</si>
  <si>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</si>
  <si>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</si>
  <si>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</si>
  <si>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</si>
  <si>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</si>
  <si>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</si>
  <si>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</si>
  <si>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</si>
  <si>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</si>
  <si>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</si>
  <si>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</si>
  <si>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</si>
  <si>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</si>
  <si>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</si>
  <si>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</si>
  <si>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</si>
  <si>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</si>
  <si>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</si>
  <si>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</si>
  <si>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</si>
  <si>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熊本県御船町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</si>
  <si>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</si>
  <si>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</si>
  <si>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</si>
  <si>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</si>
  <si>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</si>
  <si>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</si>
  <si>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</si>
  <si>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</si>
  <si>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</si>
  <si>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</si>
  <si>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</si>
  <si>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</si>
  <si>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</si>
  <si>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</si>
  <si>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</si>
  <si>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</si>
  <si>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</si>
  <si>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</si>
  <si>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</si>
  <si>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</si>
  <si>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</si>
  <si>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</si>
  <si>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</si>
  <si>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</si>
  <si>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</si>
  <si>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</si>
  <si>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</si>
  <si>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</si>
  <si>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</si>
  <si>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</si>
  <si>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</si>
  <si>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</si>
  <si>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</si>
  <si>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御船町国民健康保険事業特別会計</t>
    <phoneticPr fontId="5"/>
  </si>
  <si>
    <t>御船町介護保険事業特別会計</t>
    <phoneticPr fontId="5"/>
  </si>
  <si>
    <t>御船町後期高齢者医療事業特別会計</t>
    <phoneticPr fontId="5"/>
  </si>
  <si>
    <t>御船町水道事業会計</t>
    <phoneticPr fontId="5"/>
  </si>
  <si>
    <t>法適用企業</t>
    <phoneticPr fontId="5"/>
  </si>
  <si>
    <t>御船町公共下水道事業特別会計</t>
    <phoneticPr fontId="5"/>
  </si>
  <si>
    <t>法非適用企業</t>
    <phoneticPr fontId="5"/>
  </si>
  <si>
    <t>御船町緑の村運営事業特別会計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</si>
  <si>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</si>
  <si>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</si>
  <si>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</si>
  <si>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</si>
  <si>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</si>
  <si>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</si>
  <si>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</si>
  <si>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</si>
  <si>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</si>
  <si>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</si>
  <si>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</si>
  <si>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</si>
  <si>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</si>
  <si>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</si>
  <si>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</si>
  <si>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</si>
  <si>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</si>
  <si>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</si>
  <si>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</si>
  <si>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</si>
  <si>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</si>
  <si>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</si>
  <si>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</si>
  <si>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</si>
  <si>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</si>
  <si>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</si>
  <si>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</si>
  <si>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</si>
  <si>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</si>
  <si>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</si>
  <si>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</si>
  <si>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</si>
  <si>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</si>
  <si>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</si>
  <si>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</si>
  <si>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</si>
  <si>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</si>
  <si>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</si>
  <si>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</si>
  <si>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</si>
  <si>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</si>
  <si>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</si>
  <si>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</si>
  <si>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</si>
  <si>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</si>
  <si>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</si>
  <si>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</si>
  <si>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</si>
  <si>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</si>
  <si>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</si>
  <si>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</si>
  <si>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</si>
  <si>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</si>
  <si>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</si>
  <si>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</si>
  <si>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</si>
  <si>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</si>
  <si>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</si>
  <si>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</si>
  <si>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</si>
  <si>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</si>
  <si>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</si>
  <si>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</si>
  <si>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</si>
  <si>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</si>
  <si>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</si>
  <si>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</si>
  <si>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</si>
  <si>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</si>
  <si>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</si>
  <si>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</si>
  <si>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</si>
  <si>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</si>
  <si>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</si>
  <si>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</si>
  <si>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</si>
  <si>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</si>
  <si>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</si>
  <si>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</si>
  <si>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</si>
  <si>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</si>
  <si>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</si>
  <si>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</si>
  <si>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</si>
  <si>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</si>
  <si>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</si>
  <si>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</si>
  <si>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</si>
  <si>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</si>
  <si>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</si>
  <si>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</si>
  <si>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</si>
  <si>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</si>
  <si>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</si>
  <si>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</si>
  <si>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</si>
  <si>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</si>
  <si>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</si>
  <si>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</si>
  <si>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</si>
  <si>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</si>
  <si>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</si>
  <si>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</si>
  <si>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</si>
  <si>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</si>
  <si>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</si>
  <si>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</si>
  <si>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</si>
  <si>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</si>
  <si>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</si>
  <si>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</si>
  <si>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</si>
  <si>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</si>
  <si>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</si>
  <si>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</si>
  <si>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</si>
  <si>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</si>
  <si>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</si>
  <si>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</si>
  <si>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</si>
  <si>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</si>
  <si>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</si>
  <si>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</si>
  <si>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</si>
  <si>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</si>
  <si>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</si>
  <si>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</si>
  <si>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</si>
  <si>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</si>
  <si>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</si>
  <si>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</si>
  <si>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</si>
  <si>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</si>
  <si>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</si>
  <si>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</si>
  <si>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</si>
  <si>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 1.14</t>
  </si>
  <si>
    <t>一般会計</t>
  </si>
  <si>
    <t>御船町水道事業会計</t>
  </si>
  <si>
    <t>御船町介護保険事業特別会計</t>
  </si>
  <si>
    <t>御船町国民健康保険事業特別会計</t>
  </si>
  <si>
    <t>御船町後期高齢者医療事業特別会計</t>
  </si>
  <si>
    <t>御船町公共下水道事業特別会計</t>
  </si>
  <si>
    <t>御船町緑の村運営事業特別会計</t>
  </si>
  <si>
    <t>その他会計（赤字）</t>
  </si>
  <si>
    <t>▲ 0.13</t>
  </si>
  <si>
    <t>その他会計（黒字）</t>
  </si>
  <si>
    <t>R01</t>
    <phoneticPr fontId="5"/>
  </si>
  <si>
    <t>R02</t>
    <phoneticPr fontId="5"/>
  </si>
  <si>
    <t>R03</t>
    <phoneticPr fontId="5"/>
  </si>
  <si>
    <t>R04</t>
    <phoneticPr fontId="5"/>
  </si>
  <si>
    <t>R05</t>
    <phoneticPr fontId="5"/>
  </si>
  <si>
    <t>熊本県市町村総合事務組合</t>
    <rPh sb="0" eb="3">
      <t>クマモトケン</t>
    </rPh>
    <rPh sb="3" eb="5">
      <t>シチョウ</t>
    </rPh>
    <rPh sb="5" eb="6">
      <t>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</si>
  <si>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</si>
  <si>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</si>
  <si>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</si>
  <si>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</si>
  <si>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</si>
  <si>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</si>
  <si>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</si>
  <si>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</si>
  <si>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10"/>
  </si>
  <si>
    <t>平成28年御船町熊本地震復興基金</t>
    <rPh sb="0" eb="2">
      <t>ヘイセイ</t>
    </rPh>
    <rPh sb="4" eb="5">
      <t>ネン</t>
    </rPh>
    <rPh sb="5" eb="8">
      <t>ミフネマチ</t>
    </rPh>
    <rPh sb="8" eb="10">
      <t>クマモト</t>
    </rPh>
    <rPh sb="10" eb="12">
      <t>ジシン</t>
    </rPh>
    <rPh sb="12" eb="14">
      <t>フッコウ</t>
    </rPh>
    <rPh sb="14" eb="16">
      <t>キキン</t>
    </rPh>
    <phoneticPr fontId="10"/>
  </si>
  <si>
    <t>地域福祉振興基金</t>
    <rPh sb="0" eb="2">
      <t>チイキ</t>
    </rPh>
    <rPh sb="2" eb="4">
      <t>フクシ</t>
    </rPh>
    <rPh sb="4" eb="6">
      <t>シンコウ</t>
    </rPh>
    <rPh sb="6" eb="8">
      <t>キキン</t>
    </rPh>
    <phoneticPr fontId="10"/>
  </si>
  <si>
    <t>恐竜博物館振興基金</t>
    <rPh sb="0" eb="2">
      <t>キョウリュウ</t>
    </rPh>
    <rPh sb="2" eb="5">
      <t>ハクブツカン</t>
    </rPh>
    <rPh sb="5" eb="7">
      <t>シンコウ</t>
    </rPh>
    <rPh sb="7" eb="9">
      <t>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</si>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</sst>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BA07-47A5-9C3B-AF6F9B10D5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214327</c:v>
                </c:pt>
                <c:pt idx="1">
                  <c:v>112642</c:v>
                </c:pt>
                <c:pt idx="2">
                  <c:v>69132</c:v>
                </c:pt>
                <c:pt idx="3">
                  <c:v>60849</c:v>
                </c:pt>
                <c:pt idx="4">
                  <c:v>69028</c:v>
                </c:pt>
              </c:numCache>
            </c:numRef>
          </c:val>
          <c:smooth val="0"/>
          <c:extLst>
            <c:ext xmlns:c16="http://schemas.microsoft.com/office/drawing/2014/chart" uri="{C3380CC4-5D6E-409C-BE32-E72D297353CC}">
              <c16:uniqueId val="{00000001-BA07-47A5-9C3B-AF6F9B10D5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9.31</c:v>
                </c:pt>
                <c:pt idx="1">
                  <c:v>8.24</c:v>
                </c:pt>
                <c:pt idx="2">
                  <c:v>14.44</c:v>
                </c:pt>
                <c:pt idx="3">
                  <c:v>11.95</c:v>
                </c:pt>
                <c:pt idx="4">
                  <c:v>10.69</c:v>
                </c:pt>
              </c:numCache>
            </c:numRef>
          </c:val>
          <c:extLst>
            <c:ext xmlns:c16="http://schemas.microsoft.com/office/drawing/2014/chart" uri="{C3380CC4-5D6E-409C-BE32-E72D297353CC}">
              <c16:uniqueId val="{00000000-470D-4993-BA9D-488CA94E7B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16.670000000000002</c:v>
                </c:pt>
                <c:pt idx="1">
                  <c:v>20.91</c:v>
                </c:pt>
                <c:pt idx="2">
                  <c:v>25.13</c:v>
                </c:pt>
                <c:pt idx="3">
                  <c:v>35.17</c:v>
                </c:pt>
                <c:pt idx="4">
                  <c:v>34.79</c:v>
                </c:pt>
              </c:numCache>
            </c:numRef>
          </c:val>
          <c:extLst>
            <c:ext xmlns:c16="http://schemas.microsoft.com/office/drawing/2014/chart" uri="{C3380CC4-5D6E-409C-BE32-E72D297353CC}">
              <c16:uniqueId val="{00000001-470D-4993-BA9D-488CA94E7B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5.3</c:v>
                </c:pt>
                <c:pt idx="2">
                  <c:v>12.74</c:v>
                </c:pt>
                <c:pt idx="3">
                  <c:v>7.12</c:v>
                </c:pt>
                <c:pt idx="4">
                  <c:v>-1.1399999999999999</c:v>
                </c:pt>
              </c:numCache>
            </c:numRef>
          </c:val>
          <c:smooth val="0"/>
          <c:extLst>
            <c:ext xmlns:c16="http://schemas.microsoft.com/office/drawing/2014/chart" uri="{C3380CC4-5D6E-409C-BE32-E72D297353CC}">
              <c16:uniqueId val="{00000002-470D-4993-BA9D-488CA94E7B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#N/A</c:v>
                </c:pt>
                <c:pt idx="3">
                  <c:v>0.08</c:v>
                </c:pt>
                <c:pt idx="4">
                  <c:v>#N/A</c:v>
                </c:pt>
                <c:pt idx="5">
                  <c:v>0.09</c:v>
                </c:pt>
                <c:pt idx="6">
                  <c:v>#N/A</c:v>
                </c:pt>
                <c:pt idx="7">
                  <c:v>0.62</c:v>
                </c:pt>
                <c:pt idx="8">
                  <c:v>0</c:v>
                </c:pt>
                <c:pt idx="9">
                  <c:v>0</c:v>
                </c:pt>
              </c:numCache>
            </c:numRef>
          </c:val>
          <c:extLst>
            <c:ext xmlns:c16="http://schemas.microsoft.com/office/drawing/2014/chart" uri="{C3380CC4-5D6E-409C-BE32-E72D297353CC}">
              <c16:uniqueId val="{00000000-27E1-4E4C-9AFE-CAB47C6F23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0.13</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E1-4E4C-9AFE-CAB47C6F23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E1-4E4C-9AFE-CAB47C6F2319}"/>
            </c:ext>
          </c:extLst>
        </c:ser>
        <c:ser>
          <c:idx val="3"/>
          <c:order val="3"/>
          <c:tx>
            <c:strRef>
              <c:f>データシート!$A$30</c:f>
              <c:strCache>
                <c:ptCount val="1"/>
                <c:pt idx="0">
                  <c:v>御船町緑の村運営事業特別会計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0.01</c:v>
                </c:pt>
                <c:pt idx="6">
                  <c:v>#N/A</c:v>
                </c:pt>
                <c:pt idx="7">
                  <c:v>0.01</c:v>
                </c:pt>
                <c:pt idx="8">
                  <c:v>#N/A</c:v>
                </c:pt>
                <c:pt idx="9">
                  <c:v>0</c:v>
                </c:pt>
              </c:numCache>
            </c:numRef>
          </c:val>
          <c:extLst>
            <c:ext xmlns:c16="http://schemas.microsoft.com/office/drawing/2014/chart" uri="{C3380CC4-5D6E-409C-BE32-E72D297353CC}">
              <c16:uniqueId val="{00000003-27E1-4E4C-9AFE-CAB47C6F2319}"/>
            </c:ext>
          </c:extLst>
        </c:ser>
        <c:ser>
          <c:idx val="4"/>
          <c:order val="4"/>
          <c:tx>
            <c:strRef>
              <c:f>データシート!$A$31</c:f>
              <c:strCache>
                <c:ptCount val="1"/>
                <c:pt idx="0">
                  <c:v>御船町公共下水道事業特別会計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0.27</c:v>
                </c:pt>
                <c:pt idx="4">
                  <c:v>#N/A</c:v>
                </c:pt>
                <c:pt idx="5">
                  <c:v>0.17</c:v>
                </c:pt>
                <c:pt idx="6">
                  <c:v>#N/A</c:v>
                </c:pt>
                <c:pt idx="7">
                  <c:v>0.16</c:v>
                </c:pt>
                <c:pt idx="8">
                  <c:v>#N/A</c:v>
                </c:pt>
                <c:pt idx="9">
                  <c:v>0.21</c:v>
                </c:pt>
              </c:numCache>
            </c:numRef>
          </c:val>
          <c:extLst>
            <c:ext xmlns:c16="http://schemas.microsoft.com/office/drawing/2014/chart" uri="{C3380CC4-5D6E-409C-BE32-E72D297353CC}">
              <c16:uniqueId val="{00000004-27E1-4E4C-9AFE-CAB47C6F2319}"/>
            </c:ext>
          </c:extLst>
        </c:ser>
        <c:ser>
          <c:idx val="5"/>
          <c:order val="5"/>
          <c:tx>
            <c:strRef>
              <c:f>データシート!$A$32</c:f>
              <c:strCache>
                <c:ptCount val="1"/>
                <c:pt idx="0">
                  <c:v>御船町後期高齢者医療事業特別会計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0.26</c:v>
                </c:pt>
                <c:pt idx="2">
                  <c:v>#N/A</c:v>
                </c:pt>
                <c:pt idx="3">
                  <c:v>0.28999999999999998</c:v>
                </c:pt>
                <c:pt idx="4">
                  <c:v>#N/A</c:v>
                </c:pt>
                <c:pt idx="5">
                  <c:v>0.28000000000000003</c:v>
                </c:pt>
                <c:pt idx="6">
                  <c:v>#N/A</c:v>
                </c:pt>
                <c:pt idx="7">
                  <c:v>0.32</c:v>
                </c:pt>
                <c:pt idx="8">
                  <c:v>#N/A</c:v>
                </c:pt>
                <c:pt idx="9">
                  <c:v>0.34</c:v>
                </c:pt>
              </c:numCache>
            </c:numRef>
          </c:val>
          <c:extLst>
            <c:ext xmlns:c16="http://schemas.microsoft.com/office/drawing/2014/chart" uri="{C3380CC4-5D6E-409C-BE32-E72D297353CC}">
              <c16:uniqueId val="{00000005-27E1-4E4C-9AFE-CAB47C6F2319}"/>
            </c:ext>
          </c:extLst>
        </c:ser>
        <c:ser>
          <c:idx val="6"/>
          <c:order val="6"/>
          <c:tx>
            <c:strRef>
              <c:f>データシート!$A$33</c:f>
              <c:strCache>
                <c:ptCount val="1"/>
                <c:pt idx="0">
                  <c:v>御船町国民健康保険事業特別会計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4.47</c:v>
                </c:pt>
                <c:pt idx="2">
                  <c:v>#N/A</c:v>
                </c:pt>
                <c:pt idx="3">
                  <c:v>4.08</c:v>
                </c:pt>
                <c:pt idx="4">
                  <c:v>#N/A</c:v>
                </c:pt>
                <c:pt idx="5">
                  <c:v>3.6</c:v>
                </c:pt>
                <c:pt idx="6">
                  <c:v>#N/A</c:v>
                </c:pt>
                <c:pt idx="7">
                  <c:v>2.71</c:v>
                </c:pt>
                <c:pt idx="8">
                  <c:v>#N/A</c:v>
                </c:pt>
                <c:pt idx="9">
                  <c:v>1.47</c:v>
                </c:pt>
              </c:numCache>
            </c:numRef>
          </c:val>
          <c:extLst>
            <c:ext xmlns:c16="http://schemas.microsoft.com/office/drawing/2014/chart" uri="{C3380CC4-5D6E-409C-BE32-E72D297353CC}">
              <c16:uniqueId val="{00000006-27E1-4E4C-9AFE-CAB47C6F2319}"/>
            </c:ext>
          </c:extLst>
        </c:ser>
        <c:ser>
          <c:idx val="7"/>
          <c:order val="7"/>
          <c:tx>
            <c:strRef>
              <c:f>データシート!$A$34</c:f>
              <c:strCache>
                <c:ptCount val="1"/>
                <c:pt idx="0">
                  <c:v>御船町介護保険事業特別会計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2.65</c:v>
                </c:pt>
                <c:pt idx="2">
                  <c:v>#N/A</c:v>
                </c:pt>
                <c:pt idx="3">
                  <c:v>2.13</c:v>
                </c:pt>
                <c:pt idx="4">
                  <c:v>#N/A</c:v>
                </c:pt>
                <c:pt idx="5">
                  <c:v>2.1800000000000002</c:v>
                </c:pt>
                <c:pt idx="6">
                  <c:v>#N/A</c:v>
                </c:pt>
                <c:pt idx="7">
                  <c:v>2.11</c:v>
                </c:pt>
                <c:pt idx="8">
                  <c:v>#N/A</c:v>
                </c:pt>
                <c:pt idx="9">
                  <c:v>1.69</c:v>
                </c:pt>
              </c:numCache>
            </c:numRef>
          </c:val>
          <c:extLst>
            <c:ext xmlns:c16="http://schemas.microsoft.com/office/drawing/2014/chart" uri="{C3380CC4-5D6E-409C-BE32-E72D297353CC}">
              <c16:uniqueId val="{00000007-27E1-4E4C-9AFE-CAB47C6F2319}"/>
            </c:ext>
          </c:extLst>
        </c:ser>
        <c:ser>
          <c:idx val="8"/>
          <c:order val="8"/>
          <c:tx>
            <c:strRef>
              <c:f>データシート!$A$35</c:f>
              <c:strCache>
                <c:ptCount val="1"/>
                <c:pt idx="0">
                  <c:v>御船町水道事業会計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4.51</c:v>
                </c:pt>
                <c:pt idx="2">
                  <c:v>#N/A</c:v>
                </c:pt>
                <c:pt idx="3">
                  <c:v>4.03</c:v>
                </c:pt>
                <c:pt idx="4">
                  <c:v>#N/A</c:v>
                </c:pt>
                <c:pt idx="5">
                  <c:v>3.68</c:v>
                </c:pt>
                <c:pt idx="6">
                  <c:v>#N/A</c:v>
                </c:pt>
                <c:pt idx="7">
                  <c:v>3.52</c:v>
                </c:pt>
                <c:pt idx="8">
                  <c:v>#N/A</c:v>
                </c:pt>
                <c:pt idx="9">
                  <c:v>3.34</c:v>
                </c:pt>
              </c:numCache>
            </c:numRef>
          </c:val>
          <c:extLst>
            <c:ext xmlns:c16="http://schemas.microsoft.com/office/drawing/2014/chart" uri="{C3380CC4-5D6E-409C-BE32-E72D297353CC}">
              <c16:uniqueId val="{00000008-27E1-4E4C-9AFE-CAB47C6F23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9.44</c:v>
                </c:pt>
                <c:pt idx="2">
                  <c:v>#N/A</c:v>
                </c:pt>
                <c:pt idx="3">
                  <c:v>8.15</c:v>
                </c:pt>
                <c:pt idx="4">
                  <c:v>#N/A</c:v>
                </c:pt>
                <c:pt idx="5">
                  <c:v>14.34</c:v>
                </c:pt>
                <c:pt idx="6">
                  <c:v>#N/A</c:v>
                </c:pt>
                <c:pt idx="7">
                  <c:v>11.33</c:v>
                </c:pt>
                <c:pt idx="8">
                  <c:v>#N/A</c:v>
                </c:pt>
                <c:pt idx="9">
                  <c:v>10.69</c:v>
                </c:pt>
              </c:numCache>
            </c:numRef>
          </c:val>
          <c:extLst>
            <c:ext xmlns:c16="http://schemas.microsoft.com/office/drawing/2014/chart" uri="{C3380CC4-5D6E-409C-BE32-E72D297353CC}">
              <c16:uniqueId val="{00000009-27E1-4E4C-9AFE-CAB47C6F231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859</c:v>
                </c:pt>
                <c:pt idx="5">
                  <c:v>1000</c:v>
                </c:pt>
                <c:pt idx="8">
                  <c:v>1095</c:v>
                </c:pt>
                <c:pt idx="11">
                  <c:v>1152</c:v>
                </c:pt>
                <c:pt idx="14">
                  <c:v>1184</c:v>
                </c:pt>
              </c:numCache>
            </c:numRef>
          </c:val>
          <c:extLst>
            <c:ext xmlns:c16="http://schemas.microsoft.com/office/drawing/2014/chart" uri="{C3380CC4-5D6E-409C-BE32-E72D297353CC}">
              <c16:uniqueId val="{00000000-A1FA-4A06-AA10-4B8A559F3B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A1FA-4A06-AA10-4B8A559F3B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1FA-4A06-AA10-4B8A559F3B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41</c:v>
                </c:pt>
                <c:pt idx="6">
                  <c:v>44</c:v>
                </c:pt>
                <c:pt idx="9">
                  <c:v>45</c:v>
                </c:pt>
                <c:pt idx="12">
                  <c:v>46</c:v>
                </c:pt>
              </c:numCache>
            </c:numRef>
          </c:val>
          <c:extLst>
            <c:ext xmlns:c16="http://schemas.microsoft.com/office/drawing/2014/chart" uri="{C3380CC4-5D6E-409C-BE32-E72D297353CC}">
              <c16:uniqueId val="{00000003-A1FA-4A06-AA10-4B8A559F3B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201</c:v>
                </c:pt>
                <c:pt idx="3">
                  <c:v>191</c:v>
                </c:pt>
                <c:pt idx="6">
                  <c:v>179</c:v>
                </c:pt>
                <c:pt idx="9">
                  <c:v>203</c:v>
                </c:pt>
                <c:pt idx="12">
                  <c:v>207</c:v>
                </c:pt>
              </c:numCache>
            </c:numRef>
          </c:val>
          <c:extLst>
            <c:ext xmlns:c16="http://schemas.microsoft.com/office/drawing/2014/chart" uri="{C3380CC4-5D6E-409C-BE32-E72D297353CC}">
              <c16:uniqueId val="{00000004-A1FA-4A06-AA10-4B8A559F3B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FA-4A06-AA10-4B8A559F3B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FA-4A06-AA10-4B8A559F3B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975</c:v>
                </c:pt>
                <c:pt idx="3">
                  <c:v>1301</c:v>
                </c:pt>
                <c:pt idx="6">
                  <c:v>1480</c:v>
                </c:pt>
                <c:pt idx="9">
                  <c:v>1563</c:v>
                </c:pt>
                <c:pt idx="12">
                  <c:v>1597</c:v>
                </c:pt>
              </c:numCache>
            </c:numRef>
          </c:val>
          <c:extLst>
            <c:ext xmlns:c16="http://schemas.microsoft.com/office/drawing/2014/chart" uri="{C3380CC4-5D6E-409C-BE32-E72D297353CC}">
              <c16:uniqueId val="{00000007-A1FA-4A06-AA10-4B8A559F3B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360</c:v>
                </c:pt>
                <c:pt idx="2">
                  <c:v>#N/A</c:v>
                </c:pt>
                <c:pt idx="3">
                  <c:v>#N/A</c:v>
                </c:pt>
                <c:pt idx="4">
                  <c:v>533</c:v>
                </c:pt>
                <c:pt idx="5">
                  <c:v>#N/A</c:v>
                </c:pt>
                <c:pt idx="6">
                  <c:v>#N/A</c:v>
                </c:pt>
                <c:pt idx="7">
                  <c:v>608</c:v>
                </c:pt>
                <c:pt idx="8">
                  <c:v>#N/A</c:v>
                </c:pt>
                <c:pt idx="9">
                  <c:v>#N/A</c:v>
                </c:pt>
                <c:pt idx="10">
                  <c:v>659</c:v>
                </c:pt>
                <c:pt idx="11">
                  <c:v>#N/A</c:v>
                </c:pt>
                <c:pt idx="12">
                  <c:v>#N/A</c:v>
                </c:pt>
                <c:pt idx="13">
                  <c:v>666</c:v>
                </c:pt>
                <c:pt idx="14">
                  <c:v>#N/A</c:v>
                </c:pt>
              </c:numCache>
            </c:numRef>
          </c:val>
          <c:smooth val="0"/>
          <c:extLst>
            <c:ext xmlns:c16="http://schemas.microsoft.com/office/drawing/2014/chart" uri="{C3380CC4-5D6E-409C-BE32-E72D297353CC}">
              <c16:uniqueId val="{00000008-A1FA-4A06-AA10-4B8A559F3B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13418</c:v>
                </c:pt>
                <c:pt idx="5">
                  <c:v>13120</c:v>
                </c:pt>
                <c:pt idx="8">
                  <c:v>12508</c:v>
                </c:pt>
                <c:pt idx="11">
                  <c:v>11696</c:v>
                </c:pt>
                <c:pt idx="14">
                  <c:v>10964</c:v>
                </c:pt>
              </c:numCache>
            </c:numRef>
          </c:val>
          <c:extLst>
            <c:ext xmlns:c16="http://schemas.microsoft.com/office/drawing/2014/chart" uri="{C3380CC4-5D6E-409C-BE32-E72D297353CC}">
              <c16:uniqueId val="{00000000-0AD2-4CDE-8237-47EAF01FA6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812</c:v>
                </c:pt>
                <c:pt idx="5">
                  <c:v>817</c:v>
                </c:pt>
                <c:pt idx="8">
                  <c:v>814</c:v>
                </c:pt>
                <c:pt idx="11">
                  <c:v>768</c:v>
                </c:pt>
                <c:pt idx="14">
                  <c:v>760</c:v>
                </c:pt>
              </c:numCache>
            </c:numRef>
          </c:val>
          <c:extLst>
            <c:ext xmlns:c16="http://schemas.microsoft.com/office/drawing/2014/chart" uri="{C3380CC4-5D6E-409C-BE32-E72D297353CC}">
              <c16:uniqueId val="{00000001-0AD2-4CDE-8237-47EAF01FA6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2353</c:v>
                </c:pt>
                <c:pt idx="5">
                  <c:v>3317</c:v>
                </c:pt>
                <c:pt idx="8">
                  <c:v>4267</c:v>
                </c:pt>
                <c:pt idx="11">
                  <c:v>4923</c:v>
                </c:pt>
                <c:pt idx="14">
                  <c:v>5192</c:v>
                </c:pt>
              </c:numCache>
            </c:numRef>
          </c:val>
          <c:extLst>
            <c:ext xmlns:c16="http://schemas.microsoft.com/office/drawing/2014/chart" uri="{C3380CC4-5D6E-409C-BE32-E72D297353CC}">
              <c16:uniqueId val="{00000002-0AD2-4CDE-8237-47EAF01FA6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D2-4CDE-8237-47EAF01FA6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D2-4CDE-8237-47EAF01FA6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D2-4CDE-8237-47EAF01FA6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1009</c:v>
                </c:pt>
                <c:pt idx="3">
                  <c:v>1022</c:v>
                </c:pt>
                <c:pt idx="6">
                  <c:v>763</c:v>
                </c:pt>
                <c:pt idx="9">
                  <c:v>765</c:v>
                </c:pt>
                <c:pt idx="12">
                  <c:v>869</c:v>
                </c:pt>
              </c:numCache>
            </c:numRef>
          </c:val>
          <c:extLst>
            <c:ext xmlns:c16="http://schemas.microsoft.com/office/drawing/2014/chart" uri="{C3380CC4-5D6E-409C-BE32-E72D297353CC}">
              <c16:uniqueId val="{00000006-0AD2-4CDE-8237-47EAF01FA6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685</c:v>
                </c:pt>
                <c:pt idx="3">
                  <c:v>675</c:v>
                </c:pt>
                <c:pt idx="6">
                  <c:v>693</c:v>
                </c:pt>
                <c:pt idx="9">
                  <c:v>695</c:v>
                </c:pt>
                <c:pt idx="12">
                  <c:v>623</c:v>
                </c:pt>
              </c:numCache>
            </c:numRef>
          </c:val>
          <c:extLst>
            <c:ext xmlns:c16="http://schemas.microsoft.com/office/drawing/2014/chart" uri="{C3380CC4-5D6E-409C-BE32-E72D297353CC}">
              <c16:uniqueId val="{00000007-0AD2-4CDE-8237-47EAF01FA6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2425</c:v>
                </c:pt>
                <c:pt idx="3">
                  <c:v>2389</c:v>
                </c:pt>
                <c:pt idx="6">
                  <c:v>2126</c:v>
                </c:pt>
                <c:pt idx="9">
                  <c:v>1999</c:v>
                </c:pt>
                <c:pt idx="12">
                  <c:v>1916</c:v>
                </c:pt>
              </c:numCache>
            </c:numRef>
          </c:val>
          <c:extLst>
            <c:ext xmlns:c16="http://schemas.microsoft.com/office/drawing/2014/chart" uri="{C3380CC4-5D6E-409C-BE32-E72D297353CC}">
              <c16:uniqueId val="{00000008-0AD2-4CDE-8237-47EAF01FA6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AD2-4CDE-8237-47EAF01FA6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16370</c:v>
                </c:pt>
                <c:pt idx="3">
                  <c:v>16444</c:v>
                </c:pt>
                <c:pt idx="6">
                  <c:v>15707</c:v>
                </c:pt>
                <c:pt idx="9">
                  <c:v>14510</c:v>
                </c:pt>
                <c:pt idx="12">
                  <c:v>13325</c:v>
                </c:pt>
              </c:numCache>
            </c:numRef>
          </c:val>
          <c:extLst>
            <c:ext xmlns:c16="http://schemas.microsoft.com/office/drawing/2014/chart" uri="{C3380CC4-5D6E-409C-BE32-E72D297353CC}">
              <c16:uniqueId val="{0000000A-0AD2-4CDE-8237-47EAF01FA6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3905</c:v>
                </c:pt>
                <c:pt idx="2">
                  <c:v>#N/A</c:v>
                </c:pt>
                <c:pt idx="3">
                  <c:v>#N/A</c:v>
                </c:pt>
                <c:pt idx="4">
                  <c:v>3276</c:v>
                </c:pt>
                <c:pt idx="5">
                  <c:v>#N/A</c:v>
                </c:pt>
                <c:pt idx="6">
                  <c:v>#N/A</c:v>
                </c:pt>
                <c:pt idx="7">
                  <c:v>1700</c:v>
                </c:pt>
                <c:pt idx="8">
                  <c:v>#N/A</c:v>
                </c:pt>
                <c:pt idx="9">
                  <c:v>#N/A</c:v>
                </c:pt>
                <c:pt idx="10">
                  <c:v>582</c:v>
                </c:pt>
                <c:pt idx="11">
                  <c:v>#N/A</c:v>
                </c:pt>
                <c:pt idx="12">
                  <c:v>#N/A</c:v>
                </c:pt>
                <c:pt idx="13">
                  <c:v>0</c:v>
                </c:pt>
                <c:pt idx="14">
                  <c:v>#N/A</c:v>
                </c:pt>
              </c:numCache>
            </c:numRef>
          </c:val>
          <c:smooth val="0"/>
          <c:extLst>
            <c:ext xmlns:c16="http://schemas.microsoft.com/office/drawing/2014/chart" uri="{C3380CC4-5D6E-409C-BE32-E72D297353CC}">
              <c16:uniqueId val="{0000000B-0AD2-4CDE-8237-47EAF01FA6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1418</c:v>
                </c:pt>
                <c:pt idx="1">
                  <c:v>1963</c:v>
                </c:pt>
                <c:pt idx="2">
                  <c:v>1963</c:v>
                </c:pt>
              </c:numCache>
            </c:numRef>
          </c:val>
          <c:extLst>
            <c:ext xmlns:c16="http://schemas.microsoft.com/office/drawing/2014/chart" uri="{C3380CC4-5D6E-409C-BE32-E72D297353CC}">
              <c16:uniqueId val="{00000000-1EFC-468E-BC74-AE2D52C2C4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306</c:v>
                </c:pt>
                <c:pt idx="1">
                  <c:v>295</c:v>
                </c:pt>
                <c:pt idx="2">
                  <c:v>280</c:v>
                </c:pt>
              </c:numCache>
            </c:numRef>
          </c:val>
          <c:extLst>
            <c:ext xmlns:c16="http://schemas.microsoft.com/office/drawing/2014/chart" uri="{C3380CC4-5D6E-409C-BE32-E72D297353CC}">
              <c16:uniqueId val="{00000001-1EFC-468E-BC74-AE2D52C2C4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2150</c:v>
                </c:pt>
                <c:pt idx="1">
                  <c:v>2214</c:v>
                </c:pt>
                <c:pt idx="2">
                  <c:v>2495</c:v>
                </c:pt>
              </c:numCache>
            </c:numRef>
          </c:val>
          <c:extLst>
            <c:ext xmlns:c16="http://schemas.microsoft.com/office/drawing/2014/chart" uri="{C3380CC4-5D6E-409C-BE32-E72D297353CC}">
              <c16:uniqueId val="{00000002-1EFC-468E-BC74-AE2D52C2C4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
17,081
99.03
14,505,985
13,735,730
603,306
5,642,401
13,324,537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人口減少や高い高齢化率（令和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％）に加え、町内に中心とする産業がないことから、財政基盤が弱く、類似団体平均を下回っている。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移住定住対策や企業誘致活動を継続していくことにより、人口減少に歯止めをかけ、歳入確保に努めるとともに、より一層施策の重点化、効率化を図り、無駄のない財政運営を行っていく。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ほぼ同数値であるが</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その要因として、物価高騰による光熱水費や、平成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年熊本地震の災害復旧事業に関する元金償還など経常的経費が増加したことで、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増につながった。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災害復旧における元金償還については、令和７年度がピークとなる見込みであるため、今後経常収支比率の悪化は避けられない見込みである。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65</xdr:row>
      <xdr:rowOff>12700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2825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55456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558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66</xdr:row>
      <xdr:rowOff>2117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5586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70485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17817"/>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116433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年度の人件費・物件費等の状況は、令和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円減少しているが、類似団体と比較すると、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44,736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円多い。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人件費は、退職者人数に対する新規採用者の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増、給与改定により、基本給及びその他手当は増加した。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退職者数よりも退職者数が少なかったこと等により、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退職手当金が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物件費は、物価高騰に伴う光熱水費の増加等により増加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分もあるが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ふるさと納税に係る委託料が約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225,000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千円減少したことにより、結果的に約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49,000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千円の減となった。今後は、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既存事業を見直すなど行財政改革担当と連携をとり、物件費の削減に努める。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153970</xdr:rowOff>
    </xdr:from>
    <xdr:to>
      <xdr:col>23</xdr:col>
      <xdr:colOff>133350</xdr:colOff>
      <xdr:row>84</xdr:row>
      <xdr:rowOff>163052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555770"/>
          <a:ext cx="838200" cy="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163052</xdr:rowOff>
    </xdr:from>
    <xdr:to>
      <xdr:col>19</xdr:col>
      <xdr:colOff>133350</xdr:colOff>
      <xdr:row>85</xdr:row>
      <xdr:rowOff>50721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564852"/>
          <a:ext cx="8890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100662</xdr:rowOff>
    </xdr:from>
    <xdr:to>
      <xdr:col>15</xdr:col>
      <xdr:colOff>82550</xdr:colOff>
      <xdr:row>85</xdr:row>
      <xdr:rowOff>50721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02462"/>
          <a:ext cx="889000" cy="12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155253</xdr:rowOff>
    </xdr:from>
    <xdr:to>
      <xdr:col>11</xdr:col>
      <xdr:colOff>31750</xdr:colOff>
      <xdr:row>84</xdr:row>
      <xdr:rowOff>100662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14153"/>
          <a:ext cx="889000" cy="28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103170</xdr:rowOff>
    </xdr:from>
    <xdr:to>
      <xdr:col>23</xdr:col>
      <xdr:colOff>184150</xdr:colOff>
      <xdr:row>85</xdr:row>
      <xdr:rowOff>33320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75247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7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112252</xdr:rowOff>
    </xdr:from>
    <xdr:to>
      <xdr:col>19</xdr:col>
      <xdr:colOff>184150</xdr:colOff>
      <xdr:row>85</xdr:row>
      <xdr:rowOff>42402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27179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0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171371</xdr:rowOff>
    </xdr:from>
    <xdr:to>
      <xdr:col>15</xdr:col>
      <xdr:colOff>133350</xdr:colOff>
      <xdr:row>85</xdr:row>
      <xdr:rowOff>101521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86298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5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49862</xdr:rowOff>
    </xdr:from>
    <xdr:to>
      <xdr:col>11</xdr:col>
      <xdr:colOff>82550</xdr:colOff>
      <xdr:row>84</xdr:row>
      <xdr:rowOff>151462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136239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3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104453</xdr:rowOff>
    </xdr:from>
    <xdr:to>
      <xdr:col>7</xdr:col>
      <xdr:colOff>31750</xdr:colOff>
      <xdr:row>83</xdr:row>
      <xdr:rowOff>34603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19380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4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類似団体平均より低い水準にあるため、適正な給与水準を維持できるように制度改正に取組む必要がある。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86482</xdr:rowOff>
    </xdr:from>
    <xdr:to>
      <xdr:col>81</xdr:col>
      <xdr:colOff>44450</xdr:colOff>
      <xdr:row>90</xdr:row>
      <xdr:rowOff>24795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414538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1409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88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86482</xdr:rowOff>
    </xdr:from>
    <xdr:to>
      <xdr:col>81</xdr:col>
      <xdr:colOff>133350</xdr:colOff>
      <xdr:row>82</xdr:row>
      <xdr:rowOff>86482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14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85</xdr:row>
      <xdr:rowOff>54732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44134"/>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54732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015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74991</xdr:rowOff>
    </xdr:from>
    <xdr:to>
      <xdr:col>72</xdr:col>
      <xdr:colOff>203200</xdr:colOff>
      <xdr:row>84</xdr:row>
      <xdr:rowOff>99786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133891"/>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73782</xdr:rowOff>
    </xdr:from>
    <xdr:to>
      <xdr:col>73</xdr:col>
      <xdr:colOff>44450</xdr:colOff>
      <xdr:row>87</xdr:row>
      <xdr:rowOff>3932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51102</xdr:rowOff>
    </xdr:from>
    <xdr:to>
      <xdr:col>68</xdr:col>
      <xdr:colOff>152400</xdr:colOff>
      <xdr:row>82</xdr:row>
      <xdr:rowOff>74991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938552"/>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24191</xdr:rowOff>
    </xdr:from>
    <xdr:to>
      <xdr:col>68</xdr:col>
      <xdr:colOff>203200</xdr:colOff>
      <xdr:row>82</xdr:row>
      <xdr:rowOff>125791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135968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302</xdr:rowOff>
    </xdr:from>
    <xdr:to>
      <xdr:col>64</xdr:col>
      <xdr:colOff>152400</xdr:colOff>
      <xdr:row>81</xdr:row>
      <xdr:rowOff>101902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112079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年から令和３年まで減少傾向に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人増加になったが、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依然として類似団体の平均を上回って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いるが、令和元年以降の最小値となった。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今後についても、指定管理等を積極的に取り入れ、削減に努める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151412</xdr:rowOff>
    </xdr:from>
    <xdr:to>
      <xdr:col>81</xdr:col>
      <xdr:colOff>44450</xdr:colOff>
      <xdr:row>61</xdr:row>
      <xdr:rowOff>9454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438412"/>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1411</xdr:rowOff>
    </xdr:from>
    <xdr:to>
      <xdr:col>77</xdr:col>
      <xdr:colOff>44450</xdr:colOff>
      <xdr:row>61</xdr:row>
      <xdr:rowOff>9454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598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1411</xdr:rowOff>
    </xdr:from>
    <xdr:to>
      <xdr:col>72</xdr:col>
      <xdr:colOff>203200</xdr:colOff>
      <xdr:row>61</xdr:row>
      <xdr:rowOff>6773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59861"/>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6773</xdr:rowOff>
    </xdr:from>
    <xdr:to>
      <xdr:col>68</xdr:col>
      <xdr:colOff>152400</xdr:colOff>
      <xdr:row>61</xdr:row>
      <xdr:rowOff>108655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65223"/>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100612</xdr:rowOff>
    </xdr:from>
    <xdr:to>
      <xdr:col>81</xdr:col>
      <xdr:colOff>95250</xdr:colOff>
      <xdr:row>61</xdr:row>
      <xdr:rowOff>30762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72689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5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130104</xdr:rowOff>
    </xdr:from>
    <xdr:to>
      <xdr:col>77</xdr:col>
      <xdr:colOff>95250</xdr:colOff>
      <xdr:row>61</xdr:row>
      <xdr:rowOff>60254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45031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03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122061</xdr:rowOff>
    </xdr:from>
    <xdr:to>
      <xdr:col>73</xdr:col>
      <xdr:colOff>44450</xdr:colOff>
      <xdr:row>61</xdr:row>
      <xdr:rowOff>52211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36988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9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127423</xdr:rowOff>
    </xdr:from>
    <xdr:to>
      <xdr:col>68</xdr:col>
      <xdr:colOff>203200</xdr:colOff>
      <xdr:row>61</xdr:row>
      <xdr:rowOff>57573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42350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57855</xdr:rowOff>
    </xdr:from>
    <xdr:to>
      <xdr:col>64</xdr:col>
      <xdr:colOff>152400</xdr:colOff>
      <xdr:row>61</xdr:row>
      <xdr:rowOff>159455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144232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0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公債費負担の状況を前年度と比較すると、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主な要因は、令和元年度から本格的にスタートした熊本地震に係る公債費の増によるものである。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令和７年度まで公債費が増加傾向である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年度の起債額は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千円台で抑制できており、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横ばいとなる見込み。</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124883</xdr:rowOff>
    </xdr:from>
    <xdr:to>
      <xdr:col>81</xdr:col>
      <xdr:colOff>44450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66868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124883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51586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143510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43</xdr:row>
      <xdr:rowOff>22860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423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130387</xdr:rowOff>
    </xdr:from>
    <xdr:to>
      <xdr:col>81</xdr:col>
      <xdr:colOff>95250</xdr:colOff>
      <xdr:row>45</xdr:row>
      <xdr:rowOff>60537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26264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74083</xdr:rowOff>
    </xdr:from>
    <xdr:to>
      <xdr:col>77</xdr:col>
      <xdr:colOff>95250</xdr:colOff>
      <xdr:row>45</xdr:row>
      <xdr:rowOff>4233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160460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将来負担の状況を前年度と比較すると、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主な理由は、基金残高が増加したこと（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年地御船町熊本地震復興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162,704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円増など）、平成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年熊本地震からの復旧工事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等の投資的事業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が減少したことで地方債の借入が抑制されたことが挙げられる。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が一旦は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となったが、将来的に学校施設等の更新及び大型投資事業も控えていることから、起債の抑制を図っていく。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61141</xdr:rowOff>
    </xdr:from>
    <xdr:to>
      <xdr:col>77</xdr:col>
      <xdr:colOff>44450</xdr:colOff>
      <xdr:row>15</xdr:row>
      <xdr:rowOff>170059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61441"/>
          <a:ext cx="889000" cy="2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170059</xdr:rowOff>
    </xdr:from>
    <xdr:to>
      <xdr:col>72</xdr:col>
      <xdr:colOff>203200</xdr:colOff>
      <xdr:row>18</xdr:row>
      <xdr:rowOff>121073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41809"/>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121073</xdr:rowOff>
    </xdr:from>
    <xdr:to>
      <xdr:col>68</xdr:col>
      <xdr:colOff>152400</xdr:colOff>
      <xdr:row>20</xdr:row>
      <xdr:rowOff>17175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07173"/>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xdr:rowOff>
    </xdr:from>
    <xdr:to>
      <xdr:col>77</xdr:col>
      <xdr:colOff>95250</xdr:colOff>
      <xdr:row>14</xdr:row>
      <xdr:rowOff>111941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96718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9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119259</xdr:rowOff>
    </xdr:from>
    <xdr:to>
      <xdr:col>73</xdr:col>
      <xdr:colOff>44450</xdr:colOff>
      <xdr:row>16</xdr:row>
      <xdr:rowOff>49409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34186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70273</xdr:rowOff>
    </xdr:from>
    <xdr:to>
      <xdr:col>68</xdr:col>
      <xdr:colOff>203200</xdr:colOff>
      <xdr:row>19</xdr:row>
      <xdr:rowOff>423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156650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137825</xdr:rowOff>
    </xdr:from>
    <xdr:to>
      <xdr:col>64</xdr:col>
      <xdr:colOff>152400</xdr:colOff>
      <xdr:row>20</xdr:row>
      <xdr:rowOff>67975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52752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8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
17,081
99.03
14,505,985
13,735,730
603,306
5,642,401
13,324,537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人件費は、前年度と比較すると、</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ポイント減少している。主な理由としては、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退職者人数に対する新規採用者の増、給与改定により、基本給及びその他手当は増加した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年度の退職者数よりも退職者数が少なかったこと等により、退職手当金が約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今後も、民間で実施可能な業務については、指定管理制度の導入などを検討し、削減に努める。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33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主な要因は、物価高騰に伴う光熱水費の増加等により増加分もあるが、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情報基盤通信基盤施設運営事業特別会計廃止に伴い施設保守委託料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千円が皆減となったためである。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経常的な物件費は、増加傾向が見込まれるため、業務内容の精査や物件費のシーリングを実施することにより抑制を図っていく。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33274</xdr:rowOff>
    </xdr:from>
    <xdr:to>
      <xdr:col>82</xdr:col>
      <xdr:colOff>107950</xdr:colOff>
      <xdr:row>13</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621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42418</xdr:rowOff>
    </xdr:from>
    <xdr:to>
      <xdr:col>78</xdr:col>
      <xdr:colOff>69850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712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42418</xdr:rowOff>
    </xdr:from>
    <xdr:to>
      <xdr:col>73</xdr:col>
      <xdr:colOff>180975</xdr:colOff>
      <xdr:row>13</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712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106426</xdr:rowOff>
    </xdr:from>
    <xdr:to>
      <xdr:col>69</xdr:col>
      <xdr:colOff>92075</xdr:colOff>
      <xdr:row>14</xdr:row>
      <xdr:rowOff>136144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352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153924</xdr:rowOff>
    </xdr:from>
    <xdr:to>
      <xdr:col>82</xdr:col>
      <xdr:colOff>158750</xdr:colOff>
      <xdr:row>13</xdr:row>
      <xdr:rowOff>84074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62501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163068</xdr:rowOff>
    </xdr:from>
    <xdr:to>
      <xdr:col>74</xdr:col>
      <xdr:colOff>31750</xdr:colOff>
      <xdr:row>13</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103395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85344</xdr:rowOff>
    </xdr:from>
    <xdr:to>
      <xdr:col>65</xdr:col>
      <xdr:colOff>53975</xdr:colOff>
      <xdr:row>15</xdr:row>
      <xdr:rowOff>15494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25671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同数値であるが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、類似団体平均は依然として上回っている。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経常的な扶助費の総額は、年々増加傾向にあるため、適正な資格審査等を実施することにより、扶助費の抑制に努める。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568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59</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36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後期高齢者広域連合負担金について、令和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年度までふるさと納税を充当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年度は一般財源とした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また、介護給付費等による介護保険特別会計繰出金は、今後増加傾向が見込まれるため、その他の数値も増加すると考えられる。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58</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91040"/>
          <a:ext cx="8382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161290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99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58</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9960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39370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17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上益城消防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また、経常的な補助費等の総額は増加傾向にあるため、行政改革で補助団体等の精査を行い、補助費等の見直しに取り組んでいく。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42092</xdr:rowOff>
    </xdr:from>
    <xdr:to>
      <xdr:col>82</xdr:col>
      <xdr:colOff>107950</xdr:colOff>
      <xdr:row>34</xdr:row>
      <xdr:rowOff>100874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7139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100874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105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140063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105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140063</xdr:rowOff>
    </xdr:from>
    <xdr:to>
      <xdr:col>69</xdr:col>
      <xdr:colOff>92075</xdr:colOff>
      <xdr:row>35</xdr:row>
      <xdr:rowOff>40458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693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162742</xdr:rowOff>
    </xdr:from>
    <xdr:to>
      <xdr:col>82</xdr:col>
      <xdr:colOff>158750</xdr:colOff>
      <xdr:row>34</xdr:row>
      <xdr:rowOff>92892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71319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2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50074</xdr:rowOff>
    </xdr:from>
    <xdr:to>
      <xdr:col>78</xdr:col>
      <xdr:colOff>120650</xdr:colOff>
      <xdr:row>34</xdr:row>
      <xdr:rowOff>151674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161851</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4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89263</xdr:rowOff>
    </xdr:from>
    <xdr:to>
      <xdr:col>69</xdr:col>
      <xdr:colOff>142875</xdr:colOff>
      <xdr:row>35</xdr:row>
      <xdr:rowOff>19413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29590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161108</xdr:rowOff>
    </xdr:from>
    <xdr:to>
      <xdr:col>65</xdr:col>
      <xdr:colOff>53975</xdr:colOff>
      <xdr:row>35</xdr:row>
      <xdr:rowOff>91258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101435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ポイント増加している。主に、災害復旧事業債等の公債費（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576,430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令和７年度まで公債費が増加傾向であることから、公債費の経常収支比率も増加する見込みである。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85852</xdr:rowOff>
    </xdr:from>
    <xdr:to>
      <xdr:col>24</xdr:col>
      <xdr:colOff>25400</xdr:colOff>
      <xdr:row>80</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8018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40132</xdr:rowOff>
    </xdr:from>
    <xdr:to>
      <xdr:col>19</xdr:col>
      <xdr:colOff>187325</xdr:colOff>
      <xdr:row>80</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756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165863</xdr:rowOff>
    </xdr:from>
    <xdr:to>
      <xdr:col>15</xdr:col>
      <xdr:colOff>98425</xdr:colOff>
      <xdr:row>80</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7104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79</xdr:row>
      <xdr:rowOff>165863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48181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44196</xdr:rowOff>
    </xdr:from>
    <xdr:to>
      <xdr:col>24</xdr:col>
      <xdr:colOff>76200</xdr:colOff>
      <xdr:row>80</xdr:row>
      <xdr:rowOff>145796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124223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35052</xdr:rowOff>
    </xdr:from>
    <xdr:to>
      <xdr:col>20</xdr:col>
      <xdr:colOff>38100</xdr:colOff>
      <xdr:row>80</xdr:row>
      <xdr:rowOff>136652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121429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83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160782</xdr:rowOff>
    </xdr:from>
    <xdr:to>
      <xdr:col>15</xdr:col>
      <xdr:colOff>149225</xdr:colOff>
      <xdr:row>80</xdr:row>
      <xdr:rowOff>90932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75709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臨時財政対策債等の経常一般財源等が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、分子の経常一般財源経費が更に増加したため（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181,737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引続き、行財政改革担当と連携しながら、歳出の抑制を図り、移住定住対策や企業誘致活動に力を入れることで歳入の確保に努める。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33274</xdr:rowOff>
    </xdr:from>
    <xdr:to>
      <xdr:col>82</xdr:col>
      <xdr:colOff>107950</xdr:colOff>
      <xdr:row>73</xdr:row>
      <xdr:rowOff>170434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54912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168148</xdr:rowOff>
    </xdr:from>
    <xdr:to>
      <xdr:col>78</xdr:col>
      <xdr:colOff>69850</xdr:colOff>
      <xdr:row>73</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512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168148</xdr:rowOff>
    </xdr:from>
    <xdr:to>
      <xdr:col>73</xdr:col>
      <xdr:colOff>180975</xdr:colOff>
      <xdr:row>75</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51254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77</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69748"/>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119634</xdr:rowOff>
    </xdr:from>
    <xdr:to>
      <xdr:col>82</xdr:col>
      <xdr:colOff>158750</xdr:colOff>
      <xdr:row>74</xdr:row>
      <xdr:rowOff>49784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28211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153924</xdr:rowOff>
    </xdr:from>
    <xdr:to>
      <xdr:col>78</xdr:col>
      <xdr:colOff>120650</xdr:colOff>
      <xdr:row>73</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4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94251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26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117348</xdr:rowOff>
    </xdr:from>
    <xdr:to>
      <xdr:col>74</xdr:col>
      <xdr:colOff>31750</xdr:colOff>
      <xdr:row>73</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57675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23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99454</xdr:rowOff>
    </xdr:from>
    <xdr:to>
      <xdr:col>29</xdr:col>
      <xdr:colOff>127000</xdr:colOff>
      <xdr:row>17</xdr:row>
      <xdr:rowOff>110668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1729"/>
          <a:ext cx="647700" cy="11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109639</xdr:rowOff>
    </xdr:from>
    <xdr:to>
      <xdr:col>26</xdr:col>
      <xdr:colOff>50800</xdr:colOff>
      <xdr:row>17</xdr:row>
      <xdr:rowOff>110668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71914"/>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109639</xdr:rowOff>
    </xdr:from>
    <xdr:to>
      <xdr:col>22</xdr:col>
      <xdr:colOff>114300</xdr:colOff>
      <xdr:row>17</xdr:row>
      <xdr:rowOff>114821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71914"/>
          <a:ext cx="6985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45047</xdr:rowOff>
    </xdr:from>
    <xdr:to>
      <xdr:col>18</xdr:col>
      <xdr:colOff>177800</xdr:colOff>
      <xdr:row>17</xdr:row>
      <xdr:rowOff>114821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07322"/>
          <a:ext cx="698500" cy="6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48654</xdr:rowOff>
    </xdr:from>
    <xdr:to>
      <xdr:col>29</xdr:col>
      <xdr:colOff>177800</xdr:colOff>
      <xdr:row>17</xdr:row>
      <xdr:rowOff>150254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20731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59868</xdr:rowOff>
    </xdr:from>
    <xdr:to>
      <xdr:col>26</xdr:col>
      <xdr:colOff>101600</xdr:colOff>
      <xdr:row>17</xdr:row>
      <xdr:rowOff>161468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2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146245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58839</xdr:rowOff>
    </xdr:from>
    <xdr:to>
      <xdr:col>22</xdr:col>
      <xdr:colOff>165100</xdr:colOff>
      <xdr:row>17</xdr:row>
      <xdr:rowOff>160439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2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145216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64021</xdr:rowOff>
    </xdr:from>
    <xdr:to>
      <xdr:col>19</xdr:col>
      <xdr:colOff>38100</xdr:colOff>
      <xdr:row>17</xdr:row>
      <xdr:rowOff>165621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165697</xdr:rowOff>
    </xdr:from>
    <xdr:to>
      <xdr:col>15</xdr:col>
      <xdr:colOff>101600</xdr:colOff>
      <xdr:row>17</xdr:row>
      <xdr:rowOff>95847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106024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328991</xdr:rowOff>
    </xdr:from>
    <xdr:to>
      <xdr:col>29</xdr:col>
      <xdr:colOff>127000</xdr:colOff>
      <xdr:row>34</xdr:row>
      <xdr:rowOff>330226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596441"/>
          <a:ext cx="647700" cy="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330226</xdr:rowOff>
    </xdr:from>
    <xdr:to>
      <xdr:col>26</xdr:col>
      <xdr:colOff>50800</xdr:colOff>
      <xdr:row>35</xdr:row>
      <xdr:rowOff>54054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97676"/>
          <a:ext cx="698500" cy="6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54054</xdr:rowOff>
    </xdr:from>
    <xdr:to>
      <xdr:col>22</xdr:col>
      <xdr:colOff>114300</xdr:colOff>
      <xdr:row>35</xdr:row>
      <xdr:rowOff>152923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64404"/>
          <a:ext cx="698500" cy="9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152923</xdr:rowOff>
    </xdr:from>
    <xdr:to>
      <xdr:col>18</xdr:col>
      <xdr:colOff>177800</xdr:colOff>
      <xdr:row>36</xdr:row>
      <xdr:rowOff>40726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63273"/>
          <a:ext cx="698500" cy="23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278191</xdr:rowOff>
    </xdr:from>
    <xdr:to>
      <xdr:col>29</xdr:col>
      <xdr:colOff>177800</xdr:colOff>
      <xdr:row>35</xdr:row>
      <xdr:rowOff>36891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4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123268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9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279426</xdr:rowOff>
    </xdr:from>
    <xdr:to>
      <xdr:col>26</xdr:col>
      <xdr:colOff>101600</xdr:colOff>
      <xdr:row>35</xdr:row>
      <xdr:rowOff>38126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4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48303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15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3254</xdr:rowOff>
    </xdr:from>
    <xdr:to>
      <xdr:col>22</xdr:col>
      <xdr:colOff>165100</xdr:colOff>
      <xdr:row>35</xdr:row>
      <xdr:rowOff>104854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13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115031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102123</xdr:rowOff>
    </xdr:from>
    <xdr:to>
      <xdr:col>19</xdr:col>
      <xdr:colOff>38100</xdr:colOff>
      <xdr:row>35</xdr:row>
      <xdr:rowOff>203723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1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213900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8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332826</xdr:rowOff>
    </xdr:from>
    <xdr:to>
      <xdr:col>15</xdr:col>
      <xdr:colOff>101600</xdr:colOff>
      <xdr:row>36</xdr:row>
      <xdr:rowOff>91526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4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101703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1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
17,081
99.03
14,505,985
13,735,730
603,306
5,642,401
13,324,537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165136</xdr:rowOff>
    </xdr:from>
    <xdr:to>
      <xdr:col>24</xdr:col>
      <xdr:colOff>63500</xdr:colOff>
      <xdr:row>37</xdr:row>
      <xdr:rowOff>2555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37336"/>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150978</xdr:rowOff>
    </xdr:from>
    <xdr:to>
      <xdr:col>19</xdr:col>
      <xdr:colOff>177800</xdr:colOff>
      <xdr:row>36</xdr:row>
      <xdr:rowOff>165136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23178"/>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150978</xdr:rowOff>
    </xdr:from>
    <xdr:to>
      <xdr:col>15</xdr:col>
      <xdr:colOff>50800</xdr:colOff>
      <xdr:row>37</xdr:row>
      <xdr:rowOff>23556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23178"/>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5253</xdr:rowOff>
    </xdr:from>
    <xdr:to>
      <xdr:col>10</xdr:col>
      <xdr:colOff>114300</xdr:colOff>
      <xdr:row>37</xdr:row>
      <xdr:rowOff>23556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48903"/>
          <a:ext cx="889000" cy="1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123205</xdr:rowOff>
    </xdr:from>
    <xdr:to>
      <xdr:col>24</xdr:col>
      <xdr:colOff>114300</xdr:colOff>
      <xdr:row>37</xdr:row>
      <xdr:rowOff>53355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101632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114336</xdr:rowOff>
    </xdr:from>
    <xdr:to>
      <xdr:col>20</xdr:col>
      <xdr:colOff>38100</xdr:colOff>
      <xdr:row>37</xdr:row>
      <xdr:rowOff>44486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35613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100178</xdr:rowOff>
    </xdr:from>
    <xdr:to>
      <xdr:col>15</xdr:col>
      <xdr:colOff>101600</xdr:colOff>
      <xdr:row>37</xdr:row>
      <xdr:rowOff>30328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21455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6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144206</xdr:rowOff>
    </xdr:from>
    <xdr:to>
      <xdr:col>10</xdr:col>
      <xdr:colOff>165100</xdr:colOff>
      <xdr:row>37</xdr:row>
      <xdr:rowOff>74356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65483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125903</xdr:rowOff>
    </xdr:from>
    <xdr:to>
      <xdr:col>6</xdr:col>
      <xdr:colOff>38100</xdr:colOff>
      <xdr:row>37</xdr:row>
      <xdr:rowOff>56053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47180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4003</xdr:rowOff>
    </xdr:from>
    <xdr:to>
      <xdr:col>24</xdr:col>
      <xdr:colOff>63500</xdr:colOff>
      <xdr:row>53</xdr:row>
      <xdr:rowOff>45489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090853"/>
          <a:ext cx="838200" cy="4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66347</xdr:rowOff>
    </xdr:from>
    <xdr:to>
      <xdr:col>19</xdr:col>
      <xdr:colOff>177800</xdr:colOff>
      <xdr:row>53</xdr:row>
      <xdr:rowOff>4003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8981747"/>
          <a:ext cx="889000" cy="10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66347</xdr:rowOff>
    </xdr:from>
    <xdr:to>
      <xdr:col>15</xdr:col>
      <xdr:colOff>50800</xdr:colOff>
      <xdr:row>53</xdr:row>
      <xdr:rowOff>131772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8981747"/>
          <a:ext cx="889000" cy="23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131772</xdr:rowOff>
    </xdr:from>
    <xdr:to>
      <xdr:col>10</xdr:col>
      <xdr:colOff>114300</xdr:colOff>
      <xdr:row>57</xdr:row>
      <xdr:rowOff>8429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218622"/>
          <a:ext cx="889000" cy="56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166139</xdr:rowOff>
    </xdr:from>
    <xdr:to>
      <xdr:col>24</xdr:col>
      <xdr:colOff>114300</xdr:colOff>
      <xdr:row>53</xdr:row>
      <xdr:rowOff>96289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0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17566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93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124653</xdr:rowOff>
    </xdr:from>
    <xdr:to>
      <xdr:col>20</xdr:col>
      <xdr:colOff>38100</xdr:colOff>
      <xdr:row>53</xdr:row>
      <xdr:rowOff>54803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71330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81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15547</xdr:rowOff>
    </xdr:from>
    <xdr:to>
      <xdr:col>15</xdr:col>
      <xdr:colOff>101600</xdr:colOff>
      <xdr:row>52</xdr:row>
      <xdr:rowOff>117147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93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133674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70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80972</xdr:rowOff>
    </xdr:from>
    <xdr:to>
      <xdr:col>10</xdr:col>
      <xdr:colOff>165100</xdr:colOff>
      <xdr:row>54</xdr:row>
      <xdr:rowOff>11122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16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27649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894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129079</xdr:rowOff>
    </xdr:from>
    <xdr:to>
      <xdr:col>6</xdr:col>
      <xdr:colOff>38100</xdr:colOff>
      <xdr:row>57</xdr:row>
      <xdr:rowOff>59229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75756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50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72675</xdr:rowOff>
    </xdr:from>
    <xdr:to>
      <xdr:col>24</xdr:col>
      <xdr:colOff>63500</xdr:colOff>
      <xdr:row>78</xdr:row>
      <xdr:rowOff>79235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45775"/>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72171</xdr:rowOff>
    </xdr:from>
    <xdr:to>
      <xdr:col>19</xdr:col>
      <xdr:colOff>177800</xdr:colOff>
      <xdr:row>78</xdr:row>
      <xdr:rowOff>79235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45271"/>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40396</xdr:rowOff>
    </xdr:from>
    <xdr:to>
      <xdr:col>15</xdr:col>
      <xdr:colOff>50800</xdr:colOff>
      <xdr:row>78</xdr:row>
      <xdr:rowOff>72171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13496"/>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40396</xdr:rowOff>
    </xdr:from>
    <xdr:to>
      <xdr:col>10</xdr:col>
      <xdr:colOff>114300</xdr:colOff>
      <xdr:row>78</xdr:row>
      <xdr:rowOff>95855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3496"/>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21875</xdr:rowOff>
    </xdr:from>
    <xdr:to>
      <xdr:col>24</xdr:col>
      <xdr:colOff>114300</xdr:colOff>
      <xdr:row>78</xdr:row>
      <xdr:rowOff>123475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108252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28435</xdr:rowOff>
    </xdr:from>
    <xdr:to>
      <xdr:col>20</xdr:col>
      <xdr:colOff>38100</xdr:colOff>
      <xdr:row>78</xdr:row>
      <xdr:rowOff>130035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121162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9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21371</xdr:rowOff>
    </xdr:from>
    <xdr:to>
      <xdr:col>15</xdr:col>
      <xdr:colOff>101600</xdr:colOff>
      <xdr:row>78</xdr:row>
      <xdr:rowOff>122971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114098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161046</xdr:rowOff>
    </xdr:from>
    <xdr:to>
      <xdr:col>10</xdr:col>
      <xdr:colOff>165100</xdr:colOff>
      <xdr:row>78</xdr:row>
      <xdr:rowOff>91196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82323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5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45055</xdr:rowOff>
    </xdr:from>
    <xdr:to>
      <xdr:col>6</xdr:col>
      <xdr:colOff>38100</xdr:colOff>
      <xdr:row>78</xdr:row>
      <xdr:rowOff>146655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137782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46703</xdr:rowOff>
    </xdr:from>
    <xdr:to>
      <xdr:col>24</xdr:col>
      <xdr:colOff>63500</xdr:colOff>
      <xdr:row>94</xdr:row>
      <xdr:rowOff>4228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991553"/>
          <a:ext cx="838200" cy="1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95318</xdr:rowOff>
    </xdr:from>
    <xdr:to>
      <xdr:col>19</xdr:col>
      <xdr:colOff>177800</xdr:colOff>
      <xdr:row>94</xdr:row>
      <xdr:rowOff>4228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040168"/>
          <a:ext cx="889000" cy="8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95318</xdr:rowOff>
    </xdr:from>
    <xdr:to>
      <xdr:col>15</xdr:col>
      <xdr:colOff>50800</xdr:colOff>
      <xdr:row>95</xdr:row>
      <xdr:rowOff>52941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040168"/>
          <a:ext cx="889000" cy="30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52941</xdr:rowOff>
    </xdr:from>
    <xdr:to>
      <xdr:col>10</xdr:col>
      <xdr:colOff>114300</xdr:colOff>
      <xdr:row>95</xdr:row>
      <xdr:rowOff>109384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40691"/>
          <a:ext cx="8890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167353</xdr:rowOff>
    </xdr:from>
    <xdr:to>
      <xdr:col>24</xdr:col>
      <xdr:colOff>114300</xdr:colOff>
      <xdr:row>93</xdr:row>
      <xdr:rowOff>97503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9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18780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79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124878</xdr:rowOff>
    </xdr:from>
    <xdr:to>
      <xdr:col>20</xdr:col>
      <xdr:colOff>38100</xdr:colOff>
      <xdr:row>94</xdr:row>
      <xdr:rowOff>55028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71555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4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44518</xdr:rowOff>
    </xdr:from>
    <xdr:to>
      <xdr:col>15</xdr:col>
      <xdr:colOff>101600</xdr:colOff>
      <xdr:row>93</xdr:row>
      <xdr:rowOff>146118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9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162645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76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2141</xdr:rowOff>
    </xdr:from>
    <xdr:to>
      <xdr:col>10</xdr:col>
      <xdr:colOff>165100</xdr:colOff>
      <xdr:row>95</xdr:row>
      <xdr:rowOff>103741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120268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0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58584</xdr:rowOff>
    </xdr:from>
    <xdr:to>
      <xdr:col>6</xdr:col>
      <xdr:colOff>38100</xdr:colOff>
      <xdr:row>95</xdr:row>
      <xdr:rowOff>160184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2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98899</xdr:rowOff>
    </xdr:from>
    <xdr:to>
      <xdr:col>55</xdr:col>
      <xdr:colOff>0</xdr:colOff>
      <xdr:row>36</xdr:row>
      <xdr:rowOff>149905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71099"/>
          <a:ext cx="838200" cy="5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149905</xdr:rowOff>
    </xdr:from>
    <xdr:to>
      <xdr:col>50</xdr:col>
      <xdr:colOff>114300</xdr:colOff>
      <xdr:row>37</xdr:row>
      <xdr:rowOff>11113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2210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62575</xdr:rowOff>
    </xdr:from>
    <xdr:to>
      <xdr:col>45</xdr:col>
      <xdr:colOff>177800</xdr:colOff>
      <xdr:row>37</xdr:row>
      <xdr:rowOff>11113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91875"/>
          <a:ext cx="889000" cy="4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62575</xdr:rowOff>
    </xdr:from>
    <xdr:to>
      <xdr:col>41</xdr:col>
      <xdr:colOff>50800</xdr:colOff>
      <xdr:row>37</xdr:row>
      <xdr:rowOff>66109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91875"/>
          <a:ext cx="889000" cy="5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48099</xdr:rowOff>
    </xdr:from>
    <xdr:to>
      <xdr:col>55</xdr:col>
      <xdr:colOff>50800</xdr:colOff>
      <xdr:row>36</xdr:row>
      <xdr:rowOff>149699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2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26526</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9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99105</xdr:rowOff>
    </xdr:from>
    <xdr:to>
      <xdr:col>50</xdr:col>
      <xdr:colOff>165100</xdr:colOff>
      <xdr:row>37</xdr:row>
      <xdr:rowOff>29255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20382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131763</xdr:rowOff>
    </xdr:from>
    <xdr:to>
      <xdr:col>46</xdr:col>
      <xdr:colOff>38100</xdr:colOff>
      <xdr:row>37</xdr:row>
      <xdr:rowOff>61913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53040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3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11775</xdr:rowOff>
    </xdr:from>
    <xdr:to>
      <xdr:col>41</xdr:col>
      <xdr:colOff>101600</xdr:colOff>
      <xdr:row>34</xdr:row>
      <xdr:rowOff>113375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104502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3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15309</xdr:rowOff>
    </xdr:from>
    <xdr:to>
      <xdr:col>36</xdr:col>
      <xdr:colOff>165100</xdr:colOff>
      <xdr:row>37</xdr:row>
      <xdr:rowOff>116909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108036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32807</xdr:rowOff>
    </xdr:from>
    <xdr:to>
      <xdr:col>55</xdr:col>
      <xdr:colOff>0</xdr:colOff>
      <xdr:row>56</xdr:row>
      <xdr:rowOff>95131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34007"/>
          <a:ext cx="838200" cy="6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32014</xdr:rowOff>
    </xdr:from>
    <xdr:to>
      <xdr:col>50</xdr:col>
      <xdr:colOff>114300</xdr:colOff>
      <xdr:row>56</xdr:row>
      <xdr:rowOff>95131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33214"/>
          <a:ext cx="889000" cy="6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43368</xdr:rowOff>
    </xdr:from>
    <xdr:to>
      <xdr:col>45</xdr:col>
      <xdr:colOff>177800</xdr:colOff>
      <xdr:row>56</xdr:row>
      <xdr:rowOff>32014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301668"/>
          <a:ext cx="889000" cy="3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125778</xdr:rowOff>
    </xdr:from>
    <xdr:to>
      <xdr:col>41</xdr:col>
      <xdr:colOff>50800</xdr:colOff>
      <xdr:row>54</xdr:row>
      <xdr:rowOff>43368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8526828"/>
          <a:ext cx="889000" cy="7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153457</xdr:rowOff>
    </xdr:from>
    <xdr:to>
      <xdr:col>55</xdr:col>
      <xdr:colOff>50800</xdr:colOff>
      <xdr:row>56</xdr:row>
      <xdr:rowOff>83607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4884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3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44331</xdr:rowOff>
    </xdr:from>
    <xdr:to>
      <xdr:col>50</xdr:col>
      <xdr:colOff>165100</xdr:colOff>
      <xdr:row>56</xdr:row>
      <xdr:rowOff>145931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4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137058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3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152664</xdr:rowOff>
    </xdr:from>
    <xdr:to>
      <xdr:col>46</xdr:col>
      <xdr:colOff>38100</xdr:colOff>
      <xdr:row>56</xdr:row>
      <xdr:rowOff>82814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73941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6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164018</xdr:rowOff>
    </xdr:from>
    <xdr:to>
      <xdr:col>41</xdr:col>
      <xdr:colOff>101600</xdr:colOff>
      <xdr:row>54</xdr:row>
      <xdr:rowOff>94168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25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110695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02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74978</xdr:rowOff>
    </xdr:from>
    <xdr:to>
      <xdr:col>36</xdr:col>
      <xdr:colOff>165100</xdr:colOff>
      <xdr:row>50</xdr:row>
      <xdr:rowOff>5128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84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21655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825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156605</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843905"/>
          <a:ext cx="1270" cy="799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103282</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6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156605</xdr:rowOff>
    </xdr:from>
    <xdr:to>
      <xdr:col>55</xdr:col>
      <xdr:colOff>88900</xdr:colOff>
      <xdr:row>74</xdr:row>
      <xdr:rowOff>156605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55107</xdr:rowOff>
    </xdr:from>
    <xdr:to>
      <xdr:col>55</xdr:col>
      <xdr:colOff>0</xdr:colOff>
      <xdr:row>78</xdr:row>
      <xdr:rowOff>55314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28207"/>
          <a:ext cx="8382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48648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2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70221</xdr:rowOff>
    </xdr:from>
    <xdr:to>
      <xdr:col>55</xdr:col>
      <xdr:colOff>50800</xdr:colOff>
      <xdr:row>79</xdr:row>
      <xdr:rowOff>371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4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36057</xdr:rowOff>
    </xdr:from>
    <xdr:to>
      <xdr:col>50</xdr:col>
      <xdr:colOff>114300</xdr:colOff>
      <xdr:row>78</xdr:row>
      <xdr:rowOff>55107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0915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67249</xdr:rowOff>
    </xdr:from>
    <xdr:to>
      <xdr:col>50</xdr:col>
      <xdr:colOff>165100</xdr:colOff>
      <xdr:row>78</xdr:row>
      <xdr:rowOff>168849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4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159976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77325</xdr:rowOff>
    </xdr:from>
    <xdr:to>
      <xdr:col>45</xdr:col>
      <xdr:colOff>177800</xdr:colOff>
      <xdr:row>78</xdr:row>
      <xdr:rowOff>36057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593175"/>
          <a:ext cx="889000" cy="8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22409</xdr:rowOff>
    </xdr:from>
    <xdr:to>
      <xdr:col>46</xdr:col>
      <xdr:colOff>38100</xdr:colOff>
      <xdr:row>78</xdr:row>
      <xdr:rowOff>124009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124482</xdr:rowOff>
    </xdr:from>
    <xdr:to>
      <xdr:col>41</xdr:col>
      <xdr:colOff>50800</xdr:colOff>
      <xdr:row>73</xdr:row>
      <xdr:rowOff>77325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125982"/>
          <a:ext cx="889000" cy="46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65692</xdr:rowOff>
    </xdr:from>
    <xdr:to>
      <xdr:col>41</xdr:col>
      <xdr:colOff>101600</xdr:colOff>
      <xdr:row>77</xdr:row>
      <xdr:rowOff>167292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4514</xdr:rowOff>
    </xdr:from>
    <xdr:to>
      <xdr:col>55</xdr:col>
      <xdr:colOff>50800</xdr:colOff>
      <xdr:row>78</xdr:row>
      <xdr:rowOff>106114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27391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4307</xdr:rowOff>
    </xdr:from>
    <xdr:to>
      <xdr:col>50</xdr:col>
      <xdr:colOff>165100</xdr:colOff>
      <xdr:row>78</xdr:row>
      <xdr:rowOff>105907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5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156707</xdr:rowOff>
    </xdr:from>
    <xdr:to>
      <xdr:col>46</xdr:col>
      <xdr:colOff>38100</xdr:colOff>
      <xdr:row>78</xdr:row>
      <xdr:rowOff>86857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103384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26525</xdr:rowOff>
    </xdr:from>
    <xdr:to>
      <xdr:col>41</xdr:col>
      <xdr:colOff>101600</xdr:colOff>
      <xdr:row>73</xdr:row>
      <xdr:rowOff>128125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54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144652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31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73682</xdr:rowOff>
    </xdr:from>
    <xdr:to>
      <xdr:col>36</xdr:col>
      <xdr:colOff>165100</xdr:colOff>
      <xdr:row>71</xdr:row>
      <xdr:rowOff>3832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0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20359</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672795" y="1185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7014</xdr:rowOff>
    </xdr:from>
    <xdr:to>
      <xdr:col>55</xdr:col>
      <xdr:colOff>0</xdr:colOff>
      <xdr:row>97</xdr:row>
      <xdr:rowOff>114173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37664"/>
          <a:ext cx="838200" cy="10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165587</xdr:rowOff>
    </xdr:from>
    <xdr:to>
      <xdr:col>50</xdr:col>
      <xdr:colOff>114300</xdr:colOff>
      <xdr:row>97</xdr:row>
      <xdr:rowOff>114173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624787"/>
          <a:ext cx="889000" cy="12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165587</xdr:rowOff>
    </xdr:from>
    <xdr:to>
      <xdr:col>45</xdr:col>
      <xdr:colOff>177800</xdr:colOff>
      <xdr:row>98</xdr:row>
      <xdr:rowOff>166435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24787"/>
          <a:ext cx="889000" cy="34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166435</xdr:rowOff>
    </xdr:from>
    <xdr:to>
      <xdr:col>41</xdr:col>
      <xdr:colOff>50800</xdr:colOff>
      <xdr:row>99</xdr:row>
      <xdr:rowOff>4956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968535"/>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127664</xdr:rowOff>
    </xdr:from>
    <xdr:to>
      <xdr:col>55</xdr:col>
      <xdr:colOff>50800</xdr:colOff>
      <xdr:row>97</xdr:row>
      <xdr:rowOff>57814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106091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63373</xdr:rowOff>
    </xdr:from>
    <xdr:to>
      <xdr:col>50</xdr:col>
      <xdr:colOff>165100</xdr:colOff>
      <xdr:row>97</xdr:row>
      <xdr:rowOff>164973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156100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114787</xdr:rowOff>
    </xdr:from>
    <xdr:to>
      <xdr:col>46</xdr:col>
      <xdr:colOff>38100</xdr:colOff>
      <xdr:row>97</xdr:row>
      <xdr:rowOff>44937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7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36064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6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115635</xdr:rowOff>
    </xdr:from>
    <xdr:to>
      <xdr:col>41</xdr:col>
      <xdr:colOff>101600</xdr:colOff>
      <xdr:row>99</xdr:row>
      <xdr:rowOff>45785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9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36912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0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125606</xdr:rowOff>
    </xdr:from>
    <xdr:to>
      <xdr:col>36</xdr:col>
      <xdr:colOff>165100</xdr:colOff>
      <xdr:row>99</xdr:row>
      <xdr:rowOff>55756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46883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70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14177</xdr:rowOff>
    </xdr:from>
    <xdr:to>
      <xdr:col>85</xdr:col>
      <xdr:colOff>127000</xdr:colOff>
      <xdr:row>38</xdr:row>
      <xdr:rowOff>85369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529277"/>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139020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54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86197</xdr:rowOff>
    </xdr:from>
    <xdr:to>
      <xdr:col>81</xdr:col>
      <xdr:colOff>50800</xdr:colOff>
      <xdr:row>38</xdr:row>
      <xdr:rowOff>14177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429847"/>
          <a:ext cx="889000" cy="9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92505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87133</xdr:rowOff>
    </xdr:from>
    <xdr:to>
      <xdr:col>76</xdr:col>
      <xdr:colOff>114300</xdr:colOff>
      <xdr:row>37</xdr:row>
      <xdr:rowOff>86197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087883"/>
          <a:ext cx="889000" cy="3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161961</xdr:rowOff>
    </xdr:from>
    <xdr:to>
      <xdr:col>71</xdr:col>
      <xdr:colOff>177800</xdr:colOff>
      <xdr:row>35</xdr:row>
      <xdr:rowOff>87133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5305461"/>
          <a:ext cx="889000" cy="7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87868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7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74741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34569</xdr:rowOff>
    </xdr:from>
    <xdr:to>
      <xdr:col>85</xdr:col>
      <xdr:colOff>177800</xdr:colOff>
      <xdr:row>38</xdr:row>
      <xdr:rowOff>136169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57446</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134827</xdr:rowOff>
    </xdr:from>
    <xdr:to>
      <xdr:col>81</xdr:col>
      <xdr:colOff>101600</xdr:colOff>
      <xdr:row>38</xdr:row>
      <xdr:rowOff>64977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7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81504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25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35397</xdr:rowOff>
    </xdr:from>
    <xdr:to>
      <xdr:col>76</xdr:col>
      <xdr:colOff>165100</xdr:colOff>
      <xdr:row>37</xdr:row>
      <xdr:rowOff>136997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3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153524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5111" y="61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36333</xdr:rowOff>
    </xdr:from>
    <xdr:to>
      <xdr:col>72</xdr:col>
      <xdr:colOff>38100</xdr:colOff>
      <xdr:row>35</xdr:row>
      <xdr:rowOff>137933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0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154460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81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111161</xdr:rowOff>
    </xdr:from>
    <xdr:to>
      <xdr:col>67</xdr:col>
      <xdr:colOff>101600</xdr:colOff>
      <xdr:row>31</xdr:row>
      <xdr:rowOff>41311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525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57838</xdr:rowOff>
    </xdr:from>
    <xdr:ext cx="59901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14795" y="502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24242</xdr:rowOff>
    </xdr:from>
    <xdr:to>
      <xdr:col>85</xdr:col>
      <xdr:colOff>127000</xdr:colOff>
      <xdr:row>75</xdr:row>
      <xdr:rowOff>31603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82992"/>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31603</xdr:rowOff>
    </xdr:from>
    <xdr:to>
      <xdr:col>81</xdr:col>
      <xdr:colOff>50800</xdr:colOff>
      <xdr:row>75</xdr:row>
      <xdr:rowOff>68400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90353"/>
          <a:ext cx="889000" cy="3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68400</xdr:rowOff>
    </xdr:from>
    <xdr:to>
      <xdr:col>76</xdr:col>
      <xdr:colOff>114300</xdr:colOff>
      <xdr:row>75</xdr:row>
      <xdr:rowOff>142420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27150"/>
          <a:ext cx="889000" cy="7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142420</xdr:rowOff>
    </xdr:from>
    <xdr:to>
      <xdr:col>71</xdr:col>
      <xdr:colOff>177800</xdr:colOff>
      <xdr:row>76</xdr:row>
      <xdr:rowOff>118166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01170"/>
          <a:ext cx="889000" cy="14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144892</xdr:rowOff>
    </xdr:from>
    <xdr:to>
      <xdr:col>85</xdr:col>
      <xdr:colOff>177800</xdr:colOff>
      <xdr:row>75</xdr:row>
      <xdr:rowOff>75042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167769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6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152253</xdr:rowOff>
    </xdr:from>
    <xdr:to>
      <xdr:col>81</xdr:col>
      <xdr:colOff>101600</xdr:colOff>
      <xdr:row>75</xdr:row>
      <xdr:rowOff>82403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98930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17600</xdr:rowOff>
    </xdr:from>
    <xdr:to>
      <xdr:col>76</xdr:col>
      <xdr:colOff>165100</xdr:colOff>
      <xdr:row>75</xdr:row>
      <xdr:rowOff>119200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135727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91620</xdr:rowOff>
    </xdr:from>
    <xdr:to>
      <xdr:col>72</xdr:col>
      <xdr:colOff>38100</xdr:colOff>
      <xdr:row>76</xdr:row>
      <xdr:rowOff>21769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503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38297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2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67366</xdr:rowOff>
    </xdr:from>
    <xdr:to>
      <xdr:col>67</xdr:col>
      <xdr:colOff>101600</xdr:colOff>
      <xdr:row>76</xdr:row>
      <xdr:rowOff>168966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167553</xdr:rowOff>
    </xdr:from>
    <xdr:to>
      <xdr:col>85</xdr:col>
      <xdr:colOff>127000</xdr:colOff>
      <xdr:row>96</xdr:row>
      <xdr:rowOff>27325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455303"/>
          <a:ext cx="8382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7700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167553</xdr:rowOff>
    </xdr:from>
    <xdr:to>
      <xdr:col>81</xdr:col>
      <xdr:colOff>50800</xdr:colOff>
      <xdr:row>95</xdr:row>
      <xdr:rowOff>167607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455303"/>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169718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167607</xdr:rowOff>
    </xdr:from>
    <xdr:to>
      <xdr:col>76</xdr:col>
      <xdr:colOff>114300</xdr:colOff>
      <xdr:row>96</xdr:row>
      <xdr:rowOff>115528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455357"/>
          <a:ext cx="889000" cy="1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115528</xdr:rowOff>
    </xdr:from>
    <xdr:to>
      <xdr:col>71</xdr:col>
      <xdr:colOff>177800</xdr:colOff>
      <xdr:row>97</xdr:row>
      <xdr:rowOff>15900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574728"/>
          <a:ext cx="889000" cy="7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35775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147975</xdr:rowOff>
    </xdr:from>
    <xdr:to>
      <xdr:col>85</xdr:col>
      <xdr:colOff>177800</xdr:colOff>
      <xdr:row>96</xdr:row>
      <xdr:rowOff>78125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170852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2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116753</xdr:rowOff>
    </xdr:from>
    <xdr:to>
      <xdr:col>81</xdr:col>
      <xdr:colOff>101600</xdr:colOff>
      <xdr:row>96</xdr:row>
      <xdr:rowOff>46903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4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63430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17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116807</xdr:rowOff>
    </xdr:from>
    <xdr:to>
      <xdr:col>76</xdr:col>
      <xdr:colOff>165100</xdr:colOff>
      <xdr:row>96</xdr:row>
      <xdr:rowOff>46957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4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63484</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61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64728</xdr:rowOff>
    </xdr:from>
    <xdr:to>
      <xdr:col>72</xdr:col>
      <xdr:colOff>38100</xdr:colOff>
      <xdr:row>96</xdr:row>
      <xdr:rowOff>166328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5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29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136550</xdr:rowOff>
    </xdr:from>
    <xdr:to>
      <xdr:col>67</xdr:col>
      <xdr:colOff>101600</xdr:colOff>
      <xdr:row>97</xdr:row>
      <xdr:rowOff>66700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5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83227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3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167348</xdr:rowOff>
    </xdr:from>
    <xdr:to>
      <xdr:col>116</xdr:col>
      <xdr:colOff>63500</xdr:colOff>
      <xdr:row>77</xdr:row>
      <xdr:rowOff>21481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97548"/>
          <a:ext cx="838200" cy="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21481</xdr:rowOff>
    </xdr:from>
    <xdr:to>
      <xdr:col>111</xdr:col>
      <xdr:colOff>177800</xdr:colOff>
      <xdr:row>77</xdr:row>
      <xdr:rowOff>38593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23131"/>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21703</xdr:rowOff>
    </xdr:from>
    <xdr:to>
      <xdr:col>107</xdr:col>
      <xdr:colOff>50800</xdr:colOff>
      <xdr:row>77</xdr:row>
      <xdr:rowOff>38593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223353"/>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11534</xdr:rowOff>
    </xdr:from>
    <xdr:to>
      <xdr:col>102</xdr:col>
      <xdr:colOff>114300</xdr:colOff>
      <xdr:row>77</xdr:row>
      <xdr:rowOff>21703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213184"/>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116548</xdr:rowOff>
    </xdr:from>
    <xdr:to>
      <xdr:col>116</xdr:col>
      <xdr:colOff>114300</xdr:colOff>
      <xdr:row>77</xdr:row>
      <xdr:rowOff>46698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139425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9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142131</xdr:rowOff>
    </xdr:from>
    <xdr:to>
      <xdr:col>112</xdr:col>
      <xdr:colOff>38100</xdr:colOff>
      <xdr:row>77</xdr:row>
      <xdr:rowOff>72281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88808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9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159243</xdr:rowOff>
    </xdr:from>
    <xdr:to>
      <xdr:col>107</xdr:col>
      <xdr:colOff>101600</xdr:colOff>
      <xdr:row>77</xdr:row>
      <xdr:rowOff>89393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105921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96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142353</xdr:rowOff>
    </xdr:from>
    <xdr:to>
      <xdr:col>102</xdr:col>
      <xdr:colOff>165100</xdr:colOff>
      <xdr:row>77</xdr:row>
      <xdr:rowOff>72503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89030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9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132184</xdr:rowOff>
    </xdr:from>
    <xdr:to>
      <xdr:col>98</xdr:col>
      <xdr:colOff>38100</xdr:colOff>
      <xdr:row>77</xdr:row>
      <xdr:rowOff>62334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1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78860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9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796,967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となっている。主な構成項目である物件費は、ふるさと納税業務支援委託料の減により、令和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158,590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円に対し、令和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154,053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円と減少した。扶助費は、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電力・ガス・食料品等価格高騰重点支援地方交付金（非課税世帯等給付金事業）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117,445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円に対し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129,293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また、公債費については、熊本地震関連公債費が本格化しており、令和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伸びは鈍化しているが、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今後、令和７年度まで公債費が増加傾向であるため、歳出決算額に占める公債費の割合が高くなる見込みである。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17,235
17,081
99.03
14,505,985
13,735,730
603,306
5,642,401
13,324,537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25857</xdr:rowOff>
    </xdr:from>
    <xdr:to>
      <xdr:col>24</xdr:col>
      <xdr:colOff>63500</xdr:colOff>
      <xdr:row>36</xdr:row>
      <xdr:rowOff>83922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8057"/>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164617</xdr:rowOff>
    </xdr:from>
    <xdr:to>
      <xdr:col>19</xdr:col>
      <xdr:colOff>177800</xdr:colOff>
      <xdr:row>36</xdr:row>
      <xdr:rowOff>83922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65367"/>
          <a:ext cx="889000" cy="9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164617</xdr:rowOff>
    </xdr:from>
    <xdr:to>
      <xdr:col>15</xdr:col>
      <xdr:colOff>50800</xdr:colOff>
      <xdr:row>36</xdr:row>
      <xdr:rowOff>84607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6536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84607</xdr:rowOff>
    </xdr:from>
    <xdr:to>
      <xdr:col>10</xdr:col>
      <xdr:colOff>114300</xdr:colOff>
      <xdr:row>36</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56807"/>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146507</xdr:rowOff>
    </xdr:from>
    <xdr:to>
      <xdr:col>24</xdr:col>
      <xdr:colOff>114300</xdr:colOff>
      <xdr:row>36</xdr:row>
      <xdr:rowOff>76657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169384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33122</xdr:rowOff>
    </xdr:from>
    <xdr:to>
      <xdr:col>20</xdr:col>
      <xdr:colOff>38100</xdr:colOff>
      <xdr:row>36</xdr:row>
      <xdr:rowOff>134722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151249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113817</xdr:rowOff>
    </xdr:from>
    <xdr:to>
      <xdr:col>15</xdr:col>
      <xdr:colOff>101600</xdr:colOff>
      <xdr:row>36</xdr:row>
      <xdr:rowOff>43967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60494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33807</xdr:rowOff>
    </xdr:from>
    <xdr:to>
      <xdr:col>10</xdr:col>
      <xdr:colOff>165100</xdr:colOff>
      <xdr:row>36</xdr:row>
      <xdr:rowOff>135407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42723</xdr:rowOff>
    </xdr:from>
    <xdr:to>
      <xdr:col>6</xdr:col>
      <xdr:colOff>38100</xdr:colOff>
      <xdr:row>36</xdr:row>
      <xdr:rowOff>144323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135450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0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118983</xdr:rowOff>
    </xdr:from>
    <xdr:to>
      <xdr:col>24</xdr:col>
      <xdr:colOff>63500</xdr:colOff>
      <xdr:row>55</xdr:row>
      <xdr:rowOff>15891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77283"/>
          <a:ext cx="838200" cy="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90756</xdr:rowOff>
    </xdr:from>
    <xdr:to>
      <xdr:col>19</xdr:col>
      <xdr:colOff>177800</xdr:colOff>
      <xdr:row>54</xdr:row>
      <xdr:rowOff>118983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49056"/>
          <a:ext cx="889000" cy="2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75868</xdr:rowOff>
    </xdr:from>
    <xdr:to>
      <xdr:col>15</xdr:col>
      <xdr:colOff>50800</xdr:colOff>
      <xdr:row>54</xdr:row>
      <xdr:rowOff>90756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62718"/>
          <a:ext cx="889000" cy="1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75868</xdr:rowOff>
    </xdr:from>
    <xdr:to>
      <xdr:col>10</xdr:col>
      <xdr:colOff>114300</xdr:colOff>
      <xdr:row>56</xdr:row>
      <xdr:rowOff>169225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62718"/>
          <a:ext cx="889000" cy="60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136541</xdr:rowOff>
    </xdr:from>
    <xdr:to>
      <xdr:col>24</xdr:col>
      <xdr:colOff>114300</xdr:colOff>
      <xdr:row>55</xdr:row>
      <xdr:rowOff>66691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159418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4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68183</xdr:rowOff>
    </xdr:from>
    <xdr:to>
      <xdr:col>20</xdr:col>
      <xdr:colOff>38100</xdr:colOff>
      <xdr:row>54</xdr:row>
      <xdr:rowOff>169783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2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14860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0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39956</xdr:rowOff>
    </xdr:from>
    <xdr:to>
      <xdr:col>15</xdr:col>
      <xdr:colOff>101600</xdr:colOff>
      <xdr:row>54</xdr:row>
      <xdr:rowOff>141556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158083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07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25068</xdr:rowOff>
    </xdr:from>
    <xdr:to>
      <xdr:col>10</xdr:col>
      <xdr:colOff>165100</xdr:colOff>
      <xdr:row>53</xdr:row>
      <xdr:rowOff>126668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143195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118425</xdr:rowOff>
    </xdr:from>
    <xdr:to>
      <xdr:col>6</xdr:col>
      <xdr:colOff>38100</xdr:colOff>
      <xdr:row>57</xdr:row>
      <xdr:rowOff>48575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65102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9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94775</xdr:rowOff>
    </xdr:from>
    <xdr:to>
      <xdr:col>24</xdr:col>
      <xdr:colOff>63500</xdr:colOff>
      <xdr:row>74</xdr:row>
      <xdr:rowOff>67680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39175"/>
          <a:ext cx="838200" cy="3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44014</xdr:rowOff>
    </xdr:from>
    <xdr:to>
      <xdr:col>19</xdr:col>
      <xdr:colOff>177800</xdr:colOff>
      <xdr:row>74</xdr:row>
      <xdr:rowOff>67680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31314"/>
          <a:ext cx="889000" cy="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44014</xdr:rowOff>
    </xdr:from>
    <xdr:to>
      <xdr:col>15</xdr:col>
      <xdr:colOff>50800</xdr:colOff>
      <xdr:row>75</xdr:row>
      <xdr:rowOff>109862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31314"/>
          <a:ext cx="889000" cy="23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109862</xdr:rowOff>
    </xdr:from>
    <xdr:to>
      <xdr:col>10</xdr:col>
      <xdr:colOff>114300</xdr:colOff>
      <xdr:row>75</xdr:row>
      <xdr:rowOff>166653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68612"/>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43975</xdr:rowOff>
    </xdr:from>
    <xdr:to>
      <xdr:col>24</xdr:col>
      <xdr:colOff>114300</xdr:colOff>
      <xdr:row>72</xdr:row>
      <xdr:rowOff>145575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66852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3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16880</xdr:rowOff>
    </xdr:from>
    <xdr:to>
      <xdr:col>20</xdr:col>
      <xdr:colOff>38100</xdr:colOff>
      <xdr:row>74</xdr:row>
      <xdr:rowOff>118480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135007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7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164664</xdr:rowOff>
    </xdr:from>
    <xdr:to>
      <xdr:col>15</xdr:col>
      <xdr:colOff>101600</xdr:colOff>
      <xdr:row>74</xdr:row>
      <xdr:rowOff>94814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111341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5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59062</xdr:rowOff>
    </xdr:from>
    <xdr:to>
      <xdr:col>10</xdr:col>
      <xdr:colOff>165100</xdr:colOff>
      <xdr:row>75</xdr:row>
      <xdr:rowOff>160663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17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9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115853</xdr:rowOff>
    </xdr:from>
    <xdr:to>
      <xdr:col>6</xdr:col>
      <xdr:colOff>38100</xdr:colOff>
      <xdr:row>76</xdr:row>
      <xdr:rowOff>46003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62530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4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96940</xdr:rowOff>
    </xdr:from>
    <xdr:to>
      <xdr:col>24</xdr:col>
      <xdr:colOff>63500</xdr:colOff>
      <xdr:row>99</xdr:row>
      <xdr:rowOff>18326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99040"/>
          <a:ext cx="838200" cy="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96940</xdr:rowOff>
    </xdr:from>
    <xdr:to>
      <xdr:col>19</xdr:col>
      <xdr:colOff>177800</xdr:colOff>
      <xdr:row>98</xdr:row>
      <xdr:rowOff>123203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9040"/>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123203</xdr:rowOff>
    </xdr:from>
    <xdr:to>
      <xdr:col>15</xdr:col>
      <xdr:colOff>50800</xdr:colOff>
      <xdr:row>99</xdr:row>
      <xdr:rowOff>95135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5303"/>
          <a:ext cx="889000" cy="14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94729</xdr:rowOff>
    </xdr:from>
    <xdr:to>
      <xdr:col>10</xdr:col>
      <xdr:colOff>114300</xdr:colOff>
      <xdr:row>99</xdr:row>
      <xdr:rowOff>95135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68279"/>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138976</xdr:rowOff>
    </xdr:from>
    <xdr:to>
      <xdr:col>24</xdr:col>
      <xdr:colOff>114300</xdr:colOff>
      <xdr:row>99</xdr:row>
      <xdr:rowOff>69126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53903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5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46140</xdr:rowOff>
    </xdr:from>
    <xdr:to>
      <xdr:col>20</xdr:col>
      <xdr:colOff>38100</xdr:colOff>
      <xdr:row>98</xdr:row>
      <xdr:rowOff>147740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138867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72403</xdr:rowOff>
    </xdr:from>
    <xdr:to>
      <xdr:col>15</xdr:col>
      <xdr:colOff>101600</xdr:colOff>
      <xdr:row>99</xdr:row>
      <xdr:rowOff>2553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165130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44335</xdr:rowOff>
    </xdr:from>
    <xdr:to>
      <xdr:col>10</xdr:col>
      <xdr:colOff>165100</xdr:colOff>
      <xdr:row>99</xdr:row>
      <xdr:rowOff>145935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137062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43929</xdr:rowOff>
    </xdr:from>
    <xdr:to>
      <xdr:col>6</xdr:col>
      <xdr:colOff>38100</xdr:colOff>
      <xdr:row>99</xdr:row>
      <xdr:rowOff>145529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1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136656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114795</xdr:rowOff>
    </xdr:from>
    <xdr:to>
      <xdr:col>55</xdr:col>
      <xdr:colOff>0</xdr:colOff>
      <xdr:row>57</xdr:row>
      <xdr:rowOff>116001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87445"/>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92011</xdr:rowOff>
    </xdr:from>
    <xdr:to>
      <xdr:col>50</xdr:col>
      <xdr:colOff>114300</xdr:colOff>
      <xdr:row>57</xdr:row>
      <xdr:rowOff>114795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64661"/>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92011</xdr:rowOff>
    </xdr:from>
    <xdr:to>
      <xdr:col>45</xdr:col>
      <xdr:colOff>177800</xdr:colOff>
      <xdr:row>58</xdr:row>
      <xdr:rowOff>28169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64661"/>
          <a:ext cx="889000" cy="10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12052</xdr:rowOff>
    </xdr:from>
    <xdr:to>
      <xdr:col>41</xdr:col>
      <xdr:colOff>50800</xdr:colOff>
      <xdr:row>58</xdr:row>
      <xdr:rowOff>28169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56152"/>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65201</xdr:rowOff>
    </xdr:from>
    <xdr:to>
      <xdr:col>55</xdr:col>
      <xdr:colOff>50800</xdr:colOff>
      <xdr:row>57</xdr:row>
      <xdr:rowOff>166801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43628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63995</xdr:rowOff>
    </xdr:from>
    <xdr:to>
      <xdr:col>50</xdr:col>
      <xdr:colOff>165100</xdr:colOff>
      <xdr:row>57</xdr:row>
      <xdr:rowOff>165595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156722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41211</xdr:rowOff>
    </xdr:from>
    <xdr:to>
      <xdr:col>46</xdr:col>
      <xdr:colOff>38100</xdr:colOff>
      <xdr:row>57</xdr:row>
      <xdr:rowOff>142811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159338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148819</xdr:rowOff>
    </xdr:from>
    <xdr:to>
      <xdr:col>41</xdr:col>
      <xdr:colOff>101600</xdr:colOff>
      <xdr:row>58</xdr:row>
      <xdr:rowOff>78969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70096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132702</xdr:rowOff>
    </xdr:from>
    <xdr:to>
      <xdr:col>36</xdr:col>
      <xdr:colOff>165100</xdr:colOff>
      <xdr:row>58</xdr:row>
      <xdr:rowOff>62852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53979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77826</xdr:rowOff>
    </xdr:from>
    <xdr:to>
      <xdr:col>55</xdr:col>
      <xdr:colOff>0</xdr:colOff>
      <xdr:row>77</xdr:row>
      <xdr:rowOff>82435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79476"/>
          <a:ext cx="8382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77826</xdr:rowOff>
    </xdr:from>
    <xdr:to>
      <xdr:col>50</xdr:col>
      <xdr:colOff>114300</xdr:colOff>
      <xdr:row>77</xdr:row>
      <xdr:rowOff>149434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79476"/>
          <a:ext cx="889000" cy="7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107448</xdr:rowOff>
    </xdr:from>
    <xdr:to>
      <xdr:col>45</xdr:col>
      <xdr:colOff>177800</xdr:colOff>
      <xdr:row>77</xdr:row>
      <xdr:rowOff>149434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09098"/>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107448</xdr:rowOff>
    </xdr:from>
    <xdr:to>
      <xdr:col>41</xdr:col>
      <xdr:colOff>50800</xdr:colOff>
      <xdr:row>78</xdr:row>
      <xdr:rowOff>100304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09098"/>
          <a:ext cx="889000" cy="1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31635</xdr:rowOff>
    </xdr:from>
    <xdr:to>
      <xdr:col>55</xdr:col>
      <xdr:colOff>50800</xdr:colOff>
      <xdr:row>77</xdr:row>
      <xdr:rowOff>133235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27026</xdr:rowOff>
    </xdr:from>
    <xdr:to>
      <xdr:col>50</xdr:col>
      <xdr:colOff>165100</xdr:colOff>
      <xdr:row>77</xdr:row>
      <xdr:rowOff>128626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119753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2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98634</xdr:rowOff>
    </xdr:from>
    <xdr:to>
      <xdr:col>46</xdr:col>
      <xdr:colOff>38100</xdr:colOff>
      <xdr:row>78</xdr:row>
      <xdr:rowOff>28784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19911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56648</xdr:rowOff>
    </xdr:from>
    <xdr:to>
      <xdr:col>41</xdr:col>
      <xdr:colOff>101600</xdr:colOff>
      <xdr:row>77</xdr:row>
      <xdr:rowOff>158248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149375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49504</xdr:rowOff>
    </xdr:from>
    <xdr:to>
      <xdr:col>36</xdr:col>
      <xdr:colOff>165100</xdr:colOff>
      <xdr:row>78</xdr:row>
      <xdr:rowOff>151104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142231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17621</xdr:rowOff>
    </xdr:from>
    <xdr:to>
      <xdr:col>54</xdr:col>
      <xdr:colOff>189865</xdr:colOff>
      <xdr:row>98</xdr:row>
      <xdr:rowOff>38491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962471"/>
          <a:ext cx="1270" cy="87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42318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38491</xdr:rowOff>
    </xdr:from>
    <xdr:to>
      <xdr:col>55</xdr:col>
      <xdr:colOff>88900</xdr:colOff>
      <xdr:row>98</xdr:row>
      <xdr:rowOff>38491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135748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73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17621</xdr:rowOff>
    </xdr:from>
    <xdr:to>
      <xdr:col>55</xdr:col>
      <xdr:colOff>88900</xdr:colOff>
      <xdr:row>93</xdr:row>
      <xdr:rowOff>17621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96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118258</xdr:rowOff>
    </xdr:from>
    <xdr:to>
      <xdr:col>55</xdr:col>
      <xdr:colOff>0</xdr:colOff>
      <xdr:row>96</xdr:row>
      <xdr:rowOff>169814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77458"/>
          <a:ext cx="838200" cy="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64450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5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41573</xdr:rowOff>
    </xdr:from>
    <xdr:to>
      <xdr:col>55</xdr:col>
      <xdr:colOff>50800</xdr:colOff>
      <xdr:row>96</xdr:row>
      <xdr:rowOff>143173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0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135813</xdr:rowOff>
    </xdr:from>
    <xdr:to>
      <xdr:col>50</xdr:col>
      <xdr:colOff>114300</xdr:colOff>
      <xdr:row>96</xdr:row>
      <xdr:rowOff>169814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95013"/>
          <a:ext cx="889000" cy="3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60516</xdr:rowOff>
    </xdr:from>
    <xdr:to>
      <xdr:col>50</xdr:col>
      <xdr:colOff>165100</xdr:colOff>
      <xdr:row>96</xdr:row>
      <xdr:rowOff>162116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7193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67943</xdr:rowOff>
    </xdr:from>
    <xdr:to>
      <xdr:col>45</xdr:col>
      <xdr:colOff>177800</xdr:colOff>
      <xdr:row>96</xdr:row>
      <xdr:rowOff>135813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184243"/>
          <a:ext cx="889000" cy="4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51135</xdr:rowOff>
    </xdr:from>
    <xdr:to>
      <xdr:col>46</xdr:col>
      <xdr:colOff>38100</xdr:colOff>
      <xdr:row>96</xdr:row>
      <xdr:rowOff>152735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169262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8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51071</xdr:rowOff>
    </xdr:from>
    <xdr:to>
      <xdr:col>41</xdr:col>
      <xdr:colOff>50800</xdr:colOff>
      <xdr:row>94</xdr:row>
      <xdr:rowOff>67943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481571"/>
          <a:ext cx="889000" cy="70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40284</xdr:rowOff>
    </xdr:from>
    <xdr:to>
      <xdr:col>41</xdr:col>
      <xdr:colOff>101600</xdr:colOff>
      <xdr:row>96</xdr:row>
      <xdr:rowOff>141884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133011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52857</xdr:rowOff>
    </xdr:from>
    <xdr:to>
      <xdr:col>36</xdr:col>
      <xdr:colOff>165100</xdr:colOff>
      <xdr:row>96</xdr:row>
      <xdr:rowOff>154457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145584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67458</xdr:rowOff>
    </xdr:from>
    <xdr:to>
      <xdr:col>55</xdr:col>
      <xdr:colOff>50800</xdr:colOff>
      <xdr:row>96</xdr:row>
      <xdr:rowOff>169058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45885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119014</xdr:rowOff>
    </xdr:from>
    <xdr:to>
      <xdr:col>50</xdr:col>
      <xdr:colOff>165100</xdr:colOff>
      <xdr:row>97</xdr:row>
      <xdr:rowOff>49164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40291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7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85013</xdr:rowOff>
    </xdr:from>
    <xdr:to>
      <xdr:col>46</xdr:col>
      <xdr:colOff>38100</xdr:colOff>
      <xdr:row>97</xdr:row>
      <xdr:rowOff>15163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4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6290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3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17143</xdr:rowOff>
    </xdr:from>
    <xdr:to>
      <xdr:col>41</xdr:col>
      <xdr:colOff>101600</xdr:colOff>
      <xdr:row>94</xdr:row>
      <xdr:rowOff>118743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3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135270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90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271</xdr:rowOff>
    </xdr:from>
    <xdr:to>
      <xdr:col>36</xdr:col>
      <xdr:colOff>165100</xdr:colOff>
      <xdr:row>90</xdr:row>
      <xdr:rowOff>101871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4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118398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20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42545</xdr:rowOff>
    </xdr:from>
    <xdr:to>
      <xdr:col>85</xdr:col>
      <xdr:colOff>127000</xdr:colOff>
      <xdr:row>37</xdr:row>
      <xdr:rowOff>62466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86195"/>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31311</xdr:rowOff>
    </xdr:from>
    <xdr:to>
      <xdr:col>81</xdr:col>
      <xdr:colOff>50800</xdr:colOff>
      <xdr:row>37</xdr:row>
      <xdr:rowOff>62466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74961"/>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10541</xdr:rowOff>
    </xdr:from>
    <xdr:to>
      <xdr:col>76</xdr:col>
      <xdr:colOff>114300</xdr:colOff>
      <xdr:row>37</xdr:row>
      <xdr:rowOff>31311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182741"/>
          <a:ext cx="889000" cy="1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77096</xdr:rowOff>
    </xdr:from>
    <xdr:to>
      <xdr:col>71</xdr:col>
      <xdr:colOff>177800</xdr:colOff>
      <xdr:row>36</xdr:row>
      <xdr:rowOff>10541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077846"/>
          <a:ext cx="889000" cy="10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163195</xdr:rowOff>
    </xdr:from>
    <xdr:to>
      <xdr:col>85</xdr:col>
      <xdr:colOff>177800</xdr:colOff>
      <xdr:row>37</xdr:row>
      <xdr:rowOff>93345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141622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11666</xdr:rowOff>
    </xdr:from>
    <xdr:to>
      <xdr:col>81</xdr:col>
      <xdr:colOff>101600</xdr:colOff>
      <xdr:row>37</xdr:row>
      <xdr:rowOff>113266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104393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151961</xdr:rowOff>
    </xdr:from>
    <xdr:to>
      <xdr:col>76</xdr:col>
      <xdr:colOff>165100</xdr:colOff>
      <xdr:row>37</xdr:row>
      <xdr:rowOff>82111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73238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131191</xdr:rowOff>
    </xdr:from>
    <xdr:to>
      <xdr:col>72</xdr:col>
      <xdr:colOff>38100</xdr:colOff>
      <xdr:row>36</xdr:row>
      <xdr:rowOff>61341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77868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26296</xdr:rowOff>
    </xdr:from>
    <xdr:to>
      <xdr:col>67</xdr:col>
      <xdr:colOff>101600</xdr:colOff>
      <xdr:row>35</xdr:row>
      <xdr:rowOff>127896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144423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103886</xdr:rowOff>
    </xdr:from>
    <xdr:to>
      <xdr:col>85</xdr:col>
      <xdr:colOff>127000</xdr:colOff>
      <xdr:row>57</xdr:row>
      <xdr:rowOff>127736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05086"/>
          <a:ext cx="838200" cy="1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45644</xdr:rowOff>
    </xdr:from>
    <xdr:to>
      <xdr:col>81</xdr:col>
      <xdr:colOff>50800</xdr:colOff>
      <xdr:row>57</xdr:row>
      <xdr:rowOff>127736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818294"/>
          <a:ext cx="889000" cy="8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45644</xdr:rowOff>
    </xdr:from>
    <xdr:to>
      <xdr:col>76</xdr:col>
      <xdr:colOff>114300</xdr:colOff>
      <xdr:row>58</xdr:row>
      <xdr:rowOff>12306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18294"/>
          <a:ext cx="889000" cy="1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62052</xdr:rowOff>
    </xdr:from>
    <xdr:to>
      <xdr:col>71</xdr:col>
      <xdr:colOff>177800</xdr:colOff>
      <xdr:row>58</xdr:row>
      <xdr:rowOff>12306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34702"/>
          <a:ext cx="889000" cy="1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53086</xdr:rowOff>
    </xdr:from>
    <xdr:to>
      <xdr:col>85</xdr:col>
      <xdr:colOff>177800</xdr:colOff>
      <xdr:row>56</xdr:row>
      <xdr:rowOff>154686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75963</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76936</xdr:rowOff>
    </xdr:from>
    <xdr:to>
      <xdr:col>81</xdr:col>
      <xdr:colOff>101600</xdr:colOff>
      <xdr:row>58</xdr:row>
      <xdr:rowOff>7086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4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169663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4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166294</xdr:rowOff>
    </xdr:from>
    <xdr:to>
      <xdr:col>76</xdr:col>
      <xdr:colOff>165100</xdr:colOff>
      <xdr:row>57</xdr:row>
      <xdr:rowOff>96444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87571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132956</xdr:rowOff>
    </xdr:from>
    <xdr:to>
      <xdr:col>72</xdr:col>
      <xdr:colOff>38100</xdr:colOff>
      <xdr:row>58</xdr:row>
      <xdr:rowOff>63106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11252</xdr:rowOff>
    </xdr:from>
    <xdr:to>
      <xdr:col>67</xdr:col>
      <xdr:colOff>101600</xdr:colOff>
      <xdr:row>57</xdr:row>
      <xdr:rowOff>112852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103979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8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14177</xdr:rowOff>
    </xdr:from>
    <xdr:to>
      <xdr:col>85</xdr:col>
      <xdr:colOff>127000</xdr:colOff>
      <xdr:row>78</xdr:row>
      <xdr:rowOff>85370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387277"/>
          <a:ext cx="8382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139009</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51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86196</xdr:rowOff>
    </xdr:from>
    <xdr:to>
      <xdr:col>81</xdr:col>
      <xdr:colOff>50800</xdr:colOff>
      <xdr:row>78</xdr:row>
      <xdr:rowOff>14177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287846"/>
          <a:ext cx="889000" cy="9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92505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3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87133</xdr:rowOff>
    </xdr:from>
    <xdr:to>
      <xdr:col>76</xdr:col>
      <xdr:colOff>114300</xdr:colOff>
      <xdr:row>77</xdr:row>
      <xdr:rowOff>86196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945883"/>
          <a:ext cx="889000" cy="3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4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161961</xdr:rowOff>
    </xdr:from>
    <xdr:to>
      <xdr:col>71</xdr:col>
      <xdr:colOff>177800</xdr:colOff>
      <xdr:row>75</xdr:row>
      <xdr:rowOff>87133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163461"/>
          <a:ext cx="889000" cy="7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87858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3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74741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34570</xdr:rowOff>
    </xdr:from>
    <xdr:to>
      <xdr:col>85</xdr:col>
      <xdr:colOff>177800</xdr:colOff>
      <xdr:row>78</xdr:row>
      <xdr:rowOff>136170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57447</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134827</xdr:rowOff>
    </xdr:from>
    <xdr:to>
      <xdr:col>81</xdr:col>
      <xdr:colOff>101600</xdr:colOff>
      <xdr:row>78</xdr:row>
      <xdr:rowOff>64977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81504</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14111" y="1311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35396</xdr:rowOff>
    </xdr:from>
    <xdr:to>
      <xdr:col>76</xdr:col>
      <xdr:colOff>165100</xdr:colOff>
      <xdr:row>77</xdr:row>
      <xdr:rowOff>136996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2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153523</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301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36333</xdr:rowOff>
    </xdr:from>
    <xdr:to>
      <xdr:col>72</xdr:col>
      <xdr:colOff>38100</xdr:colOff>
      <xdr:row>75</xdr:row>
      <xdr:rowOff>137933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8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154460</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6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111161</xdr:rowOff>
    </xdr:from>
    <xdr:to>
      <xdr:col>67</xdr:col>
      <xdr:colOff>101600</xdr:colOff>
      <xdr:row>71</xdr:row>
      <xdr:rowOff>41311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1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57838</xdr:rowOff>
    </xdr:from>
    <xdr:ext cx="59901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14795" y="1188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24242</xdr:rowOff>
    </xdr:from>
    <xdr:to>
      <xdr:col>85</xdr:col>
      <xdr:colOff>127000</xdr:colOff>
      <xdr:row>95</xdr:row>
      <xdr:rowOff>31603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311992"/>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31603</xdr:rowOff>
    </xdr:from>
    <xdr:to>
      <xdr:col>81</xdr:col>
      <xdr:colOff>50800</xdr:colOff>
      <xdr:row>95</xdr:row>
      <xdr:rowOff>68399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319353"/>
          <a:ext cx="889000" cy="3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68399</xdr:rowOff>
    </xdr:from>
    <xdr:to>
      <xdr:col>76</xdr:col>
      <xdr:colOff>114300</xdr:colOff>
      <xdr:row>95</xdr:row>
      <xdr:rowOff>142421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356149"/>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142421</xdr:rowOff>
    </xdr:from>
    <xdr:to>
      <xdr:col>71</xdr:col>
      <xdr:colOff>177800</xdr:colOff>
      <xdr:row>96</xdr:row>
      <xdr:rowOff>118166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430171"/>
          <a:ext cx="889000" cy="14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144892</xdr:rowOff>
    </xdr:from>
    <xdr:to>
      <xdr:col>85</xdr:col>
      <xdr:colOff>177800</xdr:colOff>
      <xdr:row>95</xdr:row>
      <xdr:rowOff>75042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2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167769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11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152253</xdr:rowOff>
    </xdr:from>
    <xdr:to>
      <xdr:col>81</xdr:col>
      <xdr:colOff>101600</xdr:colOff>
      <xdr:row>95</xdr:row>
      <xdr:rowOff>82403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26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98930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0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17599</xdr:rowOff>
    </xdr:from>
    <xdr:to>
      <xdr:col>76</xdr:col>
      <xdr:colOff>165100</xdr:colOff>
      <xdr:row>95</xdr:row>
      <xdr:rowOff>119199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30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135726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08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91621</xdr:rowOff>
    </xdr:from>
    <xdr:to>
      <xdr:col>72</xdr:col>
      <xdr:colOff>38100</xdr:colOff>
      <xdr:row>96</xdr:row>
      <xdr:rowOff>21771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38298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5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67366</xdr:rowOff>
    </xdr:from>
    <xdr:to>
      <xdr:col>67</xdr:col>
      <xdr:colOff>101600</xdr:colOff>
      <xdr:row>96</xdr:row>
      <xdr:rowOff>168966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14043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3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保育所等整備交付金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を実施したため、令和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201,616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円に対し、令和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230,627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教育費は、学校施設改修事業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を実施したため、令和４年度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50,442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円に対し、令和５年度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65,820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円と増加した。災害復旧費は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年熊本地震からの復旧工事が進んだこと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により、令和２年度以降右肩下がりとなっている。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年度と比較すると災害の被害が少なかったこと等により、令和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円に対し、令和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また、公債費は、熊本地震関連の公債費が増加しており、令和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円増加した。今後、令和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年度まで公債費が増加傾向にあるため、歳出決算額に占める公債費の割合が高くなる見込みである。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年熊本地震の復旧・復興事業推進等により、平成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703,608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千円まで減少した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。熊本地震災害の教訓から更なる大規模な災害等に備えるため、熊本地震発生前である平成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年度と同等金額まで基金を積立てることを目標にし、令和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年度末時点（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1,418,126</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千円）で目標を達成した。</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ふるさと応援基金の活用等を図った結果、基金残高が令和４年度末で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1,963,258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千円となった。実質単年度収支額は、令和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462,229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千円の減額とな</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64,562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千円の赤</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今後は、必要な事業等を峻別し、無駄のない財政運営に努めていく。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熊本地震からの復旧・復興が進み、一般会計及び公営企業会計を含む全ての特別会計において、令和２年度から引続き黒字となっている。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今後も事業の見直し等を実施し、健全な財政運営に努める。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一般会計における元利償還金は、平成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令和５年度（単年度）の実質公債費比率を算定する際の分子にあたる数値が前年度と比較し約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千円増加した。令和５年度（単年度）の実質公債費比率が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か年平均をとる実質公債費比率が前年度から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熊本地震関連事業の地方債の償還が令和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年度をピークに上昇する見込みで、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公債費が増加傾向である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年度の起債額は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千円台で抑制できており、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今後、実質公債費比率は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横ばいとなる見込みである。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一般会計等に係る地方債の残高については、平成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年熊本地震に係る事業の執行に伴う地方債の元利償還が始まったことで、令和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年度の現在高が減少した。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充当可能基金残高</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年御船町熊本地震復興基金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162,704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増など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）により、充当可能財源が増加し、将来負担比率の分子が大幅に減少した。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今後、地方債の残高を増やさないためにも、事業の峻別を行い、地方債の発行に頼らない予算編成を行い、継続して将来負担比率を抑制できるよう努めていきたい。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熊本県御船町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年度と比較して基金が増額となった主な要因は、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令和５年度熊本地震復興基金創意工夫分の追加交付あり、翌年度以降に事業を実施するため基金に積み立てを行ったことによるものである。平成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年御船町熊本地震復興基金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162,704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により、財政調整基金の取崩を抑制することができ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年御船町熊本地震復興基金については、熊本地震からの復旧・復興事業の財源であるため、事業実施に伴い減少していく。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また、今後の災害に備えて財政調整基金の残高を維持するとともに、老朽化した公共施設の建替えに備え、公共施設等整備基金についても計画的な積立てを行う。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年御船町熊本地震復興基金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年熊本地震で被災市町村が復興計画策定等を通じ、きめ細やかな事業を実施することを目的とする。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御船町の豊かな自然環境を後世に継承していくとともに、御船町の持つ地域資源を活用し、将来へ引き継げる環境に配慮した特色ある元気なまちづくりと協働のまちづくりを進めていくことを目的とする。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年御船町熊本地震復興基金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令和５年度熊本地震復興基金創意工夫分の追加交付があり、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177,205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自主財源の確保と地域活性化のため、平成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年からふるさと納税に力を入れており、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945,747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を行った。また、寄附者の意向に沿った事業に対し、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917,883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年御船町熊本地震復興基金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令和８年度末までに、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熊本地震からの復旧・復興事業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に資する事業に充当していく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寄附者の意向に沿った形で、適宜事業に充当していきたい。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により、財政調整基金の取崩を抑制することができ、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令和４年度とほぼ同額を確保できた。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今後の大規模な災害等に備えるため、熊本地震発生前である平成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年度と同等金額まで基金を積立てることを目標にしてきた。令和３年度末時点で目標を達成したが、今後も可能な限り事業費を抑制し、基金残高の維持に努める。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熊本地震時の災害廃棄物処理に係る地方債の償還償還の財源として、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11,216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取り崩しを行った。また、令和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年度臨時財政対策債元利償還の財源として、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年度まで災害廃棄物処理事業に係る公債費が発生するため、毎年基金を取り崩し償還財源として活用する。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また、令和３年度に借り入れた臨時財政対策債の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金に対しても、令和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年度まで毎年度取り崩し償還財源として活用する。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14505985</v>
      </c>
      <c r="BO4" s="371"/>
      <c r="BP4" s="371"/>
      <c r="BQ4" s="371"/>
      <c r="BR4" s="371"/>
      <c r="BS4" s="371"/>
      <c r="BT4" s="371"/>
      <c r="BU4" s="372"/>
      <c r="BV4" s="370">
        <v>14071351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10.7</v>
      </c>
      <c r="CU4" s="377"/>
      <c r="CV4" s="377"/>
      <c r="CW4" s="377"/>
      <c r="CX4" s="377"/>
      <c r="CY4" s="377"/>
      <c r="CZ4" s="377"/>
      <c r="DA4" s="378"/>
      <c r="DB4" s="376">
        <v>12</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13735730</v>
      </c>
      <c r="BO5" s="408"/>
      <c r="BP5" s="408"/>
      <c r="BQ5" s="408"/>
      <c r="BR5" s="408"/>
      <c r="BS5" s="408"/>
      <c r="BT5" s="408"/>
      <c r="BU5" s="409"/>
      <c r="BV5" s="407">
        <v>13284490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v>
      </c>
      <c r="CU5" s="405"/>
      <c r="CV5" s="405"/>
      <c r="CW5" s="405"/>
      <c r="CX5" s="405"/>
      <c r="CY5" s="405"/>
      <c r="CZ5" s="405"/>
      <c r="DA5" s="406"/>
      <c r="DB5" s="404">
        <v>85.8</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770255</v>
      </c>
      <c r="BO6" s="408"/>
      <c r="BP6" s="408"/>
      <c r="BQ6" s="408"/>
      <c r="BR6" s="408"/>
      <c r="BS6" s="408"/>
      <c r="BT6" s="408"/>
      <c r="BU6" s="409"/>
      <c r="BV6" s="407">
        <v>786861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89.2</v>
      </c>
      <c r="CU6" s="445"/>
      <c r="CV6" s="445"/>
      <c r="CW6" s="445"/>
      <c r="CX6" s="445"/>
      <c r="CY6" s="445"/>
      <c r="CZ6" s="445"/>
      <c r="DA6" s="446"/>
      <c r="DB6" s="444">
        <v>86.8</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166949</v>
      </c>
      <c r="BO7" s="408"/>
      <c r="BP7" s="408"/>
      <c r="BQ7" s="408"/>
      <c r="BR7" s="408"/>
      <c r="BS7" s="408"/>
      <c r="BT7" s="408"/>
      <c r="BU7" s="409"/>
      <c r="BV7" s="407">
        <v>119528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5642401</v>
      </c>
      <c r="CU7" s="408"/>
      <c r="CV7" s="408"/>
      <c r="CW7" s="408"/>
      <c r="CX7" s="408"/>
      <c r="CY7" s="408"/>
      <c r="CZ7" s="408"/>
      <c r="DA7" s="409"/>
      <c r="DB7" s="407">
        <v>5582683</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603306</v>
      </c>
      <c r="BO8" s="408"/>
      <c r="BP8" s="408"/>
      <c r="BQ8" s="408"/>
      <c r="BR8" s="408"/>
      <c r="BS8" s="408"/>
      <c r="BT8" s="408"/>
      <c r="BU8" s="409"/>
      <c r="BV8" s="407">
        <v>667333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0.35</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16303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-64027</v>
      </c>
      <c r="BO9" s="408"/>
      <c r="BP9" s="408"/>
      <c r="BQ9" s="408"/>
      <c r="BR9" s="408"/>
      <c r="BS9" s="408"/>
      <c r="BT9" s="408"/>
      <c r="BU9" s="409"/>
      <c r="BV9" s="407">
        <v>-147465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20.5</v>
      </c>
      <c r="CU9" s="405"/>
      <c r="CV9" s="405"/>
      <c r="CW9" s="405"/>
      <c r="CX9" s="405"/>
      <c r="CY9" s="405"/>
      <c r="CZ9" s="405"/>
      <c r="DA9" s="406"/>
      <c r="DB9" s="404">
        <v>20.100000000000001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17237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536303</v>
      </c>
      <c r="BO10" s="408"/>
      <c r="BP10" s="408"/>
      <c r="BQ10" s="408"/>
      <c r="BR10" s="408"/>
      <c r="BS10" s="408"/>
      <c r="BT10" s="408"/>
      <c r="BU10" s="409"/>
      <c r="BV10" s="407">
        <v>646507</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c r="A12" s="181"/>
      <c r="B12" s="467" t="s">
        <v>122</v>
      </c>
      <c r="C12" s="468"/>
      <c r="D12" s="468"/>
      <c r="E12" s="468"/>
      <c r="F12" s="468"/>
      <c r="G12" s="468"/>
      <c r="H12" s="468"/>
      <c r="I12" s="468"/>
      <c r="J12" s="468"/>
      <c r="K12" s="469"/>
      <c r="L12" s="476" t="s">
        <v>123</v>
      </c>
      <c r="M12" s="477"/>
      <c r="N12" s="477"/>
      <c r="O12" s="477"/>
      <c r="P12" s="477"/>
      <c r="Q12" s="478"/>
      <c r="R12" s="479">
        <v>17235</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536838</v>
      </c>
      <c r="BO12" s="408"/>
      <c r="BP12" s="408"/>
      <c r="BQ12" s="408"/>
      <c r="BR12" s="408"/>
      <c r="BS12" s="408"/>
      <c r="BT12" s="408"/>
      <c r="BU12" s="409"/>
      <c r="BV12" s="407">
        <v>101375</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129</v>
      </c>
      <c r="N13" s="499"/>
      <c r="O13" s="499"/>
      <c r="P13" s="499"/>
      <c r="Q13" s="500"/>
      <c r="R13" s="491">
        <v>17081</v>
      </c>
      <c r="S13" s="492"/>
      <c r="T13" s="492"/>
      <c r="U13" s="492"/>
      <c r="V13" s="493"/>
      <c r="W13" s="423" t="s">
        <v>130</v>
      </c>
      <c r="X13" s="424"/>
      <c r="Y13" s="424"/>
      <c r="Z13" s="424"/>
      <c r="AA13" s="424"/>
      <c r="AB13" s="414"/>
      <c r="AC13" s="458">
        <v>699</v>
      </c>
      <c r="AD13" s="459"/>
      <c r="AE13" s="459"/>
      <c r="AF13" s="459"/>
      <c r="AG13" s="501"/>
      <c r="AH13" s="458">
        <v>882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-64562</v>
      </c>
      <c r="BO13" s="408"/>
      <c r="BP13" s="408"/>
      <c r="BQ13" s="408"/>
      <c r="BR13" s="408"/>
      <c r="BS13" s="408"/>
      <c r="BT13" s="408"/>
      <c r="BU13" s="409"/>
      <c r="BV13" s="407">
        <v>397667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14.2</v>
      </c>
      <c r="CU13" s="405"/>
      <c r="CV13" s="405"/>
      <c r="CW13" s="405"/>
      <c r="CX13" s="405"/>
      <c r="CY13" s="405"/>
      <c r="CZ13" s="405"/>
      <c r="DA13" s="406"/>
      <c r="DB13" s="404">
        <v>13.5</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17051</v>
      </c>
      <c r="S14" s="492"/>
      <c r="T14" s="492"/>
      <c r="U14" s="492"/>
      <c r="V14" s="493"/>
      <c r="W14" s="397"/>
      <c r="X14" s="398"/>
      <c r="Y14" s="398"/>
      <c r="Z14" s="398"/>
      <c r="AA14" s="398"/>
      <c r="AB14" s="387"/>
      <c r="AC14" s="494">
        <v>8.9</v>
      </c>
      <c r="AD14" s="495"/>
      <c r="AE14" s="495"/>
      <c r="AF14" s="495"/>
      <c r="AG14" s="496"/>
      <c r="AH14" s="494">
        <v>10.5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v>12.9</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129</v>
      </c>
      <c r="N15" s="499"/>
      <c r="O15" s="499"/>
      <c r="P15" s="499"/>
      <c r="Q15" s="500"/>
      <c r="R15" s="491">
        <v>16934</v>
      </c>
      <c r="S15" s="492"/>
      <c r="T15" s="492"/>
      <c r="U15" s="492"/>
      <c r="V15" s="493"/>
      <c r="W15" s="423" t="s">
        <v>137</v>
      </c>
      <c r="X15" s="424"/>
      <c r="Y15" s="424"/>
      <c r="Z15" s="424"/>
      <c r="AA15" s="424"/>
      <c r="AB15" s="414"/>
      <c r="AC15" s="458">
        <v>1969</v>
      </c>
      <c r="AD15" s="459"/>
      <c r="AE15" s="459"/>
      <c r="AF15" s="459"/>
      <c r="AG15" s="501"/>
      <c r="AH15" s="458">
        <v>2118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1862751</v>
      </c>
      <c r="BO15" s="371"/>
      <c r="BP15" s="371"/>
      <c r="BQ15" s="371"/>
      <c r="BR15" s="371"/>
      <c r="BS15" s="371"/>
      <c r="BT15" s="371"/>
      <c r="BU15" s="372"/>
      <c r="BV15" s="370">
        <v>1762783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v>
      </c>
      <c r="AD16" s="495"/>
      <c r="AE16" s="495"/>
      <c r="AF16" s="495"/>
      <c r="AG16" s="496"/>
      <c r="AH16" s="494">
        <v>25.3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5179832</v>
      </c>
      <c r="BO16" s="408"/>
      <c r="BP16" s="408"/>
      <c r="BQ16" s="408"/>
      <c r="BR16" s="408"/>
      <c r="BS16" s="408"/>
      <c r="BT16" s="408"/>
      <c r="BU16" s="409"/>
      <c r="BV16" s="407">
        <v>5079737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5196</v>
      </c>
      <c r="AD17" s="459"/>
      <c r="AE17" s="459"/>
      <c r="AF17" s="459"/>
      <c r="AG17" s="501"/>
      <c r="AH17" s="458">
        <v>5369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2321562</v>
      </c>
      <c r="BO17" s="408"/>
      <c r="BP17" s="408"/>
      <c r="BQ17" s="408"/>
      <c r="BR17" s="408"/>
      <c r="BS17" s="408"/>
      <c r="BT17" s="408"/>
      <c r="BU17" s="409"/>
      <c r="BV17" s="407">
        <v>2199225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32" t="s">
        <v>147</v>
      </c>
      <c r="C18" s="450"/>
      <c r="D18" s="450"/>
      <c r="E18" s="533"/>
      <c r="F18" s="533"/>
      <c r="G18" s="533"/>
      <c r="H18" s="533"/>
      <c r="I18" s="533"/>
      <c r="J18" s="533"/>
      <c r="K18" s="533"/>
      <c r="L18" s="534">
        <v>99.03</v>
      </c>
      <c r="M18" s="534"/>
      <c r="N18" s="534"/>
      <c r="O18" s="534"/>
      <c r="P18" s="534"/>
      <c r="Q18" s="534"/>
      <c r="R18" s="535"/>
      <c r="S18" s="535"/>
      <c r="T18" s="535"/>
      <c r="U18" s="535"/>
      <c r="V18" s="536"/>
      <c r="W18" s="425"/>
      <c r="X18" s="426"/>
      <c r="Y18" s="426"/>
      <c r="Z18" s="426"/>
      <c r="AA18" s="426"/>
      <c r="AB18" s="417"/>
      <c r="AC18" s="537">
        <v>66.099999999999994</v>
      </c>
      <c r="AD18" s="538"/>
      <c r="AE18" s="538"/>
      <c r="AF18" s="538"/>
      <c r="AG18" s="539"/>
      <c r="AH18" s="537">
        <v>64.2</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5057137</v>
      </c>
      <c r="BO18" s="408"/>
      <c r="BP18" s="408"/>
      <c r="BQ18" s="408"/>
      <c r="BR18" s="408"/>
      <c r="BS18" s="408"/>
      <c r="BT18" s="408"/>
      <c r="BU18" s="409"/>
      <c r="BV18" s="407">
        <v>4860308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32" t="s">
        <v>149</v>
      </c>
      <c r="C19" s="450"/>
      <c r="D19" s="450"/>
      <c r="E19" s="533"/>
      <c r="F19" s="533"/>
      <c r="G19" s="533"/>
      <c r="H19" s="533"/>
      <c r="I19" s="533"/>
      <c r="J19" s="533"/>
      <c r="K19" s="533"/>
      <c r="L19" s="541">
        <v>165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7434539</v>
      </c>
      <c r="BO19" s="408"/>
      <c r="BP19" s="408"/>
      <c r="BQ19" s="408"/>
      <c r="BR19" s="408"/>
      <c r="BS19" s="408"/>
      <c r="BT19" s="408"/>
      <c r="BU19" s="409"/>
      <c r="BV19" s="407">
        <v>7524309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32" t="s">
        <v>151</v>
      </c>
      <c r="C20" s="450"/>
      <c r="D20" s="450"/>
      <c r="E20" s="533"/>
      <c r="F20" s="533"/>
      <c r="G20" s="533"/>
      <c r="H20" s="533"/>
      <c r="I20" s="533"/>
      <c r="J20" s="533"/>
      <c r="K20" s="533"/>
      <c r="L20" s="541">
        <v>6196</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13324537</v>
      </c>
      <c r="BO22" s="371"/>
      <c r="BP22" s="371"/>
      <c r="BQ22" s="371"/>
      <c r="BR22" s="371"/>
      <c r="BS22" s="371"/>
      <c r="BT22" s="371"/>
      <c r="BU22" s="372"/>
      <c r="BV22" s="370">
        <v>14509593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11338105</v>
      </c>
      <c r="BO23" s="408"/>
      <c r="BP23" s="408"/>
      <c r="BQ23" s="408"/>
      <c r="BR23" s="408"/>
      <c r="BS23" s="408"/>
      <c r="BT23" s="408"/>
      <c r="BU23" s="409"/>
      <c r="BV23" s="407">
        <v>12442136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7064</v>
      </c>
      <c r="R24" s="459"/>
      <c r="S24" s="459"/>
      <c r="T24" s="459"/>
      <c r="U24" s="459"/>
      <c r="V24" s="501"/>
      <c r="W24" s="553"/>
      <c r="X24" s="554"/>
      <c r="Y24" s="555"/>
      <c r="Z24" s="457" t="s">
        <v>162</v>
      </c>
      <c r="AA24" s="437"/>
      <c r="AB24" s="437"/>
      <c r="AC24" s="437"/>
      <c r="AD24" s="437"/>
      <c r="AE24" s="437"/>
      <c r="AF24" s="437"/>
      <c r="AG24" s="438"/>
      <c r="AH24" s="458">
        <v>161</v>
      </c>
      <c r="AI24" s="459"/>
      <c r="AJ24" s="459"/>
      <c r="AK24" s="459"/>
      <c r="AL24" s="501"/>
      <c r="AM24" s="458">
        <v>451444</v>
      </c>
      <c r="AN24" s="459"/>
      <c r="AO24" s="459"/>
      <c r="AP24" s="459"/>
      <c r="AQ24" s="459"/>
      <c r="AR24" s="501"/>
      <c r="AS24" s="458">
        <v>2804</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10853577</v>
      </c>
      <c r="BO24" s="408"/>
      <c r="BP24" s="408"/>
      <c r="BQ24" s="408"/>
      <c r="BR24" s="408"/>
      <c r="BS24" s="408"/>
      <c r="BT24" s="408"/>
      <c r="BU24" s="409"/>
      <c r="BV24" s="407">
        <v>11798658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5483</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1755617</v>
      </c>
      <c r="BO25" s="371"/>
      <c r="BP25" s="371"/>
      <c r="BQ25" s="371"/>
      <c r="BR25" s="371"/>
      <c r="BS25" s="371"/>
      <c r="BT25" s="371"/>
      <c r="BU25" s="372"/>
      <c r="BV25" s="370">
        <v>1735279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5006</v>
      </c>
      <c r="R26" s="459"/>
      <c r="S26" s="459"/>
      <c r="T26" s="459"/>
      <c r="U26" s="459"/>
      <c r="V26" s="501"/>
      <c r="W26" s="553"/>
      <c r="X26" s="554"/>
      <c r="Y26" s="555"/>
      <c r="Z26" s="457" t="s">
        <v>168</v>
      </c>
      <c r="AA26" s="559"/>
      <c r="AB26" s="559"/>
      <c r="AC26" s="559"/>
      <c r="AD26" s="559"/>
      <c r="AE26" s="559"/>
      <c r="AF26" s="559"/>
      <c r="AG26" s="560"/>
      <c r="AH26" s="458">
        <v>16</v>
      </c>
      <c r="AI26" s="459"/>
      <c r="AJ26" s="459"/>
      <c r="AK26" s="459"/>
      <c r="AL26" s="501"/>
      <c r="AM26" s="458">
        <v>44656</v>
      </c>
      <c r="AN26" s="459"/>
      <c r="AO26" s="459"/>
      <c r="AP26" s="459"/>
      <c r="AQ26" s="459"/>
      <c r="AR26" s="501"/>
      <c r="AS26" s="458">
        <v>2791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3174</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121</v>
      </c>
      <c r="BO27" s="530"/>
      <c r="BP27" s="530"/>
      <c r="BQ27" s="530"/>
      <c r="BR27" s="530"/>
      <c r="BS27" s="530"/>
      <c r="BT27" s="530"/>
      <c r="BU27" s="531"/>
      <c r="BV27" s="529" t="s">
        <v>121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2620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1962723</v>
      </c>
      <c r="BO28" s="371"/>
      <c r="BP28" s="371"/>
      <c r="BQ28" s="371"/>
      <c r="BR28" s="371"/>
      <c r="BS28" s="371"/>
      <c r="BT28" s="371"/>
      <c r="BU28" s="372"/>
      <c r="BV28" s="370">
        <v>1963258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12</v>
      </c>
      <c r="M29" s="459"/>
      <c r="N29" s="459"/>
      <c r="O29" s="459"/>
      <c r="P29" s="501"/>
      <c r="Q29" s="458">
        <v>2377</v>
      </c>
      <c r="R29" s="459"/>
      <c r="S29" s="459"/>
      <c r="T29" s="459"/>
      <c r="U29" s="459"/>
      <c r="V29" s="501"/>
      <c r="W29" s="556"/>
      <c r="X29" s="557"/>
      <c r="Y29" s="558"/>
      <c r="Z29" s="457" t="s">
        <v>177</v>
      </c>
      <c r="AA29" s="437"/>
      <c r="AB29" s="437"/>
      <c r="AC29" s="437"/>
      <c r="AD29" s="437"/>
      <c r="AE29" s="437"/>
      <c r="AF29" s="437"/>
      <c r="AG29" s="438"/>
      <c r="AH29" s="458">
        <v>161</v>
      </c>
      <c r="AI29" s="459"/>
      <c r="AJ29" s="459"/>
      <c r="AK29" s="459"/>
      <c r="AL29" s="501"/>
      <c r="AM29" s="458">
        <v>451444</v>
      </c>
      <c r="AN29" s="459"/>
      <c r="AO29" s="459"/>
      <c r="AP29" s="459"/>
      <c r="AQ29" s="459"/>
      <c r="AR29" s="501"/>
      <c r="AS29" s="458">
        <v>2804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280121</v>
      </c>
      <c r="BO29" s="408"/>
      <c r="BP29" s="408"/>
      <c r="BQ29" s="408"/>
      <c r="BR29" s="408"/>
      <c r="BS29" s="408"/>
      <c r="BT29" s="408"/>
      <c r="BU29" s="409"/>
      <c r="BV29" s="407">
        <v>294766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93.1</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2494965</v>
      </c>
      <c r="BO30" s="530"/>
      <c r="BP30" s="530"/>
      <c r="BQ30" s="530"/>
      <c r="BR30" s="530"/>
      <c r="BS30" s="530"/>
      <c r="BT30" s="530"/>
      <c r="BU30" s="531"/>
      <c r="BV30" s="529">
        <v>2213673</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御船町国民健康保険事業特別会計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御船町水道事業会計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御船町公共下水道事業特別会計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御船町介護保険事業特別会計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御船町緑の村運営事業特別会計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御船地区衛生施設組合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御船町後期高齢者医療事業特別会計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御船町・甲佐町衛生施設組合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上益城消防組合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上益城広域連合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熊本県後期高齢者医療広域連合（一般会計）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熊本県後期高齢者医療広域連合（後期高齢者医療特別会計）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2tl4s0VpBMOjXYuOC37zmcLhg/+fywyvM0XbgUlNnxaX1r/eyUFBakWgmPy2IuHanjDMBTiRe8zFETW9wVaxiw==" saltValue="ZjOHyMsfnuhnjVq2krOUw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1784337</v>
      </c>
      <c r="S5" s="613"/>
      <c r="T5" s="613"/>
      <c r="U5" s="613"/>
      <c r="V5" s="613"/>
      <c r="W5" s="613"/>
      <c r="X5" s="613"/>
      <c r="Y5" s="614"/>
      <c r="Z5" s="615">
        <v>12.3</v>
      </c>
      <c r="AA5" s="615"/>
      <c r="AB5" s="615"/>
      <c r="AC5" s="615"/>
      <c r="AD5" s="616">
        <v>1784337</v>
      </c>
      <c r="AE5" s="616"/>
      <c r="AF5" s="616"/>
      <c r="AG5" s="616"/>
      <c r="AH5" s="616"/>
      <c r="AI5" s="616"/>
      <c r="AJ5" s="616"/>
      <c r="AK5" s="616"/>
      <c r="AL5" s="617">
        <v>31.5</v>
      </c>
      <c r="AM5" s="618"/>
      <c r="AN5" s="618"/>
      <c r="AO5" s="619"/>
      <c r="AP5" s="609" t="s">
        <v>216</v>
      </c>
      <c r="AQ5" s="610"/>
      <c r="AR5" s="610"/>
      <c r="AS5" s="610"/>
      <c r="AT5" s="610"/>
      <c r="AU5" s="610"/>
      <c r="AV5" s="610"/>
      <c r="AW5" s="610"/>
      <c r="AX5" s="610"/>
      <c r="AY5" s="610"/>
      <c r="AZ5" s="610"/>
      <c r="BA5" s="610"/>
      <c r="BB5" s="610"/>
      <c r="BC5" s="610"/>
      <c r="BD5" s="610"/>
      <c r="BE5" s="610"/>
      <c r="BF5" s="611"/>
      <c r="BG5" s="623">
        <v>1778192</v>
      </c>
      <c r="BH5" s="624"/>
      <c r="BI5" s="624"/>
      <c r="BJ5" s="624"/>
      <c r="BK5" s="624"/>
      <c r="BL5" s="624"/>
      <c r="BM5" s="624"/>
      <c r="BN5" s="625"/>
      <c r="BO5" s="626">
        <v>99.7</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97771</v>
      </c>
      <c r="S6" s="624"/>
      <c r="T6" s="624"/>
      <c r="U6" s="624"/>
      <c r="V6" s="624"/>
      <c r="W6" s="624"/>
      <c r="X6" s="624"/>
      <c r="Y6" s="625"/>
      <c r="Z6" s="626">
        <v>0.7</v>
      </c>
      <c r="AA6" s="626"/>
      <c r="AB6" s="626"/>
      <c r="AC6" s="626"/>
      <c r="AD6" s="627">
        <v>97771</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1778192</v>
      </c>
      <c r="BH6" s="624"/>
      <c r="BI6" s="624"/>
      <c r="BJ6" s="624"/>
      <c r="BK6" s="624"/>
      <c r="BL6" s="624"/>
      <c r="BM6" s="624"/>
      <c r="BN6" s="625"/>
      <c r="BO6" s="626">
        <v>99.7</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103368</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103368</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342</v>
      </c>
      <c r="S7" s="624"/>
      <c r="T7" s="624"/>
      <c r="U7" s="624"/>
      <c r="V7" s="624"/>
      <c r="W7" s="624"/>
      <c r="X7" s="624"/>
      <c r="Y7" s="625"/>
      <c r="Z7" s="626">
        <v>0</v>
      </c>
      <c r="AA7" s="626"/>
      <c r="AB7" s="626"/>
      <c r="AC7" s="626"/>
      <c r="AD7" s="627">
        <v>342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715476</v>
      </c>
      <c r="BH7" s="624"/>
      <c r="BI7" s="624"/>
      <c r="BJ7" s="624"/>
      <c r="BK7" s="624"/>
      <c r="BL7" s="624"/>
      <c r="BM7" s="624"/>
      <c r="BN7" s="625"/>
      <c r="BO7" s="626">
        <v>40.1</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4057332</v>
      </c>
      <c r="CS7" s="624"/>
      <c r="CT7" s="624"/>
      <c r="CU7" s="624"/>
      <c r="CV7" s="624"/>
      <c r="CW7" s="624"/>
      <c r="CX7" s="624"/>
      <c r="CY7" s="625"/>
      <c r="CZ7" s="626">
        <v>29.5</v>
      </c>
      <c r="DA7" s="626"/>
      <c r="DB7" s="626"/>
      <c r="DC7" s="626"/>
      <c r="DD7" s="632">
        <v>28050</v>
      </c>
      <c r="DE7" s="624"/>
      <c r="DF7" s="624"/>
      <c r="DG7" s="624"/>
      <c r="DH7" s="624"/>
      <c r="DI7" s="624"/>
      <c r="DJ7" s="624"/>
      <c r="DK7" s="624"/>
      <c r="DL7" s="624"/>
      <c r="DM7" s="624"/>
      <c r="DN7" s="624"/>
      <c r="DO7" s="624"/>
      <c r="DP7" s="625"/>
      <c r="DQ7" s="632">
        <v>1459842</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5210</v>
      </c>
      <c r="S8" s="624"/>
      <c r="T8" s="624"/>
      <c r="U8" s="624"/>
      <c r="V8" s="624"/>
      <c r="W8" s="624"/>
      <c r="X8" s="624"/>
      <c r="Y8" s="625"/>
      <c r="Z8" s="626">
        <v>0</v>
      </c>
      <c r="AA8" s="626"/>
      <c r="AB8" s="626"/>
      <c r="AC8" s="626"/>
      <c r="AD8" s="627">
        <v>5210</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28280</v>
      </c>
      <c r="BH8" s="624"/>
      <c r="BI8" s="624"/>
      <c r="BJ8" s="624"/>
      <c r="BK8" s="624"/>
      <c r="BL8" s="624"/>
      <c r="BM8" s="624"/>
      <c r="BN8" s="625"/>
      <c r="BO8" s="626">
        <v>1.6</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3974851</v>
      </c>
      <c r="CS8" s="624"/>
      <c r="CT8" s="624"/>
      <c r="CU8" s="624"/>
      <c r="CV8" s="624"/>
      <c r="CW8" s="624"/>
      <c r="CX8" s="624"/>
      <c r="CY8" s="625"/>
      <c r="CZ8" s="626">
        <v>28.9</v>
      </c>
      <c r="DA8" s="626"/>
      <c r="DB8" s="626"/>
      <c r="DC8" s="626"/>
      <c r="DD8" s="632">
        <v>60783</v>
      </c>
      <c r="DE8" s="624"/>
      <c r="DF8" s="624"/>
      <c r="DG8" s="624"/>
      <c r="DH8" s="624"/>
      <c r="DI8" s="624"/>
      <c r="DJ8" s="624"/>
      <c r="DK8" s="624"/>
      <c r="DL8" s="624"/>
      <c r="DM8" s="624"/>
      <c r="DN8" s="624"/>
      <c r="DO8" s="624"/>
      <c r="DP8" s="625"/>
      <c r="DQ8" s="632">
        <v>1565303</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5352</v>
      </c>
      <c r="S9" s="624"/>
      <c r="T9" s="624"/>
      <c r="U9" s="624"/>
      <c r="V9" s="624"/>
      <c r="W9" s="624"/>
      <c r="X9" s="624"/>
      <c r="Y9" s="625"/>
      <c r="Z9" s="626">
        <v>0</v>
      </c>
      <c r="AA9" s="626"/>
      <c r="AB9" s="626"/>
      <c r="AC9" s="626"/>
      <c r="AD9" s="627">
        <v>5352</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579623</v>
      </c>
      <c r="BH9" s="624"/>
      <c r="BI9" s="624"/>
      <c r="BJ9" s="624"/>
      <c r="BK9" s="624"/>
      <c r="BL9" s="624"/>
      <c r="BM9" s="624"/>
      <c r="BN9" s="625"/>
      <c r="BO9" s="626">
        <v>32.5</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552502</v>
      </c>
      <c r="CS9" s="624"/>
      <c r="CT9" s="624"/>
      <c r="CU9" s="624"/>
      <c r="CV9" s="624"/>
      <c r="CW9" s="624"/>
      <c r="CX9" s="624"/>
      <c r="CY9" s="625"/>
      <c r="CZ9" s="626">
        <v>4</v>
      </c>
      <c r="DA9" s="626"/>
      <c r="DB9" s="626"/>
      <c r="DC9" s="626"/>
      <c r="DD9" s="632">
        <v>13432</v>
      </c>
      <c r="DE9" s="624"/>
      <c r="DF9" s="624"/>
      <c r="DG9" s="624"/>
      <c r="DH9" s="624"/>
      <c r="DI9" s="624"/>
      <c r="DJ9" s="624"/>
      <c r="DK9" s="624"/>
      <c r="DL9" s="624"/>
      <c r="DM9" s="624"/>
      <c r="DN9" s="624"/>
      <c r="DO9" s="624"/>
      <c r="DP9" s="625"/>
      <c r="DQ9" s="632">
        <v>394921</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50733</v>
      </c>
      <c r="BH10" s="624"/>
      <c r="BI10" s="624"/>
      <c r="BJ10" s="624"/>
      <c r="BK10" s="624"/>
      <c r="BL10" s="624"/>
      <c r="BM10" s="624"/>
      <c r="BN10" s="625"/>
      <c r="BO10" s="626">
        <v>2.8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392256</v>
      </c>
      <c r="S11" s="624"/>
      <c r="T11" s="624"/>
      <c r="U11" s="624"/>
      <c r="V11" s="624"/>
      <c r="W11" s="624"/>
      <c r="X11" s="624"/>
      <c r="Y11" s="625"/>
      <c r="Z11" s="628">
        <v>2.7</v>
      </c>
      <c r="AA11" s="629"/>
      <c r="AB11" s="629"/>
      <c r="AC11" s="635"/>
      <c r="AD11" s="632">
        <v>392256</v>
      </c>
      <c r="AE11" s="624"/>
      <c r="AF11" s="624"/>
      <c r="AG11" s="624"/>
      <c r="AH11" s="624"/>
      <c r="AI11" s="624"/>
      <c r="AJ11" s="624"/>
      <c r="AK11" s="625"/>
      <c r="AL11" s="628">
        <v>6.9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56840</v>
      </c>
      <c r="BH11" s="624"/>
      <c r="BI11" s="624"/>
      <c r="BJ11" s="624"/>
      <c r="BK11" s="624"/>
      <c r="BL11" s="624"/>
      <c r="BM11" s="624"/>
      <c r="BN11" s="625"/>
      <c r="BO11" s="626">
        <v>3.2</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368243</v>
      </c>
      <c r="CS11" s="624"/>
      <c r="CT11" s="624"/>
      <c r="CU11" s="624"/>
      <c r="CV11" s="624"/>
      <c r="CW11" s="624"/>
      <c r="CX11" s="624"/>
      <c r="CY11" s="625"/>
      <c r="CZ11" s="626">
        <v>2.7</v>
      </c>
      <c r="DA11" s="626"/>
      <c r="DB11" s="626"/>
      <c r="DC11" s="626"/>
      <c r="DD11" s="632">
        <v>97618</v>
      </c>
      <c r="DE11" s="624"/>
      <c r="DF11" s="624"/>
      <c r="DG11" s="624"/>
      <c r="DH11" s="624"/>
      <c r="DI11" s="624"/>
      <c r="DJ11" s="624"/>
      <c r="DK11" s="624"/>
      <c r="DL11" s="624"/>
      <c r="DM11" s="624"/>
      <c r="DN11" s="624"/>
      <c r="DO11" s="624"/>
      <c r="DP11" s="625"/>
      <c r="DQ11" s="632">
        <v>132909</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15913</v>
      </c>
      <c r="S12" s="624"/>
      <c r="T12" s="624"/>
      <c r="U12" s="624"/>
      <c r="V12" s="624"/>
      <c r="W12" s="624"/>
      <c r="X12" s="624"/>
      <c r="Y12" s="625"/>
      <c r="Z12" s="626">
        <v>0.1</v>
      </c>
      <c r="AA12" s="626"/>
      <c r="AB12" s="626"/>
      <c r="AC12" s="626"/>
      <c r="AD12" s="627">
        <v>15913</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864922</v>
      </c>
      <c r="BH12" s="624"/>
      <c r="BI12" s="624"/>
      <c r="BJ12" s="624"/>
      <c r="BK12" s="624"/>
      <c r="BL12" s="624"/>
      <c r="BM12" s="624"/>
      <c r="BN12" s="625"/>
      <c r="BO12" s="626">
        <v>48.5</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275865</v>
      </c>
      <c r="CS12" s="624"/>
      <c r="CT12" s="624"/>
      <c r="CU12" s="624"/>
      <c r="CV12" s="624"/>
      <c r="CW12" s="624"/>
      <c r="CX12" s="624"/>
      <c r="CY12" s="625"/>
      <c r="CZ12" s="626">
        <v>2</v>
      </c>
      <c r="DA12" s="626"/>
      <c r="DB12" s="626"/>
      <c r="DC12" s="626"/>
      <c r="DD12" s="632" t="s">
        <v>121</v>
      </c>
      <c r="DE12" s="624"/>
      <c r="DF12" s="624"/>
      <c r="DG12" s="624"/>
      <c r="DH12" s="624"/>
      <c r="DI12" s="624"/>
      <c r="DJ12" s="624"/>
      <c r="DK12" s="624"/>
      <c r="DL12" s="624"/>
      <c r="DM12" s="624"/>
      <c r="DN12" s="624"/>
      <c r="DO12" s="624"/>
      <c r="DP12" s="625"/>
      <c r="DQ12" s="632">
        <v>80085</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861460</v>
      </c>
      <c r="BH13" s="624"/>
      <c r="BI13" s="624"/>
      <c r="BJ13" s="624"/>
      <c r="BK13" s="624"/>
      <c r="BL13" s="624"/>
      <c r="BM13" s="624"/>
      <c r="BN13" s="625"/>
      <c r="BO13" s="626">
        <v>48.3</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996421</v>
      </c>
      <c r="CS13" s="624"/>
      <c r="CT13" s="624"/>
      <c r="CU13" s="624"/>
      <c r="CV13" s="624"/>
      <c r="CW13" s="624"/>
      <c r="CX13" s="624"/>
      <c r="CY13" s="625"/>
      <c r="CZ13" s="626">
        <v>7.3</v>
      </c>
      <c r="DA13" s="626"/>
      <c r="DB13" s="626"/>
      <c r="DC13" s="626"/>
      <c r="DD13" s="632">
        <v>580102</v>
      </c>
      <c r="DE13" s="624"/>
      <c r="DF13" s="624"/>
      <c r="DG13" s="624"/>
      <c r="DH13" s="624"/>
      <c r="DI13" s="624"/>
      <c r="DJ13" s="624"/>
      <c r="DK13" s="624"/>
      <c r="DL13" s="624"/>
      <c r="DM13" s="624"/>
      <c r="DN13" s="624"/>
      <c r="DO13" s="624"/>
      <c r="DP13" s="625"/>
      <c r="DQ13" s="632">
        <v>353115</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549</v>
      </c>
      <c r="S14" s="624"/>
      <c r="T14" s="624"/>
      <c r="U14" s="624"/>
      <c r="V14" s="624"/>
      <c r="W14" s="624"/>
      <c r="X14" s="624"/>
      <c r="Y14" s="625"/>
      <c r="Z14" s="626">
        <v>0</v>
      </c>
      <c r="AA14" s="626"/>
      <c r="AB14" s="626"/>
      <c r="AC14" s="626"/>
      <c r="AD14" s="627">
        <v>549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74372</v>
      </c>
      <c r="BH14" s="624"/>
      <c r="BI14" s="624"/>
      <c r="BJ14" s="624"/>
      <c r="BK14" s="624"/>
      <c r="BL14" s="624"/>
      <c r="BM14" s="624"/>
      <c r="BN14" s="625"/>
      <c r="BO14" s="626">
        <v>4.2</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383050</v>
      </c>
      <c r="CS14" s="624"/>
      <c r="CT14" s="624"/>
      <c r="CU14" s="624"/>
      <c r="CV14" s="624"/>
      <c r="CW14" s="624"/>
      <c r="CX14" s="624"/>
      <c r="CY14" s="625"/>
      <c r="CZ14" s="626">
        <v>2.8</v>
      </c>
      <c r="DA14" s="626"/>
      <c r="DB14" s="626"/>
      <c r="DC14" s="626"/>
      <c r="DD14" s="632">
        <v>31436</v>
      </c>
      <c r="DE14" s="624"/>
      <c r="DF14" s="624"/>
      <c r="DG14" s="624"/>
      <c r="DH14" s="624"/>
      <c r="DI14" s="624"/>
      <c r="DJ14" s="624"/>
      <c r="DK14" s="624"/>
      <c r="DL14" s="624"/>
      <c r="DM14" s="624"/>
      <c r="DN14" s="624"/>
      <c r="DO14" s="624"/>
      <c r="DP14" s="625"/>
      <c r="DQ14" s="632">
        <v>342061</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123422</v>
      </c>
      <c r="BH15" s="624"/>
      <c r="BI15" s="624"/>
      <c r="BJ15" s="624"/>
      <c r="BK15" s="624"/>
      <c r="BL15" s="624"/>
      <c r="BM15" s="624"/>
      <c r="BN15" s="625"/>
      <c r="BO15" s="626">
        <v>6.9</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1134401</v>
      </c>
      <c r="CS15" s="624"/>
      <c r="CT15" s="624"/>
      <c r="CU15" s="624"/>
      <c r="CV15" s="624"/>
      <c r="CW15" s="624"/>
      <c r="CX15" s="624"/>
      <c r="CY15" s="625"/>
      <c r="CZ15" s="626">
        <v>8.3000000000000007</v>
      </c>
      <c r="DA15" s="626"/>
      <c r="DB15" s="626"/>
      <c r="DC15" s="626"/>
      <c r="DD15" s="632">
        <v>378270</v>
      </c>
      <c r="DE15" s="624"/>
      <c r="DF15" s="624"/>
      <c r="DG15" s="624"/>
      <c r="DH15" s="624"/>
      <c r="DI15" s="624"/>
      <c r="DJ15" s="624"/>
      <c r="DK15" s="624"/>
      <c r="DL15" s="624"/>
      <c r="DM15" s="624"/>
      <c r="DN15" s="624"/>
      <c r="DO15" s="624"/>
      <c r="DP15" s="625"/>
      <c r="DQ15" s="632">
        <v>579682</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9140</v>
      </c>
      <c r="S16" s="624"/>
      <c r="T16" s="624"/>
      <c r="U16" s="624"/>
      <c r="V16" s="624"/>
      <c r="W16" s="624"/>
      <c r="X16" s="624"/>
      <c r="Y16" s="625"/>
      <c r="Z16" s="626">
        <v>0.1</v>
      </c>
      <c r="AA16" s="626"/>
      <c r="AB16" s="626"/>
      <c r="AC16" s="626"/>
      <c r="AD16" s="627">
        <v>9140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292846</v>
      </c>
      <c r="CS16" s="624"/>
      <c r="CT16" s="624"/>
      <c r="CU16" s="624"/>
      <c r="CV16" s="624"/>
      <c r="CW16" s="624"/>
      <c r="CX16" s="624"/>
      <c r="CY16" s="625"/>
      <c r="CZ16" s="626">
        <v>2.1</v>
      </c>
      <c r="DA16" s="626"/>
      <c r="DB16" s="626"/>
      <c r="DC16" s="626"/>
      <c r="DD16" s="632" t="s">
        <v>121</v>
      </c>
      <c r="DE16" s="624"/>
      <c r="DF16" s="624"/>
      <c r="DG16" s="624"/>
      <c r="DH16" s="624"/>
      <c r="DI16" s="624"/>
      <c r="DJ16" s="624"/>
      <c r="DK16" s="624"/>
      <c r="DL16" s="624"/>
      <c r="DM16" s="624"/>
      <c r="DN16" s="624"/>
      <c r="DO16" s="624"/>
      <c r="DP16" s="625"/>
      <c r="DQ16" s="632">
        <v>128847</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27381</v>
      </c>
      <c r="S17" s="624"/>
      <c r="T17" s="624"/>
      <c r="U17" s="624"/>
      <c r="V17" s="624"/>
      <c r="W17" s="624"/>
      <c r="X17" s="624"/>
      <c r="Y17" s="625"/>
      <c r="Z17" s="626">
        <v>0.2</v>
      </c>
      <c r="AA17" s="626"/>
      <c r="AB17" s="626"/>
      <c r="AC17" s="626"/>
      <c r="AD17" s="627">
        <v>27381</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1596851</v>
      </c>
      <c r="CS17" s="624"/>
      <c r="CT17" s="624"/>
      <c r="CU17" s="624"/>
      <c r="CV17" s="624"/>
      <c r="CW17" s="624"/>
      <c r="CX17" s="624"/>
      <c r="CY17" s="625"/>
      <c r="CZ17" s="626">
        <v>11.6</v>
      </c>
      <c r="DA17" s="626"/>
      <c r="DB17" s="626"/>
      <c r="DC17" s="626"/>
      <c r="DD17" s="632" t="s">
        <v>121</v>
      </c>
      <c r="DE17" s="624"/>
      <c r="DF17" s="624"/>
      <c r="DG17" s="624"/>
      <c r="DH17" s="624"/>
      <c r="DI17" s="624"/>
      <c r="DJ17" s="624"/>
      <c r="DK17" s="624"/>
      <c r="DL17" s="624"/>
      <c r="DM17" s="624"/>
      <c r="DN17" s="624"/>
      <c r="DO17" s="624"/>
      <c r="DP17" s="625"/>
      <c r="DQ17" s="632">
        <v>1524151</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31725</v>
      </c>
      <c r="S18" s="624"/>
      <c r="T18" s="624"/>
      <c r="U18" s="624"/>
      <c r="V18" s="624"/>
      <c r="W18" s="624"/>
      <c r="X18" s="624"/>
      <c r="Y18" s="625"/>
      <c r="Z18" s="626">
        <v>0.2</v>
      </c>
      <c r="AA18" s="626"/>
      <c r="AB18" s="626"/>
      <c r="AC18" s="626"/>
      <c r="AD18" s="627">
        <v>31725</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29704</v>
      </c>
      <c r="S19" s="624"/>
      <c r="T19" s="624"/>
      <c r="U19" s="624"/>
      <c r="V19" s="624"/>
      <c r="W19" s="624"/>
      <c r="X19" s="624"/>
      <c r="Y19" s="625"/>
      <c r="Z19" s="626">
        <v>0.2</v>
      </c>
      <c r="AA19" s="626"/>
      <c r="AB19" s="626"/>
      <c r="AC19" s="626"/>
      <c r="AD19" s="627">
        <v>29704</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6145</v>
      </c>
      <c r="BH19" s="624"/>
      <c r="BI19" s="624"/>
      <c r="BJ19" s="624"/>
      <c r="BK19" s="624"/>
      <c r="BL19" s="624"/>
      <c r="BM19" s="624"/>
      <c r="BN19" s="625"/>
      <c r="BO19" s="626">
        <v>0.3</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2021</v>
      </c>
      <c r="S20" s="624"/>
      <c r="T20" s="624"/>
      <c r="U20" s="624"/>
      <c r="V20" s="624"/>
      <c r="W20" s="624"/>
      <c r="X20" s="624"/>
      <c r="Y20" s="625"/>
      <c r="Z20" s="626">
        <v>0</v>
      </c>
      <c r="AA20" s="626"/>
      <c r="AB20" s="626"/>
      <c r="AC20" s="626"/>
      <c r="AD20" s="627">
        <v>2021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6145</v>
      </c>
      <c r="BH20" s="624"/>
      <c r="BI20" s="624"/>
      <c r="BJ20" s="624"/>
      <c r="BK20" s="624"/>
      <c r="BL20" s="624"/>
      <c r="BM20" s="624"/>
      <c r="BN20" s="625"/>
      <c r="BO20" s="626">
        <v>0.3</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13735730</v>
      </c>
      <c r="CS20" s="624"/>
      <c r="CT20" s="624"/>
      <c r="CU20" s="624"/>
      <c r="CV20" s="624"/>
      <c r="CW20" s="624"/>
      <c r="CX20" s="624"/>
      <c r="CY20" s="625"/>
      <c r="CZ20" s="626">
        <v>100</v>
      </c>
      <c r="DA20" s="626"/>
      <c r="DB20" s="626"/>
      <c r="DC20" s="626"/>
      <c r="DD20" s="632">
        <v>1189691</v>
      </c>
      <c r="DE20" s="624"/>
      <c r="DF20" s="624"/>
      <c r="DG20" s="624"/>
      <c r="DH20" s="624"/>
      <c r="DI20" s="624"/>
      <c r="DJ20" s="624"/>
      <c r="DK20" s="624"/>
      <c r="DL20" s="624"/>
      <c r="DM20" s="624"/>
      <c r="DN20" s="624"/>
      <c r="DO20" s="624"/>
      <c r="DP20" s="625"/>
      <c r="DQ20" s="632">
        <v>6664284</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3669366</v>
      </c>
      <c r="S21" s="624"/>
      <c r="T21" s="624"/>
      <c r="U21" s="624"/>
      <c r="V21" s="624"/>
      <c r="W21" s="624"/>
      <c r="X21" s="624"/>
      <c r="Y21" s="625"/>
      <c r="Z21" s="626">
        <v>25.3</v>
      </c>
      <c r="AA21" s="626"/>
      <c r="AB21" s="626"/>
      <c r="AC21" s="626"/>
      <c r="AD21" s="627">
        <v>3290953</v>
      </c>
      <c r="AE21" s="627"/>
      <c r="AF21" s="627"/>
      <c r="AG21" s="627"/>
      <c r="AH21" s="627"/>
      <c r="AI21" s="627"/>
      <c r="AJ21" s="627"/>
      <c r="AK21" s="627"/>
      <c r="AL21" s="628">
        <v>58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6145</v>
      </c>
      <c r="BH21" s="624"/>
      <c r="BI21" s="624"/>
      <c r="BJ21" s="624"/>
      <c r="BK21" s="624"/>
      <c r="BL21" s="624"/>
      <c r="BM21" s="624"/>
      <c r="BN21" s="625"/>
      <c r="BO21" s="626">
        <v>0.3</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3290953</v>
      </c>
      <c r="S22" s="624"/>
      <c r="T22" s="624"/>
      <c r="U22" s="624"/>
      <c r="V22" s="624"/>
      <c r="W22" s="624"/>
      <c r="X22" s="624"/>
      <c r="Y22" s="625"/>
      <c r="Z22" s="626">
        <v>22.7</v>
      </c>
      <c r="AA22" s="626"/>
      <c r="AB22" s="626"/>
      <c r="AC22" s="626"/>
      <c r="AD22" s="627">
        <v>3290953</v>
      </c>
      <c r="AE22" s="627"/>
      <c r="AF22" s="627"/>
      <c r="AG22" s="627"/>
      <c r="AH22" s="627"/>
      <c r="AI22" s="627"/>
      <c r="AJ22" s="627"/>
      <c r="AK22" s="627"/>
      <c r="AL22" s="628">
        <v>58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378413</v>
      </c>
      <c r="S23" s="624"/>
      <c r="T23" s="624"/>
      <c r="U23" s="624"/>
      <c r="V23" s="624"/>
      <c r="W23" s="624"/>
      <c r="X23" s="624"/>
      <c r="Y23" s="625"/>
      <c r="Z23" s="626">
        <v>2.6</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5208308</v>
      </c>
      <c r="CS24" s="613"/>
      <c r="CT24" s="613"/>
      <c r="CU24" s="613"/>
      <c r="CV24" s="613"/>
      <c r="CW24" s="613"/>
      <c r="CX24" s="613"/>
      <c r="CY24" s="614"/>
      <c r="CZ24" s="617">
        <v>37.9</v>
      </c>
      <c r="DA24" s="618"/>
      <c r="DB24" s="618"/>
      <c r="DC24" s="634"/>
      <c r="DD24" s="657">
        <v>3190267</v>
      </c>
      <c r="DE24" s="613"/>
      <c r="DF24" s="613"/>
      <c r="DG24" s="613"/>
      <c r="DH24" s="613"/>
      <c r="DI24" s="613"/>
      <c r="DJ24" s="613"/>
      <c r="DK24" s="614"/>
      <c r="DL24" s="657">
        <v>3025779</v>
      </c>
      <c r="DM24" s="613"/>
      <c r="DN24" s="613"/>
      <c r="DO24" s="613"/>
      <c r="DP24" s="613"/>
      <c r="DQ24" s="613"/>
      <c r="DR24" s="613"/>
      <c r="DS24" s="613"/>
      <c r="DT24" s="613"/>
      <c r="DU24" s="613"/>
      <c r="DV24" s="614"/>
      <c r="DW24" s="617">
        <v>53.3</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6039342</v>
      </c>
      <c r="S25" s="624"/>
      <c r="T25" s="624"/>
      <c r="U25" s="624"/>
      <c r="V25" s="624"/>
      <c r="W25" s="624"/>
      <c r="X25" s="624"/>
      <c r="Y25" s="625"/>
      <c r="Z25" s="626">
        <v>41.6</v>
      </c>
      <c r="AA25" s="626"/>
      <c r="AB25" s="626"/>
      <c r="AC25" s="626"/>
      <c r="AD25" s="627">
        <v>5660929</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1383088</v>
      </c>
      <c r="CS25" s="653"/>
      <c r="CT25" s="653"/>
      <c r="CU25" s="653"/>
      <c r="CV25" s="653"/>
      <c r="CW25" s="653"/>
      <c r="CX25" s="653"/>
      <c r="CY25" s="654"/>
      <c r="CZ25" s="628">
        <v>10.1</v>
      </c>
      <c r="DA25" s="655"/>
      <c r="DB25" s="655"/>
      <c r="DC25" s="658"/>
      <c r="DD25" s="632">
        <v>1225302</v>
      </c>
      <c r="DE25" s="653"/>
      <c r="DF25" s="653"/>
      <c r="DG25" s="653"/>
      <c r="DH25" s="653"/>
      <c r="DI25" s="653"/>
      <c r="DJ25" s="653"/>
      <c r="DK25" s="654"/>
      <c r="DL25" s="632">
        <v>1061997</v>
      </c>
      <c r="DM25" s="653"/>
      <c r="DN25" s="653"/>
      <c r="DO25" s="653"/>
      <c r="DP25" s="653"/>
      <c r="DQ25" s="653"/>
      <c r="DR25" s="653"/>
      <c r="DS25" s="653"/>
      <c r="DT25" s="653"/>
      <c r="DU25" s="653"/>
      <c r="DV25" s="654"/>
      <c r="DW25" s="628">
        <v>18.7</v>
      </c>
      <c r="DX25" s="655"/>
      <c r="DY25" s="655"/>
      <c r="DZ25" s="655"/>
      <c r="EA25" s="655"/>
      <c r="EB25" s="655"/>
      <c r="EC25" s="656"/>
    </row>
    <row r="26" spans="2:133" ht="11.25" customHeight="1">
      <c r="B26" s="620" t="s">
        <v>283</v>
      </c>
      <c r="C26" s="621"/>
      <c r="D26" s="621"/>
      <c r="E26" s="621"/>
      <c r="F26" s="621"/>
      <c r="G26" s="621"/>
      <c r="H26" s="621"/>
      <c r="I26" s="621"/>
      <c r="J26" s="621"/>
      <c r="K26" s="621"/>
      <c r="L26" s="621"/>
      <c r="M26" s="621"/>
      <c r="N26" s="621"/>
      <c r="O26" s="621"/>
      <c r="P26" s="621"/>
      <c r="Q26" s="622"/>
      <c r="R26" s="623">
        <v>657</v>
      </c>
      <c r="S26" s="624"/>
      <c r="T26" s="624"/>
      <c r="U26" s="624"/>
      <c r="V26" s="624"/>
      <c r="W26" s="624"/>
      <c r="X26" s="624"/>
      <c r="Y26" s="625"/>
      <c r="Z26" s="626">
        <v>0</v>
      </c>
      <c r="AA26" s="626"/>
      <c r="AB26" s="626"/>
      <c r="AC26" s="626"/>
      <c r="AD26" s="627">
        <v>657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803516</v>
      </c>
      <c r="CS26" s="624"/>
      <c r="CT26" s="624"/>
      <c r="CU26" s="624"/>
      <c r="CV26" s="624"/>
      <c r="CW26" s="624"/>
      <c r="CX26" s="624"/>
      <c r="CY26" s="625"/>
      <c r="CZ26" s="628">
        <v>5.8</v>
      </c>
      <c r="DA26" s="655"/>
      <c r="DB26" s="655"/>
      <c r="DC26" s="658"/>
      <c r="DD26" s="632">
        <v>702637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5"/>
      <c r="DY26" s="655"/>
      <c r="DZ26" s="655"/>
      <c r="EA26" s="655"/>
      <c r="EB26" s="655"/>
      <c r="EC26" s="656"/>
    </row>
    <row r="27" spans="2:133" ht="11.25" customHeight="1">
      <c r="B27" s="620" t="s">
        <v>286</v>
      </c>
      <c r="C27" s="621"/>
      <c r="D27" s="621"/>
      <c r="E27" s="621"/>
      <c r="F27" s="621"/>
      <c r="G27" s="621"/>
      <c r="H27" s="621"/>
      <c r="I27" s="621"/>
      <c r="J27" s="621"/>
      <c r="K27" s="621"/>
      <c r="L27" s="621"/>
      <c r="M27" s="621"/>
      <c r="N27" s="621"/>
      <c r="O27" s="621"/>
      <c r="P27" s="621"/>
      <c r="Q27" s="622"/>
      <c r="R27" s="623">
        <v>73694</v>
      </c>
      <c r="S27" s="624"/>
      <c r="T27" s="624"/>
      <c r="U27" s="624"/>
      <c r="V27" s="624"/>
      <c r="W27" s="624"/>
      <c r="X27" s="624"/>
      <c r="Y27" s="625"/>
      <c r="Z27" s="626">
        <v>0.5</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1784337</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2228369</v>
      </c>
      <c r="CS27" s="653"/>
      <c r="CT27" s="653"/>
      <c r="CU27" s="653"/>
      <c r="CV27" s="653"/>
      <c r="CW27" s="653"/>
      <c r="CX27" s="653"/>
      <c r="CY27" s="654"/>
      <c r="CZ27" s="628">
        <v>16.2</v>
      </c>
      <c r="DA27" s="655"/>
      <c r="DB27" s="655"/>
      <c r="DC27" s="658"/>
      <c r="DD27" s="632">
        <v>440814</v>
      </c>
      <c r="DE27" s="653"/>
      <c r="DF27" s="653"/>
      <c r="DG27" s="653"/>
      <c r="DH27" s="653"/>
      <c r="DI27" s="653"/>
      <c r="DJ27" s="653"/>
      <c r="DK27" s="654"/>
      <c r="DL27" s="632">
        <v>439715</v>
      </c>
      <c r="DM27" s="653"/>
      <c r="DN27" s="653"/>
      <c r="DO27" s="653"/>
      <c r="DP27" s="653"/>
      <c r="DQ27" s="653"/>
      <c r="DR27" s="653"/>
      <c r="DS27" s="653"/>
      <c r="DT27" s="653"/>
      <c r="DU27" s="653"/>
      <c r="DV27" s="654"/>
      <c r="DW27" s="628">
        <v>7.7</v>
      </c>
      <c r="DX27" s="655"/>
      <c r="DY27" s="655"/>
      <c r="DZ27" s="655"/>
      <c r="EA27" s="655"/>
      <c r="EB27" s="655"/>
      <c r="EC27" s="656"/>
    </row>
    <row r="28" spans="2:133" ht="11.25" customHeight="1">
      <c r="B28" s="620" t="s">
        <v>289</v>
      </c>
      <c r="C28" s="621"/>
      <c r="D28" s="621"/>
      <c r="E28" s="621"/>
      <c r="F28" s="621"/>
      <c r="G28" s="621"/>
      <c r="H28" s="621"/>
      <c r="I28" s="621"/>
      <c r="J28" s="621"/>
      <c r="K28" s="621"/>
      <c r="L28" s="621"/>
      <c r="M28" s="621"/>
      <c r="N28" s="621"/>
      <c r="O28" s="621"/>
      <c r="P28" s="621"/>
      <c r="Q28" s="622"/>
      <c r="R28" s="623">
        <v>160529</v>
      </c>
      <c r="S28" s="624"/>
      <c r="T28" s="624"/>
      <c r="U28" s="624"/>
      <c r="V28" s="624"/>
      <c r="W28" s="624"/>
      <c r="X28" s="624"/>
      <c r="Y28" s="625"/>
      <c r="Z28" s="626">
        <v>1.1000000000000001</v>
      </c>
      <c r="AA28" s="626"/>
      <c r="AB28" s="626"/>
      <c r="AC28" s="626"/>
      <c r="AD28" s="627">
        <v>7404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1596851</v>
      </c>
      <c r="CS28" s="624"/>
      <c r="CT28" s="624"/>
      <c r="CU28" s="624"/>
      <c r="CV28" s="624"/>
      <c r="CW28" s="624"/>
      <c r="CX28" s="624"/>
      <c r="CY28" s="625"/>
      <c r="CZ28" s="628">
        <v>11.6</v>
      </c>
      <c r="DA28" s="655"/>
      <c r="DB28" s="655"/>
      <c r="DC28" s="658"/>
      <c r="DD28" s="632">
        <v>1524151</v>
      </c>
      <c r="DE28" s="624"/>
      <c r="DF28" s="624"/>
      <c r="DG28" s="624"/>
      <c r="DH28" s="624"/>
      <c r="DI28" s="624"/>
      <c r="DJ28" s="624"/>
      <c r="DK28" s="625"/>
      <c r="DL28" s="632">
        <v>1524067</v>
      </c>
      <c r="DM28" s="624"/>
      <c r="DN28" s="624"/>
      <c r="DO28" s="624"/>
      <c r="DP28" s="624"/>
      <c r="DQ28" s="624"/>
      <c r="DR28" s="624"/>
      <c r="DS28" s="624"/>
      <c r="DT28" s="624"/>
      <c r="DU28" s="624"/>
      <c r="DV28" s="625"/>
      <c r="DW28" s="628">
        <v>26.8</v>
      </c>
      <c r="DX28" s="655"/>
      <c r="DY28" s="655"/>
      <c r="DZ28" s="655"/>
      <c r="EA28" s="655"/>
      <c r="EB28" s="655"/>
      <c r="EC28" s="656"/>
    </row>
    <row r="29" spans="2:133" ht="11.25" customHeight="1">
      <c r="B29" s="620" t="s">
        <v>291</v>
      </c>
      <c r="C29" s="621"/>
      <c r="D29" s="621"/>
      <c r="E29" s="621"/>
      <c r="F29" s="621"/>
      <c r="G29" s="621"/>
      <c r="H29" s="621"/>
      <c r="I29" s="621"/>
      <c r="J29" s="621"/>
      <c r="K29" s="621"/>
      <c r="L29" s="621"/>
      <c r="M29" s="621"/>
      <c r="N29" s="621"/>
      <c r="O29" s="621"/>
      <c r="P29" s="621"/>
      <c r="Q29" s="622"/>
      <c r="R29" s="623">
        <v>10943</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1596851</v>
      </c>
      <c r="CS29" s="653"/>
      <c r="CT29" s="653"/>
      <c r="CU29" s="653"/>
      <c r="CV29" s="653"/>
      <c r="CW29" s="653"/>
      <c r="CX29" s="653"/>
      <c r="CY29" s="654"/>
      <c r="CZ29" s="628">
        <v>11.6</v>
      </c>
      <c r="DA29" s="655"/>
      <c r="DB29" s="655"/>
      <c r="DC29" s="658"/>
      <c r="DD29" s="632">
        <v>1524151</v>
      </c>
      <c r="DE29" s="653"/>
      <c r="DF29" s="653"/>
      <c r="DG29" s="653"/>
      <c r="DH29" s="653"/>
      <c r="DI29" s="653"/>
      <c r="DJ29" s="653"/>
      <c r="DK29" s="654"/>
      <c r="DL29" s="632">
        <v>1524067</v>
      </c>
      <c r="DM29" s="653"/>
      <c r="DN29" s="653"/>
      <c r="DO29" s="653"/>
      <c r="DP29" s="653"/>
      <c r="DQ29" s="653"/>
      <c r="DR29" s="653"/>
      <c r="DS29" s="653"/>
      <c r="DT29" s="653"/>
      <c r="DU29" s="653"/>
      <c r="DV29" s="654"/>
      <c r="DW29" s="628">
        <v>26.8</v>
      </c>
      <c r="DX29" s="655"/>
      <c r="DY29" s="655"/>
      <c r="DZ29" s="655"/>
      <c r="EA29" s="655"/>
      <c r="EB29" s="655"/>
      <c r="EC29" s="656"/>
    </row>
    <row r="30" spans="2:133" ht="11.25" customHeight="1">
      <c r="B30" s="620" t="s">
        <v>293</v>
      </c>
      <c r="C30" s="621"/>
      <c r="D30" s="621"/>
      <c r="E30" s="621"/>
      <c r="F30" s="621"/>
      <c r="G30" s="621"/>
      <c r="H30" s="621"/>
      <c r="I30" s="621"/>
      <c r="J30" s="621"/>
      <c r="K30" s="621"/>
      <c r="L30" s="621"/>
      <c r="M30" s="621"/>
      <c r="N30" s="621"/>
      <c r="O30" s="621"/>
      <c r="P30" s="621"/>
      <c r="Q30" s="622"/>
      <c r="R30" s="623">
        <v>2050566</v>
      </c>
      <c r="S30" s="624"/>
      <c r="T30" s="624"/>
      <c r="U30" s="624"/>
      <c r="V30" s="624"/>
      <c r="W30" s="624"/>
      <c r="X30" s="624"/>
      <c r="Y30" s="625"/>
      <c r="Z30" s="626">
        <v>14.1</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1545397</v>
      </c>
      <c r="CS30" s="624"/>
      <c r="CT30" s="624"/>
      <c r="CU30" s="624"/>
      <c r="CV30" s="624"/>
      <c r="CW30" s="624"/>
      <c r="CX30" s="624"/>
      <c r="CY30" s="625"/>
      <c r="CZ30" s="628">
        <v>11.3</v>
      </c>
      <c r="DA30" s="655"/>
      <c r="DB30" s="655"/>
      <c r="DC30" s="658"/>
      <c r="DD30" s="632">
        <v>1472697</v>
      </c>
      <c r="DE30" s="624"/>
      <c r="DF30" s="624"/>
      <c r="DG30" s="624"/>
      <c r="DH30" s="624"/>
      <c r="DI30" s="624"/>
      <c r="DJ30" s="624"/>
      <c r="DK30" s="625"/>
      <c r="DL30" s="632">
        <v>1472613</v>
      </c>
      <c r="DM30" s="624"/>
      <c r="DN30" s="624"/>
      <c r="DO30" s="624"/>
      <c r="DP30" s="624"/>
      <c r="DQ30" s="624"/>
      <c r="DR30" s="624"/>
      <c r="DS30" s="624"/>
      <c r="DT30" s="624"/>
      <c r="DU30" s="624"/>
      <c r="DV30" s="625"/>
      <c r="DW30" s="628">
        <v>25.9</v>
      </c>
      <c r="DX30" s="655"/>
      <c r="DY30" s="655"/>
      <c r="DZ30" s="655"/>
      <c r="EA30" s="655"/>
      <c r="EB30" s="655"/>
      <c r="EC30" s="656"/>
    </row>
    <row r="31" spans="2:133" ht="11.25" customHeight="1">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v>
      </c>
      <c r="BH31" s="667"/>
      <c r="BI31" s="667"/>
      <c r="BJ31" s="667"/>
      <c r="BK31" s="667"/>
      <c r="BL31" s="667"/>
      <c r="BM31" s="618">
        <v>97.4</v>
      </c>
      <c r="BN31" s="667"/>
      <c r="BO31" s="667"/>
      <c r="BP31" s="667"/>
      <c r="BQ31" s="668"/>
      <c r="BR31" s="670">
        <v>99.1</v>
      </c>
      <c r="BS31" s="667"/>
      <c r="BT31" s="667"/>
      <c r="BU31" s="667"/>
      <c r="BV31" s="667"/>
      <c r="BW31" s="667"/>
      <c r="BX31" s="618">
        <v>97.6</v>
      </c>
      <c r="BY31" s="667"/>
      <c r="BZ31" s="667"/>
      <c r="CA31" s="667"/>
      <c r="CB31" s="668"/>
      <c r="CD31" s="663"/>
      <c r="CE31" s="664"/>
      <c r="CF31" s="620" t="s">
        <v>300</v>
      </c>
      <c r="CG31" s="621"/>
      <c r="CH31" s="621"/>
      <c r="CI31" s="621"/>
      <c r="CJ31" s="621"/>
      <c r="CK31" s="621"/>
      <c r="CL31" s="621"/>
      <c r="CM31" s="621"/>
      <c r="CN31" s="621"/>
      <c r="CO31" s="621"/>
      <c r="CP31" s="621"/>
      <c r="CQ31" s="622"/>
      <c r="CR31" s="623">
        <v>51454</v>
      </c>
      <c r="CS31" s="653"/>
      <c r="CT31" s="653"/>
      <c r="CU31" s="653"/>
      <c r="CV31" s="653"/>
      <c r="CW31" s="653"/>
      <c r="CX31" s="653"/>
      <c r="CY31" s="654"/>
      <c r="CZ31" s="628">
        <v>0.4</v>
      </c>
      <c r="DA31" s="655"/>
      <c r="DB31" s="655"/>
      <c r="DC31" s="658"/>
      <c r="DD31" s="632">
        <v>51454</v>
      </c>
      <c r="DE31" s="653"/>
      <c r="DF31" s="653"/>
      <c r="DG31" s="653"/>
      <c r="DH31" s="653"/>
      <c r="DI31" s="653"/>
      <c r="DJ31" s="653"/>
      <c r="DK31" s="654"/>
      <c r="DL31" s="632">
        <v>51454</v>
      </c>
      <c r="DM31" s="653"/>
      <c r="DN31" s="653"/>
      <c r="DO31" s="653"/>
      <c r="DP31" s="653"/>
      <c r="DQ31" s="653"/>
      <c r="DR31" s="653"/>
      <c r="DS31" s="653"/>
      <c r="DT31" s="653"/>
      <c r="DU31" s="653"/>
      <c r="DV31" s="654"/>
      <c r="DW31" s="628">
        <v>0.9</v>
      </c>
      <c r="DX31" s="655"/>
      <c r="DY31" s="655"/>
      <c r="DZ31" s="655"/>
      <c r="EA31" s="655"/>
      <c r="EB31" s="655"/>
      <c r="EC31" s="656"/>
    </row>
    <row r="32" spans="2:133" ht="11.25" customHeight="1">
      <c r="B32" s="620" t="s">
        <v>301</v>
      </c>
      <c r="C32" s="621"/>
      <c r="D32" s="621"/>
      <c r="E32" s="621"/>
      <c r="F32" s="621"/>
      <c r="G32" s="621"/>
      <c r="H32" s="621"/>
      <c r="I32" s="621"/>
      <c r="J32" s="621"/>
      <c r="K32" s="621"/>
      <c r="L32" s="621"/>
      <c r="M32" s="621"/>
      <c r="N32" s="621"/>
      <c r="O32" s="621"/>
      <c r="P32" s="621"/>
      <c r="Q32" s="622"/>
      <c r="R32" s="623">
        <v>1253802</v>
      </c>
      <c r="S32" s="624"/>
      <c r="T32" s="624"/>
      <c r="U32" s="624"/>
      <c r="V32" s="624"/>
      <c r="W32" s="624"/>
      <c r="X32" s="624"/>
      <c r="Y32" s="625"/>
      <c r="Z32" s="626">
        <v>8.6</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98.8</v>
      </c>
      <c r="BH32" s="653"/>
      <c r="BI32" s="653"/>
      <c r="BJ32" s="653"/>
      <c r="BK32" s="653"/>
      <c r="BL32" s="653"/>
      <c r="BM32" s="629">
        <v>97.1</v>
      </c>
      <c r="BN32" s="653"/>
      <c r="BO32" s="653"/>
      <c r="BP32" s="653"/>
      <c r="BQ32" s="669"/>
      <c r="BR32" s="680">
        <v>99</v>
      </c>
      <c r="BS32" s="653"/>
      <c r="BT32" s="653"/>
      <c r="BU32" s="653"/>
      <c r="BV32" s="653"/>
      <c r="BW32" s="653"/>
      <c r="BX32" s="629">
        <v>97.6</v>
      </c>
      <c r="BY32" s="653"/>
      <c r="BZ32" s="653"/>
      <c r="CA32" s="653"/>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5"/>
      <c r="DB32" s="655"/>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5"/>
      <c r="DY32" s="655"/>
      <c r="DZ32" s="655"/>
      <c r="EA32" s="655"/>
      <c r="EB32" s="655"/>
      <c r="EC32" s="656"/>
    </row>
    <row r="33" spans="2:133" ht="11.25" customHeight="1">
      <c r="B33" s="620" t="s">
        <v>305</v>
      </c>
      <c r="C33" s="621"/>
      <c r="D33" s="621"/>
      <c r="E33" s="621"/>
      <c r="F33" s="621"/>
      <c r="G33" s="621"/>
      <c r="H33" s="621"/>
      <c r="I33" s="621"/>
      <c r="J33" s="621"/>
      <c r="K33" s="621"/>
      <c r="L33" s="621"/>
      <c r="M33" s="621"/>
      <c r="N33" s="621"/>
      <c r="O33" s="621"/>
      <c r="P33" s="621"/>
      <c r="Q33" s="622"/>
      <c r="R33" s="623">
        <v>4383</v>
      </c>
      <c r="S33" s="624"/>
      <c r="T33" s="624"/>
      <c r="U33" s="624"/>
      <c r="V33" s="624"/>
      <c r="W33" s="624"/>
      <c r="X33" s="624"/>
      <c r="Y33" s="625"/>
      <c r="Z33" s="626">
        <v>0</v>
      </c>
      <c r="AA33" s="626"/>
      <c r="AB33" s="626"/>
      <c r="AC33" s="626"/>
      <c r="AD33" s="627" t="s">
        <v>121</v>
      </c>
      <c r="AE33" s="627"/>
      <c r="AF33" s="627"/>
      <c r="AG33" s="627"/>
      <c r="AH33" s="627"/>
      <c r="AI33" s="627"/>
      <c r="AJ33" s="627"/>
      <c r="AK33" s="627"/>
      <c r="AL33" s="628" t="s">
        <v>121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99.1</v>
      </c>
      <c r="BH33" s="682"/>
      <c r="BI33" s="682"/>
      <c r="BJ33" s="682"/>
      <c r="BK33" s="682"/>
      <c r="BL33" s="682"/>
      <c r="BM33" s="683">
        <v>97.4</v>
      </c>
      <c r="BN33" s="682"/>
      <c r="BO33" s="682"/>
      <c r="BP33" s="682"/>
      <c r="BQ33" s="684"/>
      <c r="BR33" s="681">
        <v>99</v>
      </c>
      <c r="BS33" s="682"/>
      <c r="BT33" s="682"/>
      <c r="BU33" s="682"/>
      <c r="BV33" s="682"/>
      <c r="BW33" s="682"/>
      <c r="BX33" s="683">
        <v>97.4</v>
      </c>
      <c r="BY33" s="682"/>
      <c r="BZ33" s="682"/>
      <c r="CA33" s="682"/>
      <c r="CB33" s="684"/>
      <c r="CD33" s="620" t="s">
        <v>307</v>
      </c>
      <c r="CE33" s="621"/>
      <c r="CF33" s="621"/>
      <c r="CG33" s="621"/>
      <c r="CH33" s="621"/>
      <c r="CI33" s="621"/>
      <c r="CJ33" s="621"/>
      <c r="CK33" s="621"/>
      <c r="CL33" s="621"/>
      <c r="CM33" s="621"/>
      <c r="CN33" s="621"/>
      <c r="CO33" s="621"/>
      <c r="CP33" s="621"/>
      <c r="CQ33" s="622"/>
      <c r="CR33" s="623">
        <v>7044885</v>
      </c>
      <c r="CS33" s="653"/>
      <c r="CT33" s="653"/>
      <c r="CU33" s="653"/>
      <c r="CV33" s="653"/>
      <c r="CW33" s="653"/>
      <c r="CX33" s="653"/>
      <c r="CY33" s="654"/>
      <c r="CZ33" s="628">
        <v>51.3</v>
      </c>
      <c r="DA33" s="655"/>
      <c r="DB33" s="655"/>
      <c r="DC33" s="658"/>
      <c r="DD33" s="632">
        <v>3194853</v>
      </c>
      <c r="DE33" s="653"/>
      <c r="DF33" s="653"/>
      <c r="DG33" s="653"/>
      <c r="DH33" s="653"/>
      <c r="DI33" s="653"/>
      <c r="DJ33" s="653"/>
      <c r="DK33" s="654"/>
      <c r="DL33" s="632">
        <v>2031358</v>
      </c>
      <c r="DM33" s="653"/>
      <c r="DN33" s="653"/>
      <c r="DO33" s="653"/>
      <c r="DP33" s="653"/>
      <c r="DQ33" s="653"/>
      <c r="DR33" s="653"/>
      <c r="DS33" s="653"/>
      <c r="DT33" s="653"/>
      <c r="DU33" s="653"/>
      <c r="DV33" s="654"/>
      <c r="DW33" s="628">
        <v>35.799999999999997</v>
      </c>
      <c r="DX33" s="655"/>
      <c r="DY33" s="655"/>
      <c r="DZ33" s="655"/>
      <c r="EA33" s="655"/>
      <c r="EB33" s="655"/>
      <c r="EC33" s="656"/>
    </row>
    <row r="34" spans="2:133" ht="11.25" customHeight="1">
      <c r="B34" s="620" t="s">
        <v>308</v>
      </c>
      <c r="C34" s="621"/>
      <c r="D34" s="621"/>
      <c r="E34" s="621"/>
      <c r="F34" s="621"/>
      <c r="G34" s="621"/>
      <c r="H34" s="621"/>
      <c r="I34" s="621"/>
      <c r="J34" s="621"/>
      <c r="K34" s="621"/>
      <c r="L34" s="621"/>
      <c r="M34" s="621"/>
      <c r="N34" s="621"/>
      <c r="O34" s="621"/>
      <c r="P34" s="621"/>
      <c r="Q34" s="622"/>
      <c r="R34" s="623">
        <v>2192780</v>
      </c>
      <c r="S34" s="624"/>
      <c r="T34" s="624"/>
      <c r="U34" s="624"/>
      <c r="V34" s="624"/>
      <c r="W34" s="624"/>
      <c r="X34" s="624"/>
      <c r="Y34" s="625"/>
      <c r="Z34" s="626">
        <v>15.1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2655098</v>
      </c>
      <c r="CS34" s="624"/>
      <c r="CT34" s="624"/>
      <c r="CU34" s="624"/>
      <c r="CV34" s="624"/>
      <c r="CW34" s="624"/>
      <c r="CX34" s="624"/>
      <c r="CY34" s="625"/>
      <c r="CZ34" s="628">
        <v>19.3</v>
      </c>
      <c r="DA34" s="655"/>
      <c r="DB34" s="655"/>
      <c r="DC34" s="658"/>
      <c r="DD34" s="632">
        <v>798989</v>
      </c>
      <c r="DE34" s="624"/>
      <c r="DF34" s="624"/>
      <c r="DG34" s="624"/>
      <c r="DH34" s="624"/>
      <c r="DI34" s="624"/>
      <c r="DJ34" s="624"/>
      <c r="DK34" s="625"/>
      <c r="DL34" s="632">
        <v>546670</v>
      </c>
      <c r="DM34" s="624"/>
      <c r="DN34" s="624"/>
      <c r="DO34" s="624"/>
      <c r="DP34" s="624"/>
      <c r="DQ34" s="624"/>
      <c r="DR34" s="624"/>
      <c r="DS34" s="624"/>
      <c r="DT34" s="624"/>
      <c r="DU34" s="624"/>
      <c r="DV34" s="625"/>
      <c r="DW34" s="628">
        <v>9.6</v>
      </c>
      <c r="DX34" s="655"/>
      <c r="DY34" s="655"/>
      <c r="DZ34" s="655"/>
      <c r="EA34" s="655"/>
      <c r="EB34" s="655"/>
      <c r="EC34" s="656"/>
    </row>
    <row r="35" spans="2:133" ht="11.25" customHeight="1">
      <c r="B35" s="620" t="s">
        <v>310</v>
      </c>
      <c r="C35" s="621"/>
      <c r="D35" s="621"/>
      <c r="E35" s="621"/>
      <c r="F35" s="621"/>
      <c r="G35" s="621"/>
      <c r="H35" s="621"/>
      <c r="I35" s="621"/>
      <c r="J35" s="621"/>
      <c r="K35" s="621"/>
      <c r="L35" s="621"/>
      <c r="M35" s="621"/>
      <c r="N35" s="621"/>
      <c r="O35" s="621"/>
      <c r="P35" s="621"/>
      <c r="Q35" s="622"/>
      <c r="R35" s="623">
        <v>1504269</v>
      </c>
      <c r="S35" s="624"/>
      <c r="T35" s="624"/>
      <c r="U35" s="624"/>
      <c r="V35" s="624"/>
      <c r="W35" s="624"/>
      <c r="X35" s="624"/>
      <c r="Y35" s="625"/>
      <c r="Z35" s="626">
        <v>10.4</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50528</v>
      </c>
      <c r="CS35" s="653"/>
      <c r="CT35" s="653"/>
      <c r="CU35" s="653"/>
      <c r="CV35" s="653"/>
      <c r="CW35" s="653"/>
      <c r="CX35" s="653"/>
      <c r="CY35" s="654"/>
      <c r="CZ35" s="628">
        <v>0.4</v>
      </c>
      <c r="DA35" s="655"/>
      <c r="DB35" s="655"/>
      <c r="DC35" s="658"/>
      <c r="DD35" s="632">
        <v>6936</v>
      </c>
      <c r="DE35" s="653"/>
      <c r="DF35" s="653"/>
      <c r="DG35" s="653"/>
      <c r="DH35" s="653"/>
      <c r="DI35" s="653"/>
      <c r="DJ35" s="653"/>
      <c r="DK35" s="654"/>
      <c r="DL35" s="632">
        <v>2618</v>
      </c>
      <c r="DM35" s="653"/>
      <c r="DN35" s="653"/>
      <c r="DO35" s="653"/>
      <c r="DP35" s="653"/>
      <c r="DQ35" s="653"/>
      <c r="DR35" s="653"/>
      <c r="DS35" s="653"/>
      <c r="DT35" s="653"/>
      <c r="DU35" s="653"/>
      <c r="DV35" s="654"/>
      <c r="DW35" s="628">
        <v>0</v>
      </c>
      <c r="DX35" s="655"/>
      <c r="DY35" s="655"/>
      <c r="DZ35" s="655"/>
      <c r="EA35" s="655"/>
      <c r="EB35" s="655"/>
      <c r="EC35" s="656"/>
    </row>
    <row r="36" spans="2:133" ht="11.25" customHeight="1">
      <c r="B36" s="620" t="s">
        <v>314</v>
      </c>
      <c r="C36" s="621"/>
      <c r="D36" s="621"/>
      <c r="E36" s="621"/>
      <c r="F36" s="621"/>
      <c r="G36" s="621"/>
      <c r="H36" s="621"/>
      <c r="I36" s="621"/>
      <c r="J36" s="621"/>
      <c r="K36" s="621"/>
      <c r="L36" s="621"/>
      <c r="M36" s="621"/>
      <c r="N36" s="621"/>
      <c r="O36" s="621"/>
      <c r="P36" s="621"/>
      <c r="Q36" s="622"/>
      <c r="R36" s="623">
        <v>752096</v>
      </c>
      <c r="S36" s="624"/>
      <c r="T36" s="624"/>
      <c r="U36" s="624"/>
      <c r="V36" s="624"/>
      <c r="W36" s="624"/>
      <c r="X36" s="624"/>
      <c r="Y36" s="625"/>
      <c r="Z36" s="626">
        <v>5.2</v>
      </c>
      <c r="AA36" s="626"/>
      <c r="AB36" s="626"/>
      <c r="AC36" s="626"/>
      <c r="AD36" s="627" t="s">
        <v>121</v>
      </c>
      <c r="AE36" s="627"/>
      <c r="AF36" s="627"/>
      <c r="AG36" s="627"/>
      <c r="AH36" s="627"/>
      <c r="AI36" s="627"/>
      <c r="AJ36" s="627"/>
      <c r="AK36" s="627"/>
      <c r="AL36" s="628" t="s">
        <v>121</v>
      </c>
      <c r="AM36" s="629"/>
      <c r="AN36" s="629"/>
      <c r="AO36" s="630"/>
      <c r="AP36" s="222"/>
      <c r="AQ36" s="685" t="s">
        <v>315</v>
      </c>
      <c r="AR36" s="686"/>
      <c r="AS36" s="686"/>
      <c r="AT36" s="686"/>
      <c r="AU36" s="686"/>
      <c r="AV36" s="686"/>
      <c r="AW36" s="686"/>
      <c r="AX36" s="686"/>
      <c r="AY36" s="687"/>
      <c r="AZ36" s="612">
        <v>1190226</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t="s">
        <v>121</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1446423</v>
      </c>
      <c r="CS36" s="624"/>
      <c r="CT36" s="624"/>
      <c r="CU36" s="624"/>
      <c r="CV36" s="624"/>
      <c r="CW36" s="624"/>
      <c r="CX36" s="624"/>
      <c r="CY36" s="625"/>
      <c r="CZ36" s="628">
        <v>10.5</v>
      </c>
      <c r="DA36" s="655"/>
      <c r="DB36" s="655"/>
      <c r="DC36" s="658"/>
      <c r="DD36" s="632">
        <v>830679</v>
      </c>
      <c r="DE36" s="624"/>
      <c r="DF36" s="624"/>
      <c r="DG36" s="624"/>
      <c r="DH36" s="624"/>
      <c r="DI36" s="624"/>
      <c r="DJ36" s="624"/>
      <c r="DK36" s="625"/>
      <c r="DL36" s="632">
        <v>523595</v>
      </c>
      <c r="DM36" s="624"/>
      <c r="DN36" s="624"/>
      <c r="DO36" s="624"/>
      <c r="DP36" s="624"/>
      <c r="DQ36" s="624"/>
      <c r="DR36" s="624"/>
      <c r="DS36" s="624"/>
      <c r="DT36" s="624"/>
      <c r="DU36" s="624"/>
      <c r="DV36" s="625"/>
      <c r="DW36" s="628">
        <v>9.1999999999999993</v>
      </c>
      <c r="DX36" s="655"/>
      <c r="DY36" s="655"/>
      <c r="DZ36" s="655"/>
      <c r="EA36" s="655"/>
      <c r="EB36" s="655"/>
      <c r="EC36" s="656"/>
    </row>
    <row r="37" spans="2:133" ht="11.25" customHeight="1">
      <c r="B37" s="620" t="s">
        <v>318</v>
      </c>
      <c r="C37" s="621"/>
      <c r="D37" s="621"/>
      <c r="E37" s="621"/>
      <c r="F37" s="621"/>
      <c r="G37" s="621"/>
      <c r="H37" s="621"/>
      <c r="I37" s="621"/>
      <c r="J37" s="621"/>
      <c r="K37" s="621"/>
      <c r="L37" s="621"/>
      <c r="M37" s="621"/>
      <c r="N37" s="621"/>
      <c r="O37" s="621"/>
      <c r="P37" s="621"/>
      <c r="Q37" s="622"/>
      <c r="R37" s="623">
        <v>102583</v>
      </c>
      <c r="S37" s="624"/>
      <c r="T37" s="624"/>
      <c r="U37" s="624"/>
      <c r="V37" s="624"/>
      <c r="W37" s="624"/>
      <c r="X37" s="624"/>
      <c r="Y37" s="625"/>
      <c r="Z37" s="626">
        <v>0.7</v>
      </c>
      <c r="AA37" s="626"/>
      <c r="AB37" s="626"/>
      <c r="AC37" s="626"/>
      <c r="AD37" s="627">
        <v>1310</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272269</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t="s">
        <v>121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503794</v>
      </c>
      <c r="CS37" s="653"/>
      <c r="CT37" s="653"/>
      <c r="CU37" s="653"/>
      <c r="CV37" s="653"/>
      <c r="CW37" s="653"/>
      <c r="CX37" s="653"/>
      <c r="CY37" s="654"/>
      <c r="CZ37" s="628">
        <v>3.7</v>
      </c>
      <c r="DA37" s="655"/>
      <c r="DB37" s="655"/>
      <c r="DC37" s="658"/>
      <c r="DD37" s="632">
        <v>503794</v>
      </c>
      <c r="DE37" s="653"/>
      <c r="DF37" s="653"/>
      <c r="DG37" s="653"/>
      <c r="DH37" s="653"/>
      <c r="DI37" s="653"/>
      <c r="DJ37" s="653"/>
      <c r="DK37" s="654"/>
      <c r="DL37" s="632">
        <v>431670</v>
      </c>
      <c r="DM37" s="653"/>
      <c r="DN37" s="653"/>
      <c r="DO37" s="653"/>
      <c r="DP37" s="653"/>
      <c r="DQ37" s="653"/>
      <c r="DR37" s="653"/>
      <c r="DS37" s="653"/>
      <c r="DT37" s="653"/>
      <c r="DU37" s="653"/>
      <c r="DV37" s="654"/>
      <c r="DW37" s="628">
        <v>7.6</v>
      </c>
      <c r="DX37" s="655"/>
      <c r="DY37" s="655"/>
      <c r="DZ37" s="655"/>
      <c r="EA37" s="655"/>
      <c r="EB37" s="655"/>
      <c r="EC37" s="656"/>
    </row>
    <row r="38" spans="2:133" ht="11.25" customHeight="1">
      <c r="B38" s="620" t="s">
        <v>322</v>
      </c>
      <c r="C38" s="621"/>
      <c r="D38" s="621"/>
      <c r="E38" s="621"/>
      <c r="F38" s="621"/>
      <c r="G38" s="621"/>
      <c r="H38" s="621"/>
      <c r="I38" s="621"/>
      <c r="J38" s="621"/>
      <c r="K38" s="621"/>
      <c r="L38" s="621"/>
      <c r="M38" s="621"/>
      <c r="N38" s="621"/>
      <c r="O38" s="621"/>
      <c r="P38" s="621"/>
      <c r="Q38" s="622"/>
      <c r="R38" s="623">
        <v>360341</v>
      </c>
      <c r="S38" s="624"/>
      <c r="T38" s="624"/>
      <c r="U38" s="624"/>
      <c r="V38" s="624"/>
      <c r="W38" s="624"/>
      <c r="X38" s="624"/>
      <c r="Y38" s="625"/>
      <c r="Z38" s="626">
        <v>2.5</v>
      </c>
      <c r="AA38" s="626"/>
      <c r="AB38" s="626"/>
      <c r="AC38" s="626"/>
      <c r="AD38" s="627" t="s">
        <v>121</v>
      </c>
      <c r="AE38" s="627"/>
      <c r="AF38" s="627"/>
      <c r="AG38" s="627"/>
      <c r="AH38" s="627"/>
      <c r="AI38" s="627"/>
      <c r="AJ38" s="627"/>
      <c r="AK38" s="627"/>
      <c r="AL38" s="628" t="s">
        <v>121</v>
      </c>
      <c r="AM38" s="629"/>
      <c r="AN38" s="629"/>
      <c r="AO38" s="630"/>
      <c r="AQ38" s="689" t="s">
        <v>323</v>
      </c>
      <c r="AR38" s="690"/>
      <c r="AS38" s="690"/>
      <c r="AT38" s="690"/>
      <c r="AU38" s="690"/>
      <c r="AV38" s="690"/>
      <c r="AW38" s="690"/>
      <c r="AX38" s="690"/>
      <c r="AY38" s="691"/>
      <c r="AZ38" s="623">
        <v>13640</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2366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1176586</v>
      </c>
      <c r="CS38" s="624"/>
      <c r="CT38" s="624"/>
      <c r="CU38" s="624"/>
      <c r="CV38" s="624"/>
      <c r="CW38" s="624"/>
      <c r="CX38" s="624"/>
      <c r="CY38" s="625"/>
      <c r="CZ38" s="628">
        <v>8.6</v>
      </c>
      <c r="DA38" s="655"/>
      <c r="DB38" s="655"/>
      <c r="DC38" s="658"/>
      <c r="DD38" s="632">
        <v>967266</v>
      </c>
      <c r="DE38" s="624"/>
      <c r="DF38" s="624"/>
      <c r="DG38" s="624"/>
      <c r="DH38" s="624"/>
      <c r="DI38" s="624"/>
      <c r="DJ38" s="624"/>
      <c r="DK38" s="625"/>
      <c r="DL38" s="632">
        <v>958475</v>
      </c>
      <c r="DM38" s="624"/>
      <c r="DN38" s="624"/>
      <c r="DO38" s="624"/>
      <c r="DP38" s="624"/>
      <c r="DQ38" s="624"/>
      <c r="DR38" s="624"/>
      <c r="DS38" s="624"/>
      <c r="DT38" s="624"/>
      <c r="DU38" s="624"/>
      <c r="DV38" s="625"/>
      <c r="DW38" s="628">
        <v>16.899999999999999</v>
      </c>
      <c r="DX38" s="655"/>
      <c r="DY38" s="655"/>
      <c r="DZ38" s="655"/>
      <c r="EA38" s="655"/>
      <c r="EB38" s="655"/>
      <c r="EC38" s="656"/>
    </row>
    <row r="39" spans="2:133" ht="11.25" customHeight="1">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9" t="s">
        <v>327</v>
      </c>
      <c r="AR39" s="690"/>
      <c r="AS39" s="690"/>
      <c r="AT39" s="690"/>
      <c r="AU39" s="690"/>
      <c r="AV39" s="690"/>
      <c r="AW39" s="690"/>
      <c r="AX39" s="690"/>
      <c r="AY39" s="691"/>
      <c r="AZ39" s="623">
        <v>7780</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3717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1716250</v>
      </c>
      <c r="CS39" s="653"/>
      <c r="CT39" s="653"/>
      <c r="CU39" s="653"/>
      <c r="CV39" s="653"/>
      <c r="CW39" s="653"/>
      <c r="CX39" s="653"/>
      <c r="CY39" s="654"/>
      <c r="CZ39" s="628">
        <v>12.5</v>
      </c>
      <c r="DA39" s="655"/>
      <c r="DB39" s="655"/>
      <c r="DC39" s="658"/>
      <c r="DD39" s="632">
        <v>590983</v>
      </c>
      <c r="DE39" s="653"/>
      <c r="DF39" s="653"/>
      <c r="DG39" s="653"/>
      <c r="DH39" s="653"/>
      <c r="DI39" s="653"/>
      <c r="DJ39" s="653"/>
      <c r="DK39" s="654"/>
      <c r="DL39" s="632" t="s">
        <v>121</v>
      </c>
      <c r="DM39" s="653"/>
      <c r="DN39" s="653"/>
      <c r="DO39" s="653"/>
      <c r="DP39" s="653"/>
      <c r="DQ39" s="653"/>
      <c r="DR39" s="653"/>
      <c r="DS39" s="653"/>
      <c r="DT39" s="653"/>
      <c r="DU39" s="653"/>
      <c r="DV39" s="654"/>
      <c r="DW39" s="628" t="s">
        <v>121</v>
      </c>
      <c r="DX39" s="655"/>
      <c r="DY39" s="655"/>
      <c r="DZ39" s="655"/>
      <c r="EA39" s="655"/>
      <c r="EB39" s="655"/>
      <c r="EC39" s="656"/>
    </row>
    <row r="40" spans="2:133" ht="11.25" customHeight="1">
      <c r="B40" s="620" t="s">
        <v>330</v>
      </c>
      <c r="C40" s="621"/>
      <c r="D40" s="621"/>
      <c r="E40" s="621"/>
      <c r="F40" s="621"/>
      <c r="G40" s="621"/>
      <c r="H40" s="621"/>
      <c r="I40" s="621"/>
      <c r="J40" s="621"/>
      <c r="K40" s="621"/>
      <c r="L40" s="621"/>
      <c r="M40" s="621"/>
      <c r="N40" s="621"/>
      <c r="O40" s="621"/>
      <c r="P40" s="621"/>
      <c r="Q40" s="622"/>
      <c r="R40" s="623">
        <v>10541</v>
      </c>
      <c r="S40" s="624"/>
      <c r="T40" s="624"/>
      <c r="U40" s="624"/>
      <c r="V40" s="624"/>
      <c r="W40" s="624"/>
      <c r="X40" s="624"/>
      <c r="Y40" s="625"/>
      <c r="Z40" s="626">
        <v>0.1</v>
      </c>
      <c r="AA40" s="626"/>
      <c r="AB40" s="626"/>
      <c r="AC40" s="626"/>
      <c r="AD40" s="627" t="s">
        <v>121</v>
      </c>
      <c r="AE40" s="627"/>
      <c r="AF40" s="627"/>
      <c r="AG40" s="627"/>
      <c r="AH40" s="627"/>
      <c r="AI40" s="627"/>
      <c r="AJ40" s="627"/>
      <c r="AK40" s="627"/>
      <c r="AL40" s="628" t="s">
        <v>121</v>
      </c>
      <c r="AM40" s="629"/>
      <c r="AN40" s="629"/>
      <c r="AO40" s="630"/>
      <c r="AQ40" s="689" t="s">
        <v>331</v>
      </c>
      <c r="AR40" s="690"/>
      <c r="AS40" s="690"/>
      <c r="AT40" s="690"/>
      <c r="AU40" s="690"/>
      <c r="AV40" s="690"/>
      <c r="AW40" s="690"/>
      <c r="AX40" s="690"/>
      <c r="AY40" s="691"/>
      <c r="AZ40" s="623" t="s">
        <v>121</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86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5"/>
      <c r="DB40" s="655"/>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5"/>
      <c r="DY40" s="655"/>
      <c r="DZ40" s="655"/>
      <c r="EA40" s="655"/>
      <c r="EB40" s="655"/>
      <c r="EC40" s="656"/>
    </row>
    <row r="41" spans="2:133" ht="11.25" customHeight="1">
      <c r="B41" s="644" t="s">
        <v>335</v>
      </c>
      <c r="C41" s="645"/>
      <c r="D41" s="645"/>
      <c r="E41" s="645"/>
      <c r="F41" s="645"/>
      <c r="G41" s="645"/>
      <c r="H41" s="645"/>
      <c r="I41" s="645"/>
      <c r="J41" s="645"/>
      <c r="K41" s="645"/>
      <c r="L41" s="645"/>
      <c r="M41" s="645"/>
      <c r="N41" s="645"/>
      <c r="O41" s="645"/>
      <c r="P41" s="645"/>
      <c r="Q41" s="646"/>
      <c r="R41" s="698">
        <v>14505985</v>
      </c>
      <c r="S41" s="699"/>
      <c r="T41" s="699"/>
      <c r="U41" s="699"/>
      <c r="V41" s="699"/>
      <c r="W41" s="699"/>
      <c r="X41" s="699"/>
      <c r="Y41" s="700"/>
      <c r="Z41" s="701">
        <v>100</v>
      </c>
      <c r="AA41" s="701"/>
      <c r="AB41" s="701"/>
      <c r="AC41" s="701"/>
      <c r="AD41" s="702">
        <v>5670300</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181132</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3"/>
      <c r="CT41" s="653"/>
      <c r="CU41" s="653"/>
      <c r="CV41" s="653"/>
      <c r="CW41" s="653"/>
      <c r="CX41" s="653"/>
      <c r="CY41" s="654"/>
      <c r="CZ41" s="628" t="s">
        <v>121</v>
      </c>
      <c r="DA41" s="655"/>
      <c r="DB41" s="655"/>
      <c r="DC41" s="658"/>
      <c r="DD41" s="632" t="s">
        <v>121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c r="AQ42" s="705" t="s">
        <v>339</v>
      </c>
      <c r="AR42" s="706"/>
      <c r="AS42" s="706"/>
      <c r="AT42" s="706"/>
      <c r="AU42" s="706"/>
      <c r="AV42" s="706"/>
      <c r="AW42" s="706"/>
      <c r="AX42" s="706"/>
      <c r="AY42" s="707"/>
      <c r="AZ42" s="698">
        <v>715405</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465</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1482537</v>
      </c>
      <c r="CS42" s="653"/>
      <c r="CT42" s="653"/>
      <c r="CU42" s="653"/>
      <c r="CV42" s="653"/>
      <c r="CW42" s="653"/>
      <c r="CX42" s="653"/>
      <c r="CY42" s="654"/>
      <c r="CZ42" s="628">
        <v>10.8</v>
      </c>
      <c r="DA42" s="655"/>
      <c r="DB42" s="655"/>
      <c r="DC42" s="658"/>
      <c r="DD42" s="632">
        <v>279164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c r="B43" s="214" t="s">
        <v>342</v>
      </c>
      <c r="CD43" s="620" t="s">
        <v>343</v>
      </c>
      <c r="CE43" s="621"/>
      <c r="CF43" s="621"/>
      <c r="CG43" s="621"/>
      <c r="CH43" s="621"/>
      <c r="CI43" s="621"/>
      <c r="CJ43" s="621"/>
      <c r="CK43" s="621"/>
      <c r="CL43" s="621"/>
      <c r="CM43" s="621"/>
      <c r="CN43" s="621"/>
      <c r="CO43" s="621"/>
      <c r="CP43" s="621"/>
      <c r="CQ43" s="622"/>
      <c r="CR43" s="623">
        <v>68161</v>
      </c>
      <c r="CS43" s="653"/>
      <c r="CT43" s="653"/>
      <c r="CU43" s="653"/>
      <c r="CV43" s="653"/>
      <c r="CW43" s="653"/>
      <c r="CX43" s="653"/>
      <c r="CY43" s="654"/>
      <c r="CZ43" s="628">
        <v>0.5</v>
      </c>
      <c r="DA43" s="655"/>
      <c r="DB43" s="655"/>
      <c r="DC43" s="658"/>
      <c r="DD43" s="632">
        <v>62039</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1189691</v>
      </c>
      <c r="CS44" s="624"/>
      <c r="CT44" s="624"/>
      <c r="CU44" s="624"/>
      <c r="CV44" s="624"/>
      <c r="CW44" s="624"/>
      <c r="CX44" s="624"/>
      <c r="CY44" s="625"/>
      <c r="CZ44" s="628">
        <v>8.6999999999999993</v>
      </c>
      <c r="DA44" s="629"/>
      <c r="DB44" s="629"/>
      <c r="DC44" s="635"/>
      <c r="DD44" s="632">
        <v>150317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617819</v>
      </c>
      <c r="CS45" s="653"/>
      <c r="CT45" s="653"/>
      <c r="CU45" s="653"/>
      <c r="CV45" s="653"/>
      <c r="CW45" s="653"/>
      <c r="CX45" s="653"/>
      <c r="CY45" s="654"/>
      <c r="CZ45" s="628">
        <v>4.5</v>
      </c>
      <c r="DA45" s="655"/>
      <c r="DB45" s="655"/>
      <c r="DC45" s="658"/>
      <c r="DD45" s="632">
        <v>27278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c r="B46" s="225"/>
      <c r="CD46" s="663"/>
      <c r="CE46" s="664"/>
      <c r="CF46" s="620" t="s">
        <v>348</v>
      </c>
      <c r="CG46" s="621"/>
      <c r="CH46" s="621"/>
      <c r="CI46" s="621"/>
      <c r="CJ46" s="621"/>
      <c r="CK46" s="621"/>
      <c r="CL46" s="621"/>
      <c r="CM46" s="621"/>
      <c r="CN46" s="621"/>
      <c r="CO46" s="621"/>
      <c r="CP46" s="621"/>
      <c r="CQ46" s="622"/>
      <c r="CR46" s="623">
        <v>514346</v>
      </c>
      <c r="CS46" s="624"/>
      <c r="CT46" s="624"/>
      <c r="CU46" s="624"/>
      <c r="CV46" s="624"/>
      <c r="CW46" s="624"/>
      <c r="CX46" s="624"/>
      <c r="CY46" s="625"/>
      <c r="CZ46" s="628">
        <v>3.7</v>
      </c>
      <c r="DA46" s="629"/>
      <c r="DB46" s="629"/>
      <c r="DC46" s="635"/>
      <c r="DD46" s="632">
        <v>110438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c r="B47" s="225"/>
      <c r="CD47" s="663"/>
      <c r="CE47" s="664"/>
      <c r="CF47" s="620" t="s">
        <v>349</v>
      </c>
      <c r="CG47" s="621"/>
      <c r="CH47" s="621"/>
      <c r="CI47" s="621"/>
      <c r="CJ47" s="621"/>
      <c r="CK47" s="621"/>
      <c r="CL47" s="621"/>
      <c r="CM47" s="621"/>
      <c r="CN47" s="621"/>
      <c r="CO47" s="621"/>
      <c r="CP47" s="621"/>
      <c r="CQ47" s="622"/>
      <c r="CR47" s="623">
        <v>292846</v>
      </c>
      <c r="CS47" s="653"/>
      <c r="CT47" s="653"/>
      <c r="CU47" s="653"/>
      <c r="CV47" s="653"/>
      <c r="CW47" s="653"/>
      <c r="CX47" s="653"/>
      <c r="CY47" s="654"/>
      <c r="CZ47" s="628">
        <v>2.1</v>
      </c>
      <c r="DA47" s="655"/>
      <c r="DB47" s="655"/>
      <c r="DC47" s="658"/>
      <c r="DD47" s="632">
        <v>128847</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c r="B49" s="225"/>
      <c r="CD49" s="644" t="s">
        <v>351</v>
      </c>
      <c r="CE49" s="645"/>
      <c r="CF49" s="645"/>
      <c r="CG49" s="645"/>
      <c r="CH49" s="645"/>
      <c r="CI49" s="645"/>
      <c r="CJ49" s="645"/>
      <c r="CK49" s="645"/>
      <c r="CL49" s="645"/>
      <c r="CM49" s="645"/>
      <c r="CN49" s="645"/>
      <c r="CO49" s="645"/>
      <c r="CP49" s="645"/>
      <c r="CQ49" s="646"/>
      <c r="CR49" s="698">
        <v>13735730</v>
      </c>
      <c r="CS49" s="682"/>
      <c r="CT49" s="682"/>
      <c r="CU49" s="682"/>
      <c r="CV49" s="682"/>
      <c r="CW49" s="682"/>
      <c r="CX49" s="682"/>
      <c r="CY49" s="711"/>
      <c r="CZ49" s="703">
        <v>100</v>
      </c>
      <c r="DA49" s="712"/>
      <c r="DB49" s="712"/>
      <c r="DC49" s="713"/>
      <c r="DD49" s="714">
        <v>6664284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tmzvaZeXupYq5mHqmGwQ4jFo1rhwE/tLYpEUyinGkxX7hJW3kpiwTBFGEyDojwp7/sfcUsnNTi29lGaAkzTBg==" saltValue="aARgHyEM05/LN/7/5qQG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14506</v>
      </c>
      <c r="R7" s="753"/>
      <c r="S7" s="753"/>
      <c r="T7" s="753"/>
      <c r="U7" s="753"/>
      <c r="V7" s="753">
        <v>13736</v>
      </c>
      <c r="W7" s="753"/>
      <c r="X7" s="753"/>
      <c r="Y7" s="753"/>
      <c r="Z7" s="753"/>
      <c r="AA7" s="753">
        <v>770</v>
      </c>
      <c r="AB7" s="753"/>
      <c r="AC7" s="753"/>
      <c r="AD7" s="753"/>
      <c r="AE7" s="754"/>
      <c r="AF7" s="755">
        <v>603</v>
      </c>
      <c r="AG7" s="756"/>
      <c r="AH7" s="756"/>
      <c r="AI7" s="756"/>
      <c r="AJ7" s="757"/>
      <c r="AK7" s="758">
        <v>1504</v>
      </c>
      <c r="AL7" s="759"/>
      <c r="AM7" s="759"/>
      <c r="AN7" s="759"/>
      <c r="AO7" s="759"/>
      <c r="AP7" s="759">
        <v>13325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603</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2414</v>
      </c>
      <c r="R28" s="823"/>
      <c r="S28" s="823"/>
      <c r="T28" s="823"/>
      <c r="U28" s="823"/>
      <c r="V28" s="823">
        <v>2331</v>
      </c>
      <c r="W28" s="823"/>
      <c r="X28" s="823"/>
      <c r="Y28" s="823"/>
      <c r="Z28" s="823"/>
      <c r="AA28" s="823">
        <v>83</v>
      </c>
      <c r="AB28" s="823"/>
      <c r="AC28" s="823"/>
      <c r="AD28" s="823"/>
      <c r="AE28" s="824"/>
      <c r="AF28" s="825">
        <v>83</v>
      </c>
      <c r="AG28" s="823"/>
      <c r="AH28" s="823"/>
      <c r="AI28" s="823"/>
      <c r="AJ28" s="826"/>
      <c r="AK28" s="827">
        <v>181</v>
      </c>
      <c r="AL28" s="828"/>
      <c r="AM28" s="828"/>
      <c r="AN28" s="828"/>
      <c r="AO28" s="828"/>
      <c r="AP28" s="828" t="s">
        <v>561</v>
      </c>
      <c r="AQ28" s="828"/>
      <c r="AR28" s="828"/>
      <c r="AS28" s="828"/>
      <c r="AT28" s="828"/>
      <c r="AU28" s="828" t="s">
        <v>561</v>
      </c>
      <c r="AV28" s="828"/>
      <c r="AW28" s="828"/>
      <c r="AX28" s="828"/>
      <c r="AY28" s="828"/>
      <c r="AZ28" s="829" t="s">
        <v>561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2195</v>
      </c>
      <c r="R29" s="784"/>
      <c r="S29" s="784"/>
      <c r="T29" s="784"/>
      <c r="U29" s="784"/>
      <c r="V29" s="784">
        <v>2099</v>
      </c>
      <c r="W29" s="784"/>
      <c r="X29" s="784"/>
      <c r="Y29" s="784"/>
      <c r="Z29" s="784"/>
      <c r="AA29" s="784">
        <v>96</v>
      </c>
      <c r="AB29" s="784"/>
      <c r="AC29" s="784"/>
      <c r="AD29" s="784"/>
      <c r="AE29" s="785"/>
      <c r="AF29" s="786">
        <v>96</v>
      </c>
      <c r="AG29" s="787"/>
      <c r="AH29" s="787"/>
      <c r="AI29" s="787"/>
      <c r="AJ29" s="788"/>
      <c r="AK29" s="834">
        <v>346</v>
      </c>
      <c r="AL29" s="830"/>
      <c r="AM29" s="830"/>
      <c r="AN29" s="830"/>
      <c r="AO29" s="830"/>
      <c r="AP29" s="830" t="s">
        <v>561</v>
      </c>
      <c r="AQ29" s="830"/>
      <c r="AR29" s="830"/>
      <c r="AS29" s="830"/>
      <c r="AT29" s="830"/>
      <c r="AU29" s="830" t="s">
        <v>561</v>
      </c>
      <c r="AV29" s="830"/>
      <c r="AW29" s="830"/>
      <c r="AX29" s="830"/>
      <c r="AY29" s="830"/>
      <c r="AZ29" s="831" t="s">
        <v>561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296</v>
      </c>
      <c r="R30" s="784"/>
      <c r="S30" s="784"/>
      <c r="T30" s="784"/>
      <c r="U30" s="784"/>
      <c r="V30" s="784">
        <v>277</v>
      </c>
      <c r="W30" s="784"/>
      <c r="X30" s="784"/>
      <c r="Y30" s="784"/>
      <c r="Z30" s="784"/>
      <c r="AA30" s="784">
        <v>19</v>
      </c>
      <c r="AB30" s="784"/>
      <c r="AC30" s="784"/>
      <c r="AD30" s="784"/>
      <c r="AE30" s="785"/>
      <c r="AF30" s="786">
        <v>19</v>
      </c>
      <c r="AG30" s="787"/>
      <c r="AH30" s="787"/>
      <c r="AI30" s="787"/>
      <c r="AJ30" s="788"/>
      <c r="AK30" s="834">
        <v>85</v>
      </c>
      <c r="AL30" s="830"/>
      <c r="AM30" s="830"/>
      <c r="AN30" s="830"/>
      <c r="AO30" s="830"/>
      <c r="AP30" s="830" t="s">
        <v>561</v>
      </c>
      <c r="AQ30" s="830"/>
      <c r="AR30" s="830"/>
      <c r="AS30" s="830"/>
      <c r="AT30" s="830"/>
      <c r="AU30" s="830" t="s">
        <v>561</v>
      </c>
      <c r="AV30" s="830"/>
      <c r="AW30" s="830"/>
      <c r="AX30" s="830"/>
      <c r="AY30" s="830"/>
      <c r="AZ30" s="831" t="s">
        <v>561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304</v>
      </c>
      <c r="R31" s="784"/>
      <c r="S31" s="784"/>
      <c r="T31" s="784"/>
      <c r="U31" s="784"/>
      <c r="V31" s="784">
        <v>288</v>
      </c>
      <c r="W31" s="784"/>
      <c r="X31" s="784"/>
      <c r="Y31" s="784"/>
      <c r="Z31" s="784"/>
      <c r="AA31" s="784">
        <v>16</v>
      </c>
      <c r="AB31" s="784"/>
      <c r="AC31" s="784"/>
      <c r="AD31" s="784"/>
      <c r="AE31" s="785"/>
      <c r="AF31" s="786">
        <v>189</v>
      </c>
      <c r="AG31" s="787"/>
      <c r="AH31" s="787"/>
      <c r="AI31" s="787"/>
      <c r="AJ31" s="788"/>
      <c r="AK31" s="834">
        <v>14</v>
      </c>
      <c r="AL31" s="830"/>
      <c r="AM31" s="830"/>
      <c r="AN31" s="830"/>
      <c r="AO31" s="830"/>
      <c r="AP31" s="830">
        <v>1411</v>
      </c>
      <c r="AQ31" s="830"/>
      <c r="AR31" s="830"/>
      <c r="AS31" s="830"/>
      <c r="AT31" s="830"/>
      <c r="AU31" s="830">
        <v>6</v>
      </c>
      <c r="AV31" s="830"/>
      <c r="AW31" s="830"/>
      <c r="AX31" s="830"/>
      <c r="AY31" s="830"/>
      <c r="AZ31" s="831" t="s">
        <v>561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393</v>
      </c>
      <c r="C32" s="781"/>
      <c r="D32" s="781"/>
      <c r="E32" s="781"/>
      <c r="F32" s="781"/>
      <c r="G32" s="781"/>
      <c r="H32" s="781"/>
      <c r="I32" s="781"/>
      <c r="J32" s="781"/>
      <c r="K32" s="781"/>
      <c r="L32" s="781"/>
      <c r="M32" s="781"/>
      <c r="N32" s="781"/>
      <c r="O32" s="781"/>
      <c r="P32" s="782"/>
      <c r="Q32" s="783">
        <v>606</v>
      </c>
      <c r="R32" s="784"/>
      <c r="S32" s="784"/>
      <c r="T32" s="784"/>
      <c r="U32" s="784"/>
      <c r="V32" s="784">
        <v>499</v>
      </c>
      <c r="W32" s="784"/>
      <c r="X32" s="784"/>
      <c r="Y32" s="784"/>
      <c r="Z32" s="784"/>
      <c r="AA32" s="784">
        <v>107</v>
      </c>
      <c r="AB32" s="784"/>
      <c r="AC32" s="784"/>
      <c r="AD32" s="784"/>
      <c r="AE32" s="785"/>
      <c r="AF32" s="786">
        <v>84</v>
      </c>
      <c r="AG32" s="787"/>
      <c r="AH32" s="787"/>
      <c r="AI32" s="787"/>
      <c r="AJ32" s="788"/>
      <c r="AK32" s="834">
        <v>272</v>
      </c>
      <c r="AL32" s="830"/>
      <c r="AM32" s="830"/>
      <c r="AN32" s="830"/>
      <c r="AO32" s="830"/>
      <c r="AP32" s="830">
        <v>2096</v>
      </c>
      <c r="AQ32" s="830"/>
      <c r="AR32" s="830"/>
      <c r="AS32" s="830"/>
      <c r="AT32" s="830"/>
      <c r="AU32" s="830">
        <v>1905</v>
      </c>
      <c r="AV32" s="830"/>
      <c r="AW32" s="830"/>
      <c r="AX32" s="830"/>
      <c r="AY32" s="830"/>
      <c r="AZ32" s="831" t="s">
        <v>561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395</v>
      </c>
      <c r="C33" s="781"/>
      <c r="D33" s="781"/>
      <c r="E33" s="781"/>
      <c r="F33" s="781"/>
      <c r="G33" s="781"/>
      <c r="H33" s="781"/>
      <c r="I33" s="781"/>
      <c r="J33" s="781"/>
      <c r="K33" s="781"/>
      <c r="L33" s="781"/>
      <c r="M33" s="781"/>
      <c r="N33" s="781"/>
      <c r="O33" s="781"/>
      <c r="P33" s="782"/>
      <c r="Q33" s="783">
        <v>31</v>
      </c>
      <c r="R33" s="784"/>
      <c r="S33" s="784"/>
      <c r="T33" s="784"/>
      <c r="U33" s="784"/>
      <c r="V33" s="784">
        <v>31</v>
      </c>
      <c r="W33" s="784"/>
      <c r="X33" s="784"/>
      <c r="Y33" s="784"/>
      <c r="Z33" s="784"/>
      <c r="AA33" s="784">
        <v>0</v>
      </c>
      <c r="AB33" s="784"/>
      <c r="AC33" s="784"/>
      <c r="AD33" s="784"/>
      <c r="AE33" s="785"/>
      <c r="AF33" s="786">
        <v>0</v>
      </c>
      <c r="AG33" s="787"/>
      <c r="AH33" s="787"/>
      <c r="AI33" s="787"/>
      <c r="AJ33" s="788"/>
      <c r="AK33" s="834">
        <v>8</v>
      </c>
      <c r="AL33" s="830"/>
      <c r="AM33" s="830"/>
      <c r="AN33" s="830"/>
      <c r="AO33" s="830"/>
      <c r="AP33" s="830">
        <v>15</v>
      </c>
      <c r="AQ33" s="830"/>
      <c r="AR33" s="830"/>
      <c r="AS33" s="830"/>
      <c r="AT33" s="830"/>
      <c r="AU33" s="830">
        <v>5</v>
      </c>
      <c r="AV33" s="830"/>
      <c r="AW33" s="830"/>
      <c r="AX33" s="830"/>
      <c r="AY33" s="830"/>
      <c r="AZ33" s="831" t="s">
        <v>561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400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548</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t="s">
        <v>555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549</v>
      </c>
      <c r="C69" s="874"/>
      <c r="D69" s="874"/>
      <c r="E69" s="874"/>
      <c r="F69" s="874"/>
      <c r="G69" s="874"/>
      <c r="H69" s="874"/>
      <c r="I69" s="874"/>
      <c r="J69" s="874"/>
      <c r="K69" s="874"/>
      <c r="L69" s="874"/>
      <c r="M69" s="874"/>
      <c r="N69" s="874"/>
      <c r="O69" s="874"/>
      <c r="P69" s="875"/>
      <c r="Q69" s="876">
        <v>196</v>
      </c>
      <c r="R69" s="830"/>
      <c r="S69" s="830"/>
      <c r="T69" s="830"/>
      <c r="U69" s="830"/>
      <c r="V69" s="830">
        <v>177</v>
      </c>
      <c r="W69" s="830"/>
      <c r="X69" s="830"/>
      <c r="Y69" s="830"/>
      <c r="Z69" s="830"/>
      <c r="AA69" s="830">
        <v>19</v>
      </c>
      <c r="AB69" s="830"/>
      <c r="AC69" s="830"/>
      <c r="AD69" s="830"/>
      <c r="AE69" s="830"/>
      <c r="AF69" s="830">
        <v>19</v>
      </c>
      <c r="AG69" s="830"/>
      <c r="AH69" s="830"/>
      <c r="AI69" s="830"/>
      <c r="AJ69" s="830"/>
      <c r="AK69" s="830">
        <v>10</v>
      </c>
      <c r="AL69" s="830"/>
      <c r="AM69" s="830"/>
      <c r="AN69" s="830"/>
      <c r="AO69" s="830"/>
      <c r="AP69" s="830" t="s">
        <v>555</v>
      </c>
      <c r="AQ69" s="830"/>
      <c r="AR69" s="830"/>
      <c r="AS69" s="830"/>
      <c r="AT69" s="830"/>
      <c r="AU69" s="830" t="s">
        <v>555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550</v>
      </c>
      <c r="C70" s="874"/>
      <c r="D70" s="874"/>
      <c r="E70" s="874"/>
      <c r="F70" s="874"/>
      <c r="G70" s="874"/>
      <c r="H70" s="874"/>
      <c r="I70" s="874"/>
      <c r="J70" s="874"/>
      <c r="K70" s="874"/>
      <c r="L70" s="874"/>
      <c r="M70" s="874"/>
      <c r="N70" s="874"/>
      <c r="O70" s="874"/>
      <c r="P70" s="875"/>
      <c r="Q70" s="876">
        <v>313</v>
      </c>
      <c r="R70" s="830"/>
      <c r="S70" s="830"/>
      <c r="T70" s="830"/>
      <c r="U70" s="830"/>
      <c r="V70" s="830">
        <v>267</v>
      </c>
      <c r="W70" s="830"/>
      <c r="X70" s="830"/>
      <c r="Y70" s="830"/>
      <c r="Z70" s="830"/>
      <c r="AA70" s="830">
        <v>46</v>
      </c>
      <c r="AB70" s="830"/>
      <c r="AC70" s="830"/>
      <c r="AD70" s="830"/>
      <c r="AE70" s="830"/>
      <c r="AF70" s="830">
        <v>46</v>
      </c>
      <c r="AG70" s="830"/>
      <c r="AH70" s="830"/>
      <c r="AI70" s="830"/>
      <c r="AJ70" s="830"/>
      <c r="AK70" s="830">
        <v>30</v>
      </c>
      <c r="AL70" s="830"/>
      <c r="AM70" s="830"/>
      <c r="AN70" s="830"/>
      <c r="AO70" s="830"/>
      <c r="AP70" s="830">
        <v>27</v>
      </c>
      <c r="AQ70" s="830"/>
      <c r="AR70" s="830"/>
      <c r="AS70" s="830"/>
      <c r="AT70" s="830"/>
      <c r="AU70" s="830" t="s">
        <v>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551</v>
      </c>
      <c r="C71" s="874"/>
      <c r="D71" s="874"/>
      <c r="E71" s="874"/>
      <c r="F71" s="874"/>
      <c r="G71" s="874"/>
      <c r="H71" s="874"/>
      <c r="I71" s="874"/>
      <c r="J71" s="874"/>
      <c r="K71" s="874"/>
      <c r="L71" s="874"/>
      <c r="M71" s="874"/>
      <c r="N71" s="874"/>
      <c r="O71" s="874"/>
      <c r="P71" s="875"/>
      <c r="Q71" s="876">
        <v>1049</v>
      </c>
      <c r="R71" s="830"/>
      <c r="S71" s="830"/>
      <c r="T71" s="830"/>
      <c r="U71" s="830"/>
      <c r="V71" s="830">
        <v>1033</v>
      </c>
      <c r="W71" s="830"/>
      <c r="X71" s="830"/>
      <c r="Y71" s="830"/>
      <c r="Z71" s="830"/>
      <c r="AA71" s="830">
        <v>16</v>
      </c>
      <c r="AB71" s="830"/>
      <c r="AC71" s="830"/>
      <c r="AD71" s="830"/>
      <c r="AE71" s="830"/>
      <c r="AF71" s="830">
        <v>14</v>
      </c>
      <c r="AG71" s="830"/>
      <c r="AH71" s="830"/>
      <c r="AI71" s="830"/>
      <c r="AJ71" s="830"/>
      <c r="AK71" s="830">
        <v>124</v>
      </c>
      <c r="AL71" s="830"/>
      <c r="AM71" s="830"/>
      <c r="AN71" s="830"/>
      <c r="AO71" s="830"/>
      <c r="AP71" s="830">
        <v>723</v>
      </c>
      <c r="AQ71" s="830"/>
      <c r="AR71" s="830"/>
      <c r="AS71" s="830"/>
      <c r="AT71" s="830"/>
      <c r="AU71" s="830" t="s">
        <v>555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552</v>
      </c>
      <c r="C72" s="874"/>
      <c r="D72" s="874"/>
      <c r="E72" s="874"/>
      <c r="F72" s="874"/>
      <c r="G72" s="874"/>
      <c r="H72" s="874"/>
      <c r="I72" s="874"/>
      <c r="J72" s="874"/>
      <c r="K72" s="874"/>
      <c r="L72" s="874"/>
      <c r="M72" s="874"/>
      <c r="N72" s="874"/>
      <c r="O72" s="874"/>
      <c r="P72" s="875"/>
      <c r="Q72" s="876">
        <v>120</v>
      </c>
      <c r="R72" s="830"/>
      <c r="S72" s="830"/>
      <c r="T72" s="830"/>
      <c r="U72" s="830"/>
      <c r="V72" s="830">
        <v>102</v>
      </c>
      <c r="W72" s="830"/>
      <c r="X72" s="830"/>
      <c r="Y72" s="830"/>
      <c r="Z72" s="830"/>
      <c r="AA72" s="830">
        <v>18</v>
      </c>
      <c r="AB72" s="830"/>
      <c r="AC72" s="830"/>
      <c r="AD72" s="830"/>
      <c r="AE72" s="830"/>
      <c r="AF72" s="830">
        <v>18</v>
      </c>
      <c r="AG72" s="830"/>
      <c r="AH72" s="830"/>
      <c r="AI72" s="830"/>
      <c r="AJ72" s="830"/>
      <c r="AK72" s="830">
        <v>3</v>
      </c>
      <c r="AL72" s="830"/>
      <c r="AM72" s="830"/>
      <c r="AN72" s="830"/>
      <c r="AO72" s="830"/>
      <c r="AP72" s="830">
        <v>165</v>
      </c>
      <c r="AQ72" s="830"/>
      <c r="AR72" s="830"/>
      <c r="AS72" s="830"/>
      <c r="AT72" s="830"/>
      <c r="AU72" s="830" t="s">
        <v>555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553</v>
      </c>
      <c r="C73" s="874"/>
      <c r="D73" s="874"/>
      <c r="E73" s="874"/>
      <c r="F73" s="874"/>
      <c r="G73" s="874"/>
      <c r="H73" s="874"/>
      <c r="I73" s="874"/>
      <c r="J73" s="874"/>
      <c r="K73" s="874"/>
      <c r="L73" s="874"/>
      <c r="M73" s="874"/>
      <c r="N73" s="874"/>
      <c r="O73" s="874"/>
      <c r="P73" s="875"/>
      <c r="Q73" s="876">
        <v>270</v>
      </c>
      <c r="R73" s="830"/>
      <c r="S73" s="830"/>
      <c r="T73" s="830"/>
      <c r="U73" s="830"/>
      <c r="V73" s="830">
        <v>247</v>
      </c>
      <c r="W73" s="830"/>
      <c r="X73" s="830"/>
      <c r="Y73" s="830"/>
      <c r="Z73" s="830"/>
      <c r="AA73" s="830">
        <v>23</v>
      </c>
      <c r="AB73" s="830"/>
      <c r="AC73" s="830"/>
      <c r="AD73" s="830"/>
      <c r="AE73" s="830"/>
      <c r="AF73" s="830">
        <v>23</v>
      </c>
      <c r="AG73" s="830"/>
      <c r="AH73" s="830"/>
      <c r="AI73" s="830"/>
      <c r="AJ73" s="830"/>
      <c r="AK73" s="830" t="s">
        <v>555</v>
      </c>
      <c r="AL73" s="830"/>
      <c r="AM73" s="830"/>
      <c r="AN73" s="830"/>
      <c r="AO73" s="830"/>
      <c r="AP73" s="830" t="s">
        <v>555</v>
      </c>
      <c r="AQ73" s="830"/>
      <c r="AR73" s="830"/>
      <c r="AS73" s="830"/>
      <c r="AT73" s="830"/>
      <c r="AU73" s="830" t="s">
        <v>555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554</v>
      </c>
      <c r="C74" s="874"/>
      <c r="D74" s="874"/>
      <c r="E74" s="874"/>
      <c r="F74" s="874"/>
      <c r="G74" s="874"/>
      <c r="H74" s="874"/>
      <c r="I74" s="874"/>
      <c r="J74" s="874"/>
      <c r="K74" s="874"/>
      <c r="L74" s="874"/>
      <c r="M74" s="874"/>
      <c r="N74" s="874"/>
      <c r="O74" s="874"/>
      <c r="P74" s="875"/>
      <c r="Q74" s="876">
        <v>315636</v>
      </c>
      <c r="R74" s="830"/>
      <c r="S74" s="830"/>
      <c r="T74" s="830"/>
      <c r="U74" s="830"/>
      <c r="V74" s="830">
        <v>306127</v>
      </c>
      <c r="W74" s="830"/>
      <c r="X74" s="830"/>
      <c r="Y74" s="830"/>
      <c r="Z74" s="830"/>
      <c r="AA74" s="830">
        <v>9509</v>
      </c>
      <c r="AB74" s="830"/>
      <c r="AC74" s="830"/>
      <c r="AD74" s="830"/>
      <c r="AE74" s="830"/>
      <c r="AF74" s="830">
        <v>6033</v>
      </c>
      <c r="AG74" s="830"/>
      <c r="AH74" s="830"/>
      <c r="AI74" s="830"/>
      <c r="AJ74" s="830"/>
      <c r="AK74" s="830" t="s">
        <v>555</v>
      </c>
      <c r="AL74" s="830"/>
      <c r="AM74" s="830"/>
      <c r="AN74" s="830"/>
      <c r="AO74" s="830"/>
      <c r="AP74" s="830" t="s">
        <v>555</v>
      </c>
      <c r="AQ74" s="830"/>
      <c r="AR74" s="830"/>
      <c r="AS74" s="830"/>
      <c r="AT74" s="830"/>
      <c r="AU74" s="830" t="s">
        <v>555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1479555</v>
      </c>
      <c r="AB110" s="900"/>
      <c r="AC110" s="900"/>
      <c r="AD110" s="900"/>
      <c r="AE110" s="901"/>
      <c r="AF110" s="902">
        <v>1563333</v>
      </c>
      <c r="AG110" s="900"/>
      <c r="AH110" s="900"/>
      <c r="AI110" s="900"/>
      <c r="AJ110" s="901"/>
      <c r="AK110" s="902">
        <v>1596851</v>
      </c>
      <c r="AL110" s="900"/>
      <c r="AM110" s="900"/>
      <c r="AN110" s="900"/>
      <c r="AO110" s="901"/>
      <c r="AP110" s="903">
        <v>35.4</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15706870</v>
      </c>
      <c r="BR110" s="931"/>
      <c r="BS110" s="931"/>
      <c r="BT110" s="931"/>
      <c r="BU110" s="931"/>
      <c r="BV110" s="931">
        <v>14509593</v>
      </c>
      <c r="BW110" s="931"/>
      <c r="BX110" s="931"/>
      <c r="BY110" s="931"/>
      <c r="BZ110" s="931"/>
      <c r="CA110" s="931">
        <v>13324537</v>
      </c>
      <c r="CB110" s="931"/>
      <c r="CC110" s="931"/>
      <c r="CD110" s="931"/>
      <c r="CE110" s="931"/>
      <c r="CF110" s="944">
        <v>295</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2125754</v>
      </c>
      <c r="BR112" s="926"/>
      <c r="BS112" s="926"/>
      <c r="BT112" s="926"/>
      <c r="BU112" s="926"/>
      <c r="BV112" s="926">
        <v>1999404</v>
      </c>
      <c r="BW112" s="926"/>
      <c r="BX112" s="926"/>
      <c r="BY112" s="926"/>
      <c r="BZ112" s="926"/>
      <c r="CA112" s="926">
        <v>1916238</v>
      </c>
      <c r="CB112" s="926"/>
      <c r="CC112" s="926"/>
      <c r="CD112" s="926"/>
      <c r="CE112" s="926"/>
      <c r="CF112" s="920">
        <v>42.4</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179473</v>
      </c>
      <c r="AB113" s="938"/>
      <c r="AC113" s="938"/>
      <c r="AD113" s="938"/>
      <c r="AE113" s="939"/>
      <c r="AF113" s="940">
        <v>202741</v>
      </c>
      <c r="AG113" s="938"/>
      <c r="AH113" s="938"/>
      <c r="AI113" s="938"/>
      <c r="AJ113" s="939"/>
      <c r="AK113" s="940">
        <v>207495</v>
      </c>
      <c r="AL113" s="938"/>
      <c r="AM113" s="938"/>
      <c r="AN113" s="938"/>
      <c r="AO113" s="939"/>
      <c r="AP113" s="941">
        <v>4.5999999999999996</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692851</v>
      </c>
      <c r="BR113" s="926"/>
      <c r="BS113" s="926"/>
      <c r="BT113" s="926"/>
      <c r="BU113" s="926"/>
      <c r="BV113" s="926">
        <v>694915</v>
      </c>
      <c r="BW113" s="926"/>
      <c r="BX113" s="926"/>
      <c r="BY113" s="926"/>
      <c r="BZ113" s="926"/>
      <c r="CA113" s="926">
        <v>622913</v>
      </c>
      <c r="CB113" s="926"/>
      <c r="CC113" s="926"/>
      <c r="CD113" s="926"/>
      <c r="CE113" s="926"/>
      <c r="CF113" s="920">
        <v>13.8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44177</v>
      </c>
      <c r="AB114" s="959"/>
      <c r="AC114" s="959"/>
      <c r="AD114" s="959"/>
      <c r="AE114" s="960"/>
      <c r="AF114" s="961">
        <v>44792</v>
      </c>
      <c r="AG114" s="959"/>
      <c r="AH114" s="959"/>
      <c r="AI114" s="959"/>
      <c r="AJ114" s="960"/>
      <c r="AK114" s="961">
        <v>45993</v>
      </c>
      <c r="AL114" s="959"/>
      <c r="AM114" s="959"/>
      <c r="AN114" s="959"/>
      <c r="AO114" s="960"/>
      <c r="AP114" s="962">
        <v>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762604</v>
      </c>
      <c r="BR114" s="926"/>
      <c r="BS114" s="926"/>
      <c r="BT114" s="926"/>
      <c r="BU114" s="926"/>
      <c r="BV114" s="926">
        <v>764609</v>
      </c>
      <c r="BW114" s="926"/>
      <c r="BX114" s="926"/>
      <c r="BY114" s="926"/>
      <c r="BZ114" s="926"/>
      <c r="CA114" s="926">
        <v>869381</v>
      </c>
      <c r="CB114" s="926"/>
      <c r="CC114" s="926"/>
      <c r="CD114" s="926"/>
      <c r="CE114" s="926"/>
      <c r="CF114" s="920">
        <v>19.2</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1703205</v>
      </c>
      <c r="AB117" s="979"/>
      <c r="AC117" s="979"/>
      <c r="AD117" s="979"/>
      <c r="AE117" s="980"/>
      <c r="AF117" s="981">
        <v>1810866</v>
      </c>
      <c r="AG117" s="979"/>
      <c r="AH117" s="979"/>
      <c r="AI117" s="979"/>
      <c r="AJ117" s="980"/>
      <c r="AK117" s="981">
        <v>1850339</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19288079</v>
      </c>
      <c r="BR119" s="1000"/>
      <c r="BS119" s="1000"/>
      <c r="BT119" s="1000"/>
      <c r="BU119" s="1000"/>
      <c r="BV119" s="1000">
        <v>17968521</v>
      </c>
      <c r="BW119" s="1000"/>
      <c r="BX119" s="1000"/>
      <c r="BY119" s="1000"/>
      <c r="BZ119" s="1000"/>
      <c r="CA119" s="1000">
        <v>16733069</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4266577</v>
      </c>
      <c r="BR120" s="931"/>
      <c r="BS120" s="931"/>
      <c r="BT120" s="931"/>
      <c r="BU120" s="931"/>
      <c r="BV120" s="931">
        <v>4922898</v>
      </c>
      <c r="BW120" s="931"/>
      <c r="BX120" s="931"/>
      <c r="BY120" s="931"/>
      <c r="BZ120" s="931"/>
      <c r="CA120" s="931">
        <v>5192198</v>
      </c>
      <c r="CB120" s="931"/>
      <c r="CC120" s="931"/>
      <c r="CD120" s="931"/>
      <c r="CE120" s="931"/>
      <c r="CF120" s="944">
        <v>115</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2121089</v>
      </c>
      <c r="DH120" s="931"/>
      <c r="DI120" s="931"/>
      <c r="DJ120" s="931"/>
      <c r="DK120" s="931"/>
      <c r="DL120" s="931">
        <v>1994297</v>
      </c>
      <c r="DM120" s="931"/>
      <c r="DN120" s="931"/>
      <c r="DO120" s="931"/>
      <c r="DP120" s="931"/>
      <c r="DQ120" s="931">
        <v>1905140</v>
      </c>
      <c r="DR120" s="931"/>
      <c r="DS120" s="931"/>
      <c r="DT120" s="931"/>
      <c r="DU120" s="931"/>
      <c r="DV120" s="932">
        <v>42.2</v>
      </c>
      <c r="DW120" s="932"/>
      <c r="DX120" s="932"/>
      <c r="DY120" s="932"/>
      <c r="DZ120" s="933"/>
    </row>
    <row r="121" spans="1:130" s="230" customFormat="1" ht="26.25" customHeight="1">
      <c r="A121" s="1058"/>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814088</v>
      </c>
      <c r="BR121" s="926"/>
      <c r="BS121" s="926"/>
      <c r="BT121" s="926"/>
      <c r="BU121" s="926"/>
      <c r="BV121" s="926">
        <v>767527</v>
      </c>
      <c r="BW121" s="926"/>
      <c r="BX121" s="926"/>
      <c r="BY121" s="926"/>
      <c r="BZ121" s="926"/>
      <c r="CA121" s="926">
        <v>759583</v>
      </c>
      <c r="CB121" s="926"/>
      <c r="CC121" s="926"/>
      <c r="CD121" s="926"/>
      <c r="CE121" s="926"/>
      <c r="CF121" s="920">
        <v>16.8</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121</v>
      </c>
      <c r="DH121" s="926"/>
      <c r="DI121" s="926"/>
      <c r="DJ121" s="926"/>
      <c r="DK121" s="926"/>
      <c r="DL121" s="926" t="s">
        <v>121</v>
      </c>
      <c r="DM121" s="926"/>
      <c r="DN121" s="926"/>
      <c r="DO121" s="926"/>
      <c r="DP121" s="926"/>
      <c r="DQ121" s="926">
        <v>5642</v>
      </c>
      <c r="DR121" s="926"/>
      <c r="DS121" s="926"/>
      <c r="DT121" s="926"/>
      <c r="DU121" s="926"/>
      <c r="DV121" s="927">
        <v>0.1</v>
      </c>
      <c r="DW121" s="927"/>
      <c r="DX121" s="927"/>
      <c r="DY121" s="927"/>
      <c r="DZ121" s="928"/>
    </row>
    <row r="122" spans="1:130" s="230" customFormat="1" ht="26.25" customHeight="1">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12507568</v>
      </c>
      <c r="BR122" s="1000"/>
      <c r="BS122" s="1000"/>
      <c r="BT122" s="1000"/>
      <c r="BU122" s="1000"/>
      <c r="BV122" s="1000">
        <v>11696383</v>
      </c>
      <c r="BW122" s="1000"/>
      <c r="BX122" s="1000"/>
      <c r="BY122" s="1000"/>
      <c r="BZ122" s="1000"/>
      <c r="CA122" s="1000">
        <v>10963607</v>
      </c>
      <c r="CB122" s="1000"/>
      <c r="CC122" s="1000"/>
      <c r="CD122" s="1000"/>
      <c r="CE122" s="1000"/>
      <c r="CF122" s="1017">
        <v>242.7</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4665</v>
      </c>
      <c r="DH122" s="926"/>
      <c r="DI122" s="926"/>
      <c r="DJ122" s="926"/>
      <c r="DK122" s="926"/>
      <c r="DL122" s="926">
        <v>5107</v>
      </c>
      <c r="DM122" s="926"/>
      <c r="DN122" s="926"/>
      <c r="DO122" s="926"/>
      <c r="DP122" s="926"/>
      <c r="DQ122" s="926">
        <v>5456</v>
      </c>
      <c r="DR122" s="926"/>
      <c r="DS122" s="926"/>
      <c r="DT122" s="926"/>
      <c r="DU122" s="926"/>
      <c r="DV122" s="927">
        <v>0.1</v>
      </c>
      <c r="DW122" s="927"/>
      <c r="DX122" s="927"/>
      <c r="DY122" s="927"/>
      <c r="DZ122" s="928"/>
    </row>
    <row r="123" spans="1:130" s="230" customFormat="1" ht="26.25" customHeight="1">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4">
        <v>17588233</v>
      </c>
      <c r="BR123" s="1031"/>
      <c r="BS123" s="1031"/>
      <c r="BT123" s="1031"/>
      <c r="BU123" s="1031"/>
      <c r="BV123" s="1031">
        <v>17386808</v>
      </c>
      <c r="BW123" s="1031"/>
      <c r="BX123" s="1031"/>
      <c r="BY123" s="1031"/>
      <c r="BZ123" s="1031"/>
      <c r="CA123" s="1031">
        <v>16915388</v>
      </c>
      <c r="CB123" s="1031"/>
      <c r="CC123" s="1031"/>
      <c r="CD123" s="1031"/>
      <c r="CE123" s="1031"/>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37.299999999999997</v>
      </c>
      <c r="BR124" s="1027"/>
      <c r="BS124" s="1027"/>
      <c r="BT124" s="1027"/>
      <c r="BU124" s="1027"/>
      <c r="BV124" s="1027">
        <v>12.9</v>
      </c>
      <c r="BW124" s="1027"/>
      <c r="BX124" s="1027"/>
      <c r="BY124" s="1027"/>
      <c r="BZ124" s="1027"/>
      <c r="CA124" s="1027" t="s">
        <v>121</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c r="A127" s="1059"/>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6928</v>
      </c>
      <c r="AB128" s="1047"/>
      <c r="AC128" s="1047"/>
      <c r="AD128" s="1047"/>
      <c r="AE128" s="1048"/>
      <c r="AF128" s="1049">
        <v>53338</v>
      </c>
      <c r="AG128" s="1047"/>
      <c r="AH128" s="1047"/>
      <c r="AI128" s="1047"/>
      <c r="AJ128" s="1048"/>
      <c r="AK128" s="1049">
        <v>58151</v>
      </c>
      <c r="AL128" s="1047"/>
      <c r="AM128" s="1047"/>
      <c r="AN128" s="1047"/>
      <c r="AO128" s="1048"/>
      <c r="AP128" s="1050"/>
      <c r="AQ128" s="1051"/>
      <c r="AR128" s="1051"/>
      <c r="AS128" s="1051"/>
      <c r="AT128" s="1052"/>
      <c r="AU128" s="232"/>
      <c r="AV128" s="232"/>
      <c r="AW128" s="232"/>
      <c r="AX128" s="896" t="s">
        <v>464</v>
      </c>
      <c r="AY128" s="897"/>
      <c r="AZ128" s="897"/>
      <c r="BA128" s="897"/>
      <c r="BB128" s="897"/>
      <c r="BC128" s="897"/>
      <c r="BD128" s="897"/>
      <c r="BE128" s="898"/>
      <c r="BF128" s="1053" t="s">
        <v>121</v>
      </c>
      <c r="BG128" s="1054"/>
      <c r="BH128" s="1054"/>
      <c r="BI128" s="1054"/>
      <c r="BJ128" s="1054"/>
      <c r="BK128" s="1054"/>
      <c r="BL128" s="1055"/>
      <c r="BM128" s="1053">
        <v>14.62</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465</v>
      </c>
      <c r="CQ128" s="726"/>
      <c r="CR128" s="726"/>
      <c r="CS128" s="726"/>
      <c r="CT128" s="726"/>
      <c r="CU128" s="726"/>
      <c r="CV128" s="726"/>
      <c r="CW128" s="726"/>
      <c r="CX128" s="726"/>
      <c r="CY128" s="726"/>
      <c r="CZ128" s="726"/>
      <c r="DA128" s="726"/>
      <c r="DB128" s="726"/>
      <c r="DC128" s="726"/>
      <c r="DD128" s="726"/>
      <c r="DE128" s="726"/>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5643668</v>
      </c>
      <c r="AB129" s="959"/>
      <c r="AC129" s="959"/>
      <c r="AD129" s="959"/>
      <c r="AE129" s="960"/>
      <c r="AF129" s="961">
        <v>5582683</v>
      </c>
      <c r="AG129" s="959"/>
      <c r="AH129" s="959"/>
      <c r="AI129" s="959"/>
      <c r="AJ129" s="960"/>
      <c r="AK129" s="961">
        <v>5642401</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121</v>
      </c>
      <c r="BG129" s="1067"/>
      <c r="BH129" s="1067"/>
      <c r="BI129" s="1067"/>
      <c r="BJ129" s="1067"/>
      <c r="BK129" s="1067"/>
      <c r="BL129" s="1068"/>
      <c r="BM129" s="1066">
        <v>19.62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1087815</v>
      </c>
      <c r="AB130" s="959"/>
      <c r="AC130" s="959"/>
      <c r="AD130" s="959"/>
      <c r="AE130" s="960"/>
      <c r="AF130" s="961">
        <v>1099187</v>
      </c>
      <c r="AG130" s="959"/>
      <c r="AH130" s="959"/>
      <c r="AI130" s="959"/>
      <c r="AJ130" s="960"/>
      <c r="AK130" s="961">
        <v>1125813</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14.2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4555853</v>
      </c>
      <c r="AB131" s="986"/>
      <c r="AC131" s="986"/>
      <c r="AD131" s="986"/>
      <c r="AE131" s="987"/>
      <c r="AF131" s="985">
        <v>4483496</v>
      </c>
      <c r="AG131" s="986"/>
      <c r="AH131" s="986"/>
      <c r="AI131" s="986"/>
      <c r="AJ131" s="987"/>
      <c r="AK131" s="985">
        <v>4516588</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7"/>
      <c r="BF131" s="1084" t="s">
        <v>121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13.3556109</v>
      </c>
      <c r="AB132" s="1097"/>
      <c r="AC132" s="1097"/>
      <c r="AD132" s="1097"/>
      <c r="AE132" s="1098"/>
      <c r="AF132" s="1099">
        <v>14.68365311</v>
      </c>
      <c r="AG132" s="1097"/>
      <c r="AH132" s="1097"/>
      <c r="AI132" s="1097"/>
      <c r="AJ132" s="1098"/>
      <c r="AK132" s="1099">
        <v>14.753947009999999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11.6</v>
      </c>
      <c r="AB133" s="1080"/>
      <c r="AC133" s="1080"/>
      <c r="AD133" s="1080"/>
      <c r="AE133" s="1081"/>
      <c r="AF133" s="1079">
        <v>13.5</v>
      </c>
      <c r="AG133" s="1080"/>
      <c r="AH133" s="1080"/>
      <c r="AI133" s="1080"/>
      <c r="AJ133" s="1081"/>
      <c r="AK133" s="1079">
        <v>14.2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AIo0M3YUs92OLiiYT1INgpGF7rQ7lKyADPSoH096sxdpchOCoqbu6jf+Wr/Szvmj8eFn72hHhm8IBor6j/6Jg==" saltValue="9LSNKLEBs7pWgfyJ24+P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61"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476</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SnMSp7EGcOw3JHPrgj+TBuiYDhuwgKjYrOjJV0ipzz0gfMrYlW3CE4fQad2BiWm0i147buECRovZWd7ZE6kjQ==" saltValue="1CkpfayGWwByUoLqLirC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46"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HfwRzsEHHt7iwlKNHEwiqJXrXF/TfxvbHGAkKiEWuE7xu2pWjO3kYfw3rHQbTNtSfpAXYlYeZFwT46Rd+O/FDQ==" saltValue="hZaKLcew6trtAS/ve+Kf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1383088</v>
      </c>
      <c r="AP9" s="281">
        <v>80249</v>
      </c>
      <c r="AQ9" s="282">
        <v>93942</v>
      </c>
      <c r="AR9" s="283">
        <v>-14.6</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220590</v>
      </c>
      <c r="AP10" s="284">
        <v>12799</v>
      </c>
      <c r="AQ10" s="285">
        <v>12590</v>
      </c>
      <c r="AR10" s="286">
        <v>1.7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461</v>
      </c>
      <c r="AR11" s="286" t="s">
        <v>487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24</v>
      </c>
      <c r="AR12" s="286" t="s">
        <v>487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56957</v>
      </c>
      <c r="AP13" s="284">
        <v>3305</v>
      </c>
      <c r="AQ13" s="285">
        <v>3962</v>
      </c>
      <c r="AR13" s="286">
        <v>-16.600000000000001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68161</v>
      </c>
      <c r="AP14" s="284">
        <v>3955</v>
      </c>
      <c r="AQ14" s="285">
        <v>1657</v>
      </c>
      <c r="AR14" s="286">
        <v>138.69999999999999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-23934</v>
      </c>
      <c r="AP15" s="284">
        <v>-1389</v>
      </c>
      <c r="AQ15" s="285">
        <v>-5526</v>
      </c>
      <c r="AR15" s="286">
        <v>-74.900000000000006</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1704862</v>
      </c>
      <c r="AP16" s="284">
        <v>98919</v>
      </c>
      <c r="AQ16" s="285">
        <v>107111</v>
      </c>
      <c r="AR16" s="286">
        <v>-7.6</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9.34</v>
      </c>
      <c r="AP21" s="298">
        <v>9.3000000000000007</v>
      </c>
      <c r="AQ21" s="299">
        <v>0.04</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93.1</v>
      </c>
      <c r="AP22" s="303">
        <v>96.8</v>
      </c>
      <c r="AQ22" s="304">
        <v>-3.7</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c r="A27" s="309"/>
      <c r="AO27" s="262"/>
      <c r="AP27" s="262"/>
      <c r="AQ27" s="262"/>
      <c r="AR27" s="262"/>
      <c r="AS27" s="262"/>
      <c r="AT27" s="262"/>
    </row>
    <row r="28" spans="1:46" ht="16.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1596851</v>
      </c>
      <c r="AP32" s="312">
        <v>92652</v>
      </c>
      <c r="AQ32" s="313">
        <v>49869</v>
      </c>
      <c r="AR32" s="314">
        <v>85.8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207495</v>
      </c>
      <c r="AP35" s="312">
        <v>12039</v>
      </c>
      <c r="AQ35" s="313">
        <v>14647</v>
      </c>
      <c r="AR35" s="314">
        <v>-17.8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45993</v>
      </c>
      <c r="AP36" s="312">
        <v>2669</v>
      </c>
      <c r="AQ36" s="313">
        <v>2417</v>
      </c>
      <c r="AR36" s="314">
        <v>10.4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490</v>
      </c>
      <c r="AR37" s="314" t="s">
        <v>487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2</v>
      </c>
      <c r="AR38" s="304" t="s">
        <v>487</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-58151</v>
      </c>
      <c r="AP39" s="312">
        <v>-3374</v>
      </c>
      <c r="AQ39" s="313">
        <v>-2755</v>
      </c>
      <c r="AR39" s="314">
        <v>22.5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-1125813</v>
      </c>
      <c r="AP40" s="312">
        <v>-65321</v>
      </c>
      <c r="AQ40" s="313">
        <v>-44075</v>
      </c>
      <c r="AR40" s="314">
        <v>48.2</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666375</v>
      </c>
      <c r="AP41" s="312">
        <v>38664</v>
      </c>
      <c r="AQ41" s="313">
        <v>20595</v>
      </c>
      <c r="AR41" s="314">
        <v>87.7</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3620418</v>
      </c>
      <c r="AN51" s="334">
        <v>214327</v>
      </c>
      <c r="AO51" s="335">
        <v>47.3</v>
      </c>
      <c r="AP51" s="336">
        <v>87464</v>
      </c>
      <c r="AQ51" s="337">
        <v>19</v>
      </c>
      <c r="AR51" s="338">
        <v>28.3</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375357</v>
      </c>
      <c r="AN52" s="342">
        <v>22221</v>
      </c>
      <c r="AO52" s="343">
        <v>-70.400000000000006</v>
      </c>
      <c r="AP52" s="344">
        <v>47479</v>
      </c>
      <c r="AQ52" s="345">
        <v>10.199999999999999</v>
      </c>
      <c r="AR52" s="346">
        <v>-80.599999999999994</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1912091</v>
      </c>
      <c r="AN53" s="334">
        <v>112642</v>
      </c>
      <c r="AO53" s="335">
        <v>-47.4</v>
      </c>
      <c r="AP53" s="336">
        <v>96248</v>
      </c>
      <c r="AQ53" s="337">
        <v>10</v>
      </c>
      <c r="AR53" s="338">
        <v>-57.4</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554236</v>
      </c>
      <c r="AN54" s="342">
        <v>32650</v>
      </c>
      <c r="AO54" s="343">
        <v>46.9</v>
      </c>
      <c r="AP54" s="344">
        <v>55768</v>
      </c>
      <c r="AQ54" s="345">
        <v>17.5</v>
      </c>
      <c r="AR54" s="346">
        <v>29.4</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1178557</v>
      </c>
      <c r="AN55" s="334">
        <v>69132</v>
      </c>
      <c r="AO55" s="335">
        <v>-38.6</v>
      </c>
      <c r="AP55" s="336">
        <v>76413</v>
      </c>
      <c r="AQ55" s="337">
        <v>-20.6</v>
      </c>
      <c r="AR55" s="338">
        <v>-18</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448236</v>
      </c>
      <c r="AN56" s="342">
        <v>26293</v>
      </c>
      <c r="AO56" s="343">
        <v>-19.5</v>
      </c>
      <c r="AP56" s="344">
        <v>39658</v>
      </c>
      <c r="AQ56" s="345">
        <v>-28.9</v>
      </c>
      <c r="AR56" s="346">
        <v>9.4</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1037533</v>
      </c>
      <c r="AN57" s="334">
        <v>60849</v>
      </c>
      <c r="AO57" s="335">
        <v>-12</v>
      </c>
      <c r="AP57" s="336">
        <v>66481</v>
      </c>
      <c r="AQ57" s="337">
        <v>-13</v>
      </c>
      <c r="AR57" s="338">
        <v>1</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524841</v>
      </c>
      <c r="AN58" s="342">
        <v>30781</v>
      </c>
      <c r="AO58" s="343">
        <v>17.100000000000001</v>
      </c>
      <c r="AP58" s="344">
        <v>36120</v>
      </c>
      <c r="AQ58" s="345">
        <v>-8.9</v>
      </c>
      <c r="AR58" s="346">
        <v>26</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1189691</v>
      </c>
      <c r="AN59" s="334">
        <v>69028</v>
      </c>
      <c r="AO59" s="335">
        <v>13.4</v>
      </c>
      <c r="AP59" s="336">
        <v>67825</v>
      </c>
      <c r="AQ59" s="337">
        <v>2</v>
      </c>
      <c r="AR59" s="338">
        <v>11.4</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514346</v>
      </c>
      <c r="AN60" s="342">
        <v>29843</v>
      </c>
      <c r="AO60" s="343">
        <v>-3</v>
      </c>
      <c r="AP60" s="344">
        <v>39417</v>
      </c>
      <c r="AQ60" s="345">
        <v>9.1</v>
      </c>
      <c r="AR60" s="346">
        <v>-12.1</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1787658</v>
      </c>
      <c r="AN61" s="349">
        <v>105196</v>
      </c>
      <c r="AO61" s="350">
        <v>-7.5</v>
      </c>
      <c r="AP61" s="351">
        <v>78886</v>
      </c>
      <c r="AQ61" s="352">
        <v>-0.5</v>
      </c>
      <c r="AR61" s="338">
        <v>-7</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483403</v>
      </c>
      <c r="AN62" s="342">
        <v>28358</v>
      </c>
      <c r="AO62" s="343">
        <v>-5.8</v>
      </c>
      <c r="AP62" s="344">
        <v>43688</v>
      </c>
      <c r="AQ62" s="345">
        <v>-0.2</v>
      </c>
      <c r="AR62" s="346">
        <v>-5.6</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6U5VhrjjEO/9nWeej2pp35HOEmg9BTLZeLNMaOlfbufFt33EwVNLC+Ga1q85/uhu1ZETuTUV/9rg2Ttx5Gf/5A==" saltValue="q8RTsQPZCPSe2YF+HL3+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0" spans="125:125" ht="13.5" hidden="1" customHeight="1"/>
    <row r="121" spans="125:125" ht="13.5" hidden="1" customHeight="1">
      <c r="DU121" s="259"/>
    </row>
  </sheetData>
  <sheetProtection algorithmName="SHA-512" hashValue="KgcBSOTwh41v3P8OkirV95iCspXhckuTg52xOZcPIF2+gE+dk3KQmYEuPX2688kM/vmToVewtoU/ECUFyQVMMw==" saltValue="fqAQxHQnVaZGRMghpvil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xnB/JGDA+nNmU4QtGFddLG4pg87Ui7lbENc1GzHZ6jbDJuxGykkS+H8GDUwHjKIgIjexHhXJVPVD96FdNBGzmQ==" saltValue="ZgQpiO2/DVSBv5gj97Wt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topLeftCell="F4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16.670000000000002</v>
      </c>
      <c r="G47" s="12">
        <v>20.91</v>
      </c>
      <c r="H47" s="12">
        <v>25.13</v>
      </c>
      <c r="I47" s="12">
        <v>35.17</v>
      </c>
      <c r="J47" s="13">
        <v>34.79</v>
      </c>
    </row>
    <row r="48" spans="2:10" ht="57.75" customHeight="1">
      <c r="B48" s="14"/>
      <c r="C48" s="1141" t="s">
        <v>4</v>
      </c>
      <c r="D48" s="1141"/>
      <c r="E48" s="1142"/>
      <c r="F48" s="15">
        <v>9.31</v>
      </c>
      <c r="G48" s="16">
        <v>8.24</v>
      </c>
      <c r="H48" s="16">
        <v>14.44</v>
      </c>
      <c r="I48" s="16">
        <v>11.95</v>
      </c>
      <c r="J48" s="17">
        <v>10.69</v>
      </c>
    </row>
    <row r="49" spans="2:10" ht="57.75" customHeight="1" thickBot="1">
      <c r="B49" s="18"/>
      <c r="C49" s="1143" t="s">
        <v>5</v>
      </c>
      <c r="D49" s="1143"/>
      <c r="E49" s="1144"/>
      <c r="F49" s="19" t="s">
        <v>531</v>
      </c>
      <c r="G49" s="20">
        <v>5.3</v>
      </c>
      <c r="H49" s="20">
        <v>12.74</v>
      </c>
      <c r="I49" s="20">
        <v>7.12</v>
      </c>
      <c r="J49" s="21" t="s">
        <v>532</v>
      </c>
    </row>
    <row r="50" spans="2:10" ht="13"/>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vpj2SOkenNj+tD0ZCBJ6R56/aEyAViBOQW2prBMfe/fZLFKM/I1bpA9MVCWxXKbwh75EomqytAwq4KtJjNuREQ==" saltValue="3MR5ehF3Mt36ZODlFQhR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533</v>
      </c>
      <c r="D34" s="1151"/>
      <c r="E34" s="1152"/>
      <c r="F34" s="32">
        <v>9.44</v>
      </c>
      <c r="G34" s="33">
        <v>8.15</v>
      </c>
      <c r="H34" s="33">
        <v>14.34</v>
      </c>
      <c r="I34" s="33">
        <v>11.33</v>
      </c>
      <c r="J34" s="34">
        <v>10.69</v>
      </c>
      <c r="K34" s="22"/>
      <c r="L34" s="22"/>
      <c r="M34" s="22"/>
      <c r="N34" s="22"/>
      <c r="O34" s="22"/>
      <c r="P34" s="22"/>
    </row>
    <row r="35" spans="1:16" ht="39" customHeight="1">
      <c r="A35" s="22"/>
      <c r="B35" s="35"/>
      <c r="C35" s="1145" t="s">
        <v>534</v>
      </c>
      <c r="D35" s="1146"/>
      <c r="E35" s="1147"/>
      <c r="F35" s="36">
        <v>4.51</v>
      </c>
      <c r="G35" s="37">
        <v>4.03</v>
      </c>
      <c r="H35" s="37">
        <v>3.68</v>
      </c>
      <c r="I35" s="37">
        <v>3.52</v>
      </c>
      <c r="J35" s="38">
        <v>3.34</v>
      </c>
      <c r="K35" s="22"/>
      <c r="L35" s="22"/>
      <c r="M35" s="22"/>
      <c r="N35" s="22"/>
      <c r="O35" s="22"/>
      <c r="P35" s="22"/>
    </row>
    <row r="36" spans="1:16" ht="39" customHeight="1">
      <c r="A36" s="22"/>
      <c r="B36" s="35"/>
      <c r="C36" s="1145" t="s">
        <v>535</v>
      </c>
      <c r="D36" s="1146"/>
      <c r="E36" s="1147"/>
      <c r="F36" s="36">
        <v>2.65</v>
      </c>
      <c r="G36" s="37">
        <v>2.13</v>
      </c>
      <c r="H36" s="37">
        <v>2.1800000000000002</v>
      </c>
      <c r="I36" s="37">
        <v>2.11</v>
      </c>
      <c r="J36" s="38">
        <v>1.69</v>
      </c>
      <c r="K36" s="22"/>
      <c r="L36" s="22"/>
      <c r="M36" s="22"/>
      <c r="N36" s="22"/>
      <c r="O36" s="22"/>
      <c r="P36" s="22"/>
    </row>
    <row r="37" spans="1:16" ht="39" customHeight="1">
      <c r="A37" s="22"/>
      <c r="B37" s="35"/>
      <c r="C37" s="1145" t="s">
        <v>536</v>
      </c>
      <c r="D37" s="1146"/>
      <c r="E37" s="1147"/>
      <c r="F37" s="36">
        <v>4.47</v>
      </c>
      <c r="G37" s="37">
        <v>4.08</v>
      </c>
      <c r="H37" s="37">
        <v>3.6</v>
      </c>
      <c r="I37" s="37">
        <v>2.71</v>
      </c>
      <c r="J37" s="38">
        <v>1.47</v>
      </c>
      <c r="K37" s="22"/>
      <c r="L37" s="22"/>
      <c r="M37" s="22"/>
      <c r="N37" s="22"/>
      <c r="O37" s="22"/>
      <c r="P37" s="22"/>
    </row>
    <row r="38" spans="1:16" ht="39" customHeight="1">
      <c r="A38" s="22"/>
      <c r="B38" s="35"/>
      <c r="C38" s="1145" t="s">
        <v>537</v>
      </c>
      <c r="D38" s="1146"/>
      <c r="E38" s="1147"/>
      <c r="F38" s="36">
        <v>0.26</v>
      </c>
      <c r="G38" s="37">
        <v>0.28999999999999998</v>
      </c>
      <c r="H38" s="37">
        <v>0.28000000000000003</v>
      </c>
      <c r="I38" s="37">
        <v>0.32</v>
      </c>
      <c r="J38" s="38">
        <v>0.34</v>
      </c>
      <c r="K38" s="22"/>
      <c r="L38" s="22"/>
      <c r="M38" s="22"/>
      <c r="N38" s="22"/>
      <c r="O38" s="22"/>
      <c r="P38" s="22"/>
    </row>
    <row r="39" spans="1:16" ht="39" customHeight="1">
      <c r="A39" s="22"/>
      <c r="B39" s="35"/>
      <c r="C39" s="1145" t="s">
        <v>538</v>
      </c>
      <c r="D39" s="1146"/>
      <c r="E39" s="1147"/>
      <c r="F39" s="36">
        <v>0.16</v>
      </c>
      <c r="G39" s="37">
        <v>0.27</v>
      </c>
      <c r="H39" s="37">
        <v>0.17</v>
      </c>
      <c r="I39" s="37">
        <v>0.16</v>
      </c>
      <c r="J39" s="38">
        <v>0.21</v>
      </c>
      <c r="K39" s="22"/>
      <c r="L39" s="22"/>
      <c r="M39" s="22"/>
      <c r="N39" s="22"/>
      <c r="O39" s="22"/>
      <c r="P39" s="22"/>
    </row>
    <row r="40" spans="1:16" ht="39" customHeight="1">
      <c r="A40" s="22"/>
      <c r="B40" s="35"/>
      <c r="C40" s="1145" t="s">
        <v>539</v>
      </c>
      <c r="D40" s="1146"/>
      <c r="E40" s="1147"/>
      <c r="F40" s="36">
        <v>0.04</v>
      </c>
      <c r="G40" s="37">
        <v>0.04</v>
      </c>
      <c r="H40" s="37">
        <v>0.01</v>
      </c>
      <c r="I40" s="37">
        <v>0.01</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540</v>
      </c>
      <c r="D42" s="1146"/>
      <c r="E42" s="1147"/>
      <c r="F42" s="36" t="s">
        <v>541</v>
      </c>
      <c r="G42" s="37" t="s">
        <v>487</v>
      </c>
      <c r="H42" s="37" t="s">
        <v>487</v>
      </c>
      <c r="I42" s="37" t="s">
        <v>487</v>
      </c>
      <c r="J42" s="38" t="s">
        <v>487</v>
      </c>
      <c r="K42" s="22"/>
      <c r="L42" s="22"/>
      <c r="M42" s="22"/>
      <c r="N42" s="22"/>
      <c r="O42" s="22"/>
      <c r="P42" s="22"/>
    </row>
    <row r="43" spans="1:16" ht="39" customHeight="1" thickBot="1">
      <c r="A43" s="22"/>
      <c r="B43" s="40"/>
      <c r="C43" s="1148" t="s">
        <v>542</v>
      </c>
      <c r="D43" s="1149"/>
      <c r="E43" s="1150"/>
      <c r="F43" s="41" t="s">
        <v>487</v>
      </c>
      <c r="G43" s="42">
        <v>0.08</v>
      </c>
      <c r="H43" s="42">
        <v>0.09</v>
      </c>
      <c r="I43" s="42">
        <v>0.62</v>
      </c>
      <c r="J43" s="43" t="s">
        <v>487</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dw/4bjKe2EX57BD6igLJa/cPk9G3rAC3RTDhVSsOHidq6uL5AvadMB5NUokVRdlePLGFVxApkF+rJ4y0fFTG4A==" saltValue="w+Al/eX418nvhAihOycX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H58"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53" t="s">
        <v>9</v>
      </c>
      <c r="C45" s="1154"/>
      <c r="D45" s="58"/>
      <c r="E45" s="1159" t="s">
        <v>10</v>
      </c>
      <c r="F45" s="1159"/>
      <c r="G45" s="1159"/>
      <c r="H45" s="1159"/>
      <c r="I45" s="1159"/>
      <c r="J45" s="1160"/>
      <c r="K45" s="59">
        <v>975</v>
      </c>
      <c r="L45" s="60">
        <v>1301</v>
      </c>
      <c r="M45" s="60">
        <v>1480</v>
      </c>
      <c r="N45" s="60">
        <v>1563</v>
      </c>
      <c r="O45" s="61">
        <v>1597</v>
      </c>
      <c r="P45" s="48"/>
      <c r="Q45" s="48"/>
      <c r="R45" s="48"/>
      <c r="S45" s="48"/>
      <c r="T45" s="48"/>
      <c r="U45" s="48"/>
    </row>
    <row r="46" spans="1:21" ht="30.75" customHeight="1">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c r="A48" s="48"/>
      <c r="B48" s="1155"/>
      <c r="C48" s="1156"/>
      <c r="D48" s="62"/>
      <c r="E48" s="1161" t="s">
        <v>13</v>
      </c>
      <c r="F48" s="1161"/>
      <c r="G48" s="1161"/>
      <c r="H48" s="1161"/>
      <c r="I48" s="1161"/>
      <c r="J48" s="1162"/>
      <c r="K48" s="63">
        <v>201</v>
      </c>
      <c r="L48" s="64">
        <v>191</v>
      </c>
      <c r="M48" s="64">
        <v>179</v>
      </c>
      <c r="N48" s="64">
        <v>203</v>
      </c>
      <c r="O48" s="65">
        <v>207</v>
      </c>
      <c r="P48" s="48"/>
      <c r="Q48" s="48"/>
      <c r="R48" s="48"/>
      <c r="S48" s="48"/>
      <c r="T48" s="48"/>
      <c r="U48" s="48"/>
    </row>
    <row r="49" spans="1:21" ht="30.75" customHeight="1">
      <c r="A49" s="48"/>
      <c r="B49" s="1155"/>
      <c r="C49" s="1156"/>
      <c r="D49" s="62"/>
      <c r="E49" s="1161" t="s">
        <v>14</v>
      </c>
      <c r="F49" s="1161"/>
      <c r="G49" s="1161"/>
      <c r="H49" s="1161"/>
      <c r="I49" s="1161"/>
      <c r="J49" s="1162"/>
      <c r="K49" s="63">
        <v>41</v>
      </c>
      <c r="L49" s="64">
        <v>41</v>
      </c>
      <c r="M49" s="64">
        <v>44</v>
      </c>
      <c r="N49" s="64">
        <v>45</v>
      </c>
      <c r="O49" s="65">
        <v>46</v>
      </c>
      <c r="P49" s="48"/>
      <c r="Q49" s="48"/>
      <c r="R49" s="48"/>
      <c r="S49" s="48"/>
      <c r="T49" s="48"/>
      <c r="U49" s="48"/>
    </row>
    <row r="50" spans="1:21" ht="30.75" customHeight="1">
      <c r="A50" s="48"/>
      <c r="B50" s="1155"/>
      <c r="C50" s="1156"/>
      <c r="D50" s="62"/>
      <c r="E50" s="1161" t="s">
        <v>15</v>
      </c>
      <c r="F50" s="1161"/>
      <c r="G50" s="1161"/>
      <c r="H50" s="1161"/>
      <c r="I50" s="1161"/>
      <c r="J50" s="1162"/>
      <c r="K50" s="63">
        <v>0</v>
      </c>
      <c r="L50" s="64" t="s">
        <v>487</v>
      </c>
      <c r="M50" s="64" t="s">
        <v>487</v>
      </c>
      <c r="N50" s="64" t="s">
        <v>487</v>
      </c>
      <c r="O50" s="65" t="s">
        <v>487</v>
      </c>
      <c r="P50" s="48"/>
      <c r="Q50" s="48"/>
      <c r="R50" s="48"/>
      <c r="S50" s="48"/>
      <c r="T50" s="48"/>
      <c r="U50" s="48"/>
    </row>
    <row r="51" spans="1:21" ht="30.75" customHeight="1">
      <c r="A51" s="48"/>
      <c r="B51" s="1157"/>
      <c r="C51" s="1158"/>
      <c r="D51" s="66"/>
      <c r="E51" s="1161" t="s">
        <v>16</v>
      </c>
      <c r="F51" s="1161"/>
      <c r="G51" s="1161"/>
      <c r="H51" s="1161"/>
      <c r="I51" s="1161"/>
      <c r="J51" s="1162"/>
      <c r="K51" s="63">
        <v>2</v>
      </c>
      <c r="L51" s="64" t="s">
        <v>487</v>
      </c>
      <c r="M51" s="64" t="s">
        <v>487</v>
      </c>
      <c r="N51" s="64" t="s">
        <v>487</v>
      </c>
      <c r="O51" s="65" t="s">
        <v>487</v>
      </c>
      <c r="P51" s="48"/>
      <c r="Q51" s="48"/>
      <c r="R51" s="48"/>
      <c r="S51" s="48"/>
      <c r="T51" s="48"/>
      <c r="U51" s="48"/>
    </row>
    <row r="52" spans="1:21" ht="30.75" customHeight="1">
      <c r="A52" s="48"/>
      <c r="B52" s="1163" t="s">
        <v>17</v>
      </c>
      <c r="C52" s="1164"/>
      <c r="D52" s="66"/>
      <c r="E52" s="1161" t="s">
        <v>18</v>
      </c>
      <c r="F52" s="1161"/>
      <c r="G52" s="1161"/>
      <c r="H52" s="1161"/>
      <c r="I52" s="1161"/>
      <c r="J52" s="1162"/>
      <c r="K52" s="63">
        <v>859</v>
      </c>
      <c r="L52" s="64">
        <v>1000</v>
      </c>
      <c r="M52" s="64">
        <v>1095</v>
      </c>
      <c r="N52" s="64">
        <v>1152</v>
      </c>
      <c r="O52" s="65">
        <v>1184</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360</v>
      </c>
      <c r="L53" s="69">
        <v>533</v>
      </c>
      <c r="M53" s="69">
        <v>608</v>
      </c>
      <c r="N53" s="69">
        <v>659</v>
      </c>
      <c r="O53" s="70">
        <v>666</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u4+ElNDJ9GzWLicSKtazIoqRbW/FcJDvjpp049xNBS+RUjz5iNgH+yIgEaKaCoJkVR8w25oCTki5eqj3IBSoQ==" saltValue="GmEzDgTnXFbLChf+VWRHp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34"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184" t="s">
        <v>30</v>
      </c>
      <c r="C41" s="1185"/>
      <c r="D41" s="105"/>
      <c r="E41" s="1190" t="s">
        <v>31</v>
      </c>
      <c r="F41" s="1190"/>
      <c r="G41" s="1190"/>
      <c r="H41" s="1191"/>
      <c r="I41" s="355">
        <v>16370</v>
      </c>
      <c r="J41" s="356">
        <v>16444</v>
      </c>
      <c r="K41" s="356">
        <v>15707</v>
      </c>
      <c r="L41" s="356">
        <v>14510</v>
      </c>
      <c r="M41" s="357">
        <v>13325</v>
      </c>
    </row>
    <row r="42" spans="2:13" ht="27.75" customHeight="1">
      <c r="B42" s="1186"/>
      <c r="C42" s="1187"/>
      <c r="D42" s="106"/>
      <c r="E42" s="1192" t="s">
        <v>32</v>
      </c>
      <c r="F42" s="1192"/>
      <c r="G42" s="1192"/>
      <c r="H42" s="1193"/>
      <c r="I42" s="358" t="s">
        <v>487</v>
      </c>
      <c r="J42" s="359" t="s">
        <v>487</v>
      </c>
      <c r="K42" s="359" t="s">
        <v>487</v>
      </c>
      <c r="L42" s="359" t="s">
        <v>487</v>
      </c>
      <c r="M42" s="360" t="s">
        <v>487</v>
      </c>
    </row>
    <row r="43" spans="2:13" ht="27.75" customHeight="1">
      <c r="B43" s="1186"/>
      <c r="C43" s="1187"/>
      <c r="D43" s="106"/>
      <c r="E43" s="1192" t="s">
        <v>33</v>
      </c>
      <c r="F43" s="1192"/>
      <c r="G43" s="1192"/>
      <c r="H43" s="1193"/>
      <c r="I43" s="358">
        <v>2425</v>
      </c>
      <c r="J43" s="359">
        <v>2389</v>
      </c>
      <c r="K43" s="359">
        <v>2126</v>
      </c>
      <c r="L43" s="359">
        <v>1999</v>
      </c>
      <c r="M43" s="360">
        <v>1916</v>
      </c>
    </row>
    <row r="44" spans="2:13" ht="27.75" customHeight="1">
      <c r="B44" s="1186"/>
      <c r="C44" s="1187"/>
      <c r="D44" s="106"/>
      <c r="E44" s="1192" t="s">
        <v>34</v>
      </c>
      <c r="F44" s="1192"/>
      <c r="G44" s="1192"/>
      <c r="H44" s="1193"/>
      <c r="I44" s="358">
        <v>685</v>
      </c>
      <c r="J44" s="359">
        <v>675</v>
      </c>
      <c r="K44" s="359">
        <v>693</v>
      </c>
      <c r="L44" s="359">
        <v>695</v>
      </c>
      <c r="M44" s="360">
        <v>623</v>
      </c>
    </row>
    <row r="45" spans="2:13" ht="27.75" customHeight="1">
      <c r="B45" s="1186"/>
      <c r="C45" s="1187"/>
      <c r="D45" s="106"/>
      <c r="E45" s="1192" t="s">
        <v>35</v>
      </c>
      <c r="F45" s="1192"/>
      <c r="G45" s="1192"/>
      <c r="H45" s="1193"/>
      <c r="I45" s="358">
        <v>1009</v>
      </c>
      <c r="J45" s="359">
        <v>1022</v>
      </c>
      <c r="K45" s="359">
        <v>763</v>
      </c>
      <c r="L45" s="359">
        <v>765</v>
      </c>
      <c r="M45" s="360">
        <v>869</v>
      </c>
    </row>
    <row r="46" spans="2:13" ht="27.75" customHeight="1">
      <c r="B46" s="1186"/>
      <c r="C46" s="1187"/>
      <c r="D46" s="107"/>
      <c r="E46" s="1192" t="s">
        <v>36</v>
      </c>
      <c r="F46" s="1192"/>
      <c r="G46" s="1192"/>
      <c r="H46" s="1193"/>
      <c r="I46" s="358" t="s">
        <v>487</v>
      </c>
      <c r="J46" s="359" t="s">
        <v>487</v>
      </c>
      <c r="K46" s="359" t="s">
        <v>487</v>
      </c>
      <c r="L46" s="359" t="s">
        <v>487</v>
      </c>
      <c r="M46" s="360" t="s">
        <v>487</v>
      </c>
    </row>
    <row r="47" spans="2:13" ht="27.75" customHeight="1">
      <c r="B47" s="1186"/>
      <c r="C47" s="1187"/>
      <c r="D47" s="108"/>
      <c r="E47" s="1194" t="s">
        <v>37</v>
      </c>
      <c r="F47" s="1195"/>
      <c r="G47" s="1195"/>
      <c r="H47" s="1196"/>
      <c r="I47" s="358" t="s">
        <v>487</v>
      </c>
      <c r="J47" s="359" t="s">
        <v>487</v>
      </c>
      <c r="K47" s="359" t="s">
        <v>487</v>
      </c>
      <c r="L47" s="359" t="s">
        <v>487</v>
      </c>
      <c r="M47" s="360" t="s">
        <v>487</v>
      </c>
    </row>
    <row r="48" spans="2:13" ht="27.75" customHeight="1">
      <c r="B48" s="1186"/>
      <c r="C48" s="1187"/>
      <c r="D48" s="106"/>
      <c r="E48" s="1192" t="s">
        <v>38</v>
      </c>
      <c r="F48" s="1192"/>
      <c r="G48" s="1192"/>
      <c r="H48" s="1193"/>
      <c r="I48" s="358" t="s">
        <v>487</v>
      </c>
      <c r="J48" s="359" t="s">
        <v>487</v>
      </c>
      <c r="K48" s="359" t="s">
        <v>487</v>
      </c>
      <c r="L48" s="359" t="s">
        <v>487</v>
      </c>
      <c r="M48" s="360" t="s">
        <v>487</v>
      </c>
    </row>
    <row r="49" spans="2:13" ht="27.75" customHeight="1">
      <c r="B49" s="1188"/>
      <c r="C49" s="1189"/>
      <c r="D49" s="106"/>
      <c r="E49" s="1192" t="s">
        <v>39</v>
      </c>
      <c r="F49" s="1192"/>
      <c r="G49" s="1192"/>
      <c r="H49" s="1193"/>
      <c r="I49" s="358" t="s">
        <v>487</v>
      </c>
      <c r="J49" s="359" t="s">
        <v>487</v>
      </c>
      <c r="K49" s="359" t="s">
        <v>487</v>
      </c>
      <c r="L49" s="359" t="s">
        <v>487</v>
      </c>
      <c r="M49" s="360" t="s">
        <v>487</v>
      </c>
    </row>
    <row r="50" spans="2:13" ht="27.75" customHeight="1">
      <c r="B50" s="1197" t="s">
        <v>40</v>
      </c>
      <c r="C50" s="1198"/>
      <c r="D50" s="109"/>
      <c r="E50" s="1192" t="s">
        <v>41</v>
      </c>
      <c r="F50" s="1192"/>
      <c r="G50" s="1192"/>
      <c r="H50" s="1193"/>
      <c r="I50" s="358">
        <v>2353</v>
      </c>
      <c r="J50" s="359">
        <v>3317</v>
      </c>
      <c r="K50" s="359">
        <v>4267</v>
      </c>
      <c r="L50" s="359">
        <v>4923</v>
      </c>
      <c r="M50" s="360">
        <v>5192</v>
      </c>
    </row>
    <row r="51" spans="2:13" ht="27.75" customHeight="1">
      <c r="B51" s="1186"/>
      <c r="C51" s="1187"/>
      <c r="D51" s="106"/>
      <c r="E51" s="1192" t="s">
        <v>42</v>
      </c>
      <c r="F51" s="1192"/>
      <c r="G51" s="1192"/>
      <c r="H51" s="1193"/>
      <c r="I51" s="358">
        <v>812</v>
      </c>
      <c r="J51" s="359">
        <v>817</v>
      </c>
      <c r="K51" s="359">
        <v>814</v>
      </c>
      <c r="L51" s="359">
        <v>768</v>
      </c>
      <c r="M51" s="360">
        <v>760</v>
      </c>
    </row>
    <row r="52" spans="2:13" ht="27.75" customHeight="1">
      <c r="B52" s="1188"/>
      <c r="C52" s="1189"/>
      <c r="D52" s="106"/>
      <c r="E52" s="1192" t="s">
        <v>43</v>
      </c>
      <c r="F52" s="1192"/>
      <c r="G52" s="1192"/>
      <c r="H52" s="1193"/>
      <c r="I52" s="358">
        <v>13418</v>
      </c>
      <c r="J52" s="359">
        <v>13120</v>
      </c>
      <c r="K52" s="359">
        <v>12508</v>
      </c>
      <c r="L52" s="359">
        <v>11696</v>
      </c>
      <c r="M52" s="360">
        <v>10964</v>
      </c>
    </row>
    <row r="53" spans="2:13" ht="27.75" customHeight="1" thickBot="1">
      <c r="B53" s="1199" t="s">
        <v>19</v>
      </c>
      <c r="C53" s="1200"/>
      <c r="D53" s="110"/>
      <c r="E53" s="1201" t="s">
        <v>44</v>
      </c>
      <c r="F53" s="1201"/>
      <c r="G53" s="1201"/>
      <c r="H53" s="1202"/>
      <c r="I53" s="361">
        <v>3905</v>
      </c>
      <c r="J53" s="362">
        <v>3276</v>
      </c>
      <c r="K53" s="362">
        <v>1700</v>
      </c>
      <c r="L53" s="362">
        <v>582</v>
      </c>
      <c r="M53" s="363">
        <v>-182</v>
      </c>
    </row>
    <row r="54" spans="2:13" ht="27.75" customHeight="1">
      <c r="B54" s="111"/>
      <c r="C54" s="112"/>
      <c r="D54" s="112"/>
      <c r="E54" s="113"/>
      <c r="F54" s="113"/>
      <c r="G54" s="113"/>
      <c r="H54" s="113"/>
      <c r="I54" s="114"/>
      <c r="J54" s="114"/>
      <c r="K54" s="114"/>
      <c r="L54" s="114"/>
      <c r="M54" s="114"/>
    </row>
    <row r="55" spans="2:13" ht="13"/>
  </sheetData>
  <sheetProtection algorithmName="SHA-512" hashValue="sxyfm1ceK4HQIeCJ0R+YFvOEpkx0sOy2JWJUhNJJowo1CEZBUV5fTPnssiK6z/flakMYKhe2gkRv2guyG00o1Q==" saltValue="wboVOqLJ2+xepY7AtVoP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1" t="s">
        <v>46</v>
      </c>
      <c r="D55" s="1211"/>
      <c r="E55" s="1212"/>
      <c r="F55" s="122">
        <v>1418</v>
      </c>
      <c r="G55" s="122">
        <v>1963</v>
      </c>
      <c r="H55" s="123">
        <v>1963</v>
      </c>
    </row>
    <row r="56" spans="2:8" ht="52.5" customHeight="1">
      <c r="B56" s="124"/>
      <c r="C56" s="1213" t="s">
        <v>47</v>
      </c>
      <c r="D56" s="1213"/>
      <c r="E56" s="1214"/>
      <c r="F56" s="125">
        <v>306</v>
      </c>
      <c r="G56" s="125">
        <v>295</v>
      </c>
      <c r="H56" s="126">
        <v>280</v>
      </c>
    </row>
    <row r="57" spans="2:8" ht="53.25" customHeight="1">
      <c r="B57" s="124"/>
      <c r="C57" s="1215" t="s">
        <v>48</v>
      </c>
      <c r="D57" s="1215"/>
      <c r="E57" s="1216"/>
      <c r="F57" s="127">
        <v>2150</v>
      </c>
      <c r="G57" s="127">
        <v>2214</v>
      </c>
      <c r="H57" s="128">
        <v>2495</v>
      </c>
    </row>
    <row r="58" spans="2:8" ht="45.75" customHeight="1">
      <c r="B58" s="129"/>
      <c r="C58" s="1203" t="s">
        <v>556</v>
      </c>
      <c r="D58" s="1204"/>
      <c r="E58" s="1205"/>
      <c r="F58" s="130">
        <v>1456</v>
      </c>
      <c r="G58" s="130">
        <v>1598</v>
      </c>
      <c r="H58" s="131">
        <v>1626</v>
      </c>
    </row>
    <row r="59" spans="2:8" ht="45.75" customHeight="1">
      <c r="B59" s="129"/>
      <c r="C59" s="1203" t="s">
        <v>557</v>
      </c>
      <c r="D59" s="1204"/>
      <c r="E59" s="1205"/>
      <c r="F59" s="130">
        <v>379</v>
      </c>
      <c r="G59" s="130">
        <v>479</v>
      </c>
      <c r="H59" s="131">
        <v>534</v>
      </c>
    </row>
    <row r="60" spans="2:8" ht="45.75" customHeight="1">
      <c r="B60" s="129"/>
      <c r="C60" s="1203" t="s">
        <v>558</v>
      </c>
      <c r="D60" s="1204"/>
      <c r="E60" s="1205"/>
      <c r="F60" s="130">
        <v>249</v>
      </c>
      <c r="G60" s="130">
        <v>72</v>
      </c>
      <c r="H60" s="131">
        <v>234</v>
      </c>
    </row>
    <row r="61" spans="2:8" ht="45.75" customHeight="1">
      <c r="B61" s="129"/>
      <c r="C61" s="1203" t="s">
        <v>559</v>
      </c>
      <c r="D61" s="1204"/>
      <c r="E61" s="1205"/>
      <c r="F61" s="130">
        <v>26</v>
      </c>
      <c r="G61" s="130">
        <v>26</v>
      </c>
      <c r="H61" s="131">
        <v>26</v>
      </c>
    </row>
    <row r="62" spans="2:8" ht="45.75" customHeight="1" thickBot="1">
      <c r="B62" s="132"/>
      <c r="C62" s="1206" t="s">
        <v>560</v>
      </c>
      <c r="D62" s="1207"/>
      <c r="E62" s="1208"/>
      <c r="F62" s="133">
        <v>19</v>
      </c>
      <c r="G62" s="133">
        <v>18</v>
      </c>
      <c r="H62" s="134">
        <v>17</v>
      </c>
    </row>
    <row r="63" spans="2:8" ht="52.5" customHeight="1" thickBot="1">
      <c r="B63" s="135"/>
      <c r="C63" s="1209" t="s">
        <v>49</v>
      </c>
      <c r="D63" s="1209"/>
      <c r="E63" s="1210"/>
      <c r="F63" s="136">
        <v>3874</v>
      </c>
      <c r="G63" s="136">
        <v>4472</v>
      </c>
      <c r="H63" s="137">
        <v>4738</v>
      </c>
    </row>
    <row r="64" spans="2:8" ht="13"/>
  </sheetData>
  <sheetProtection algorithmName="SHA-512" hashValue="NCq/gk1w3/lh/YIzuNT5VmAsEbE4dTMND5yfHhsTllwLkCqRdgQcrg2W5H4tWVECatBNObkIg5Xv//NB+5vZjw==" saltValue="R9Hbdp773rS+qU0iTDea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214327</v>
      </c>
      <c r="E3" s="156"/>
      <c r="F3" s="157">
        <v>87464</v>
      </c>
      <c r="G3" s="158"/>
      <c r="H3" s="159"/>
    </row>
    <row r="4" spans="1:8">
      <c r="A4" s="160"/>
      <c r="B4" s="161"/>
      <c r="C4" s="162"/>
      <c r="D4" s="163">
        <v>22221</v>
      </c>
      <c r="E4" s="164"/>
      <c r="F4" s="165">
        <v>47479</v>
      </c>
      <c r="G4" s="166"/>
      <c r="H4" s="167"/>
    </row>
    <row r="5" spans="1:8">
      <c r="A5" s="148" t="s">
        <v>520</v>
      </c>
      <c r="B5" s="153"/>
      <c r="C5" s="154"/>
      <c r="D5" s="155">
        <v>112642</v>
      </c>
      <c r="E5" s="156"/>
      <c r="F5" s="157">
        <v>96248</v>
      </c>
      <c r="G5" s="158"/>
      <c r="H5" s="159"/>
    </row>
    <row r="6" spans="1:8">
      <c r="A6" s="160"/>
      <c r="B6" s="161"/>
      <c r="C6" s="162"/>
      <c r="D6" s="163">
        <v>32650</v>
      </c>
      <c r="E6" s="164"/>
      <c r="F6" s="165">
        <v>55768</v>
      </c>
      <c r="G6" s="166"/>
      <c r="H6" s="167"/>
    </row>
    <row r="7" spans="1:8">
      <c r="A7" s="148" t="s">
        <v>521</v>
      </c>
      <c r="B7" s="153"/>
      <c r="C7" s="154"/>
      <c r="D7" s="155">
        <v>69132</v>
      </c>
      <c r="E7" s="156"/>
      <c r="F7" s="157">
        <v>76413</v>
      </c>
      <c r="G7" s="158"/>
      <c r="H7" s="159"/>
    </row>
    <row r="8" spans="1:8">
      <c r="A8" s="160"/>
      <c r="B8" s="161"/>
      <c r="C8" s="162"/>
      <c r="D8" s="163">
        <v>26293</v>
      </c>
      <c r="E8" s="164"/>
      <c r="F8" s="165">
        <v>39658</v>
      </c>
      <c r="G8" s="166"/>
      <c r="H8" s="167"/>
    </row>
    <row r="9" spans="1:8">
      <c r="A9" s="148" t="s">
        <v>522</v>
      </c>
      <c r="B9" s="153"/>
      <c r="C9" s="154"/>
      <c r="D9" s="155">
        <v>60849</v>
      </c>
      <c r="E9" s="156"/>
      <c r="F9" s="157">
        <v>66481</v>
      </c>
      <c r="G9" s="158"/>
      <c r="H9" s="159"/>
    </row>
    <row r="10" spans="1:8">
      <c r="A10" s="160"/>
      <c r="B10" s="161"/>
      <c r="C10" s="162"/>
      <c r="D10" s="163">
        <v>30781</v>
      </c>
      <c r="E10" s="164"/>
      <c r="F10" s="165">
        <v>36120</v>
      </c>
      <c r="G10" s="166"/>
      <c r="H10" s="167"/>
    </row>
    <row r="11" spans="1:8">
      <c r="A11" s="148" t="s">
        <v>523</v>
      </c>
      <c r="B11" s="153"/>
      <c r="C11" s="154"/>
      <c r="D11" s="155">
        <v>69028</v>
      </c>
      <c r="E11" s="156"/>
      <c r="F11" s="157">
        <v>67825</v>
      </c>
      <c r="G11" s="158"/>
      <c r="H11" s="159"/>
    </row>
    <row r="12" spans="1:8">
      <c r="A12" s="160"/>
      <c r="B12" s="161"/>
      <c r="C12" s="168"/>
      <c r="D12" s="163">
        <v>29843</v>
      </c>
      <c r="E12" s="164"/>
      <c r="F12" s="165">
        <v>39417</v>
      </c>
      <c r="G12" s="166"/>
      <c r="H12" s="167"/>
    </row>
    <row r="13" spans="1:8">
      <c r="A13" s="148"/>
      <c r="B13" s="153"/>
      <c r="C13" s="169"/>
      <c r="D13" s="170">
        <v>105196</v>
      </c>
      <c r="E13" s="171"/>
      <c r="F13" s="172">
        <v>78886</v>
      </c>
      <c r="G13" s="173"/>
      <c r="H13" s="159"/>
    </row>
    <row r="14" spans="1:8">
      <c r="A14" s="160"/>
      <c r="B14" s="161"/>
      <c r="C14" s="162"/>
      <c r="D14" s="163">
        <v>28358</v>
      </c>
      <c r="E14" s="164"/>
      <c r="F14" s="165">
        <v>43688</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9.31</v>
      </c>
      <c r="C19" s="174">
        <f>ROUND(VALUE(SUBSTITUTE(実質収支比率等に係る経年分析!G$48,"▲","-")),2)</f>
        <v>8.24</v>
      </c>
      <c r="D19" s="174">
        <f>ROUND(VALUE(SUBSTITUTE(実質収支比率等に係る経年分析!H$48,"▲","-")),2)</f>
        <v>14.44</v>
      </c>
      <c r="E19" s="174">
        <f>ROUND(VALUE(SUBSTITUTE(実質収支比率等に係る経年分析!I$48,"▲","-")),2)</f>
        <v>11.95</v>
      </c>
      <c r="F19" s="174">
        <f>ROUND(VALUE(SUBSTITUTE(実質収支比率等に係る経年分析!J$48,"▲","-")),2)</f>
        <v>10.69</v>
      </c>
    </row>
    <row r="20" spans="1:11">
      <c r="A20" s="174" t="s">
        <v>53</v>
      </c>
      <c r="B20" s="174">
        <f>ROUND(VALUE(SUBSTITUTE(実質収支比率等に係る経年分析!F$47,"▲","-")),2)</f>
        <v>16.670000000000002</v>
      </c>
      <c r="C20" s="174">
        <f>ROUND(VALUE(SUBSTITUTE(実質収支比率等に係る経年分析!G$47,"▲","-")),2)</f>
        <v>20.91</v>
      </c>
      <c r="D20" s="174">
        <f>ROUND(VALUE(SUBSTITUTE(実質収支比率等に係る経年分析!H$47,"▲","-")),2)</f>
        <v>25.13</v>
      </c>
      <c r="E20" s="174">
        <f>ROUND(VALUE(SUBSTITUTE(実質収支比率等に係る経年分析!I$47,"▲","-")),2)</f>
        <v>35.17</v>
      </c>
      <c r="F20" s="174">
        <f>ROUND(VALUE(SUBSTITUTE(実質収支比率等に係る経年分析!J$47,"▲","-")),2)</f>
        <v>34.79</v>
      </c>
    </row>
    <row r="21" spans="1:11">
      <c r="A21" s="174" t="s">
        <v>54</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5.3</v>
      </c>
      <c r="D21" s="174">
        <f>IF(ISNUMBER(VALUE(SUBSTITUTE(実質収支比率等に係る経年分析!H$49,"▲","-"))),ROUND(VALUE(SUBSTITUTE(実質収支比率等に係る経年分析!H$49,"▲","-")),2),NA())</f>
        <v>12.74</v>
      </c>
      <c r="E21" s="174">
        <f>IF(ISNUMBER(VALUE(SUBSTITUTE(実質収支比率等に係る経年分析!I$49,"▲","-"))),ROUND(VALUE(SUBSTITUTE(実質収支比率等に係る経年分析!I$49,"▲","-")),2),NA())</f>
        <v>7.12</v>
      </c>
      <c r="F21" s="174">
        <f>IF(ISNUMBER(VALUE(SUBSTITUTE(実質収支比率等に係る経年分析!J$49,"▲","-"))),ROUND(VALUE(SUBSTITUTE(実質収支比率等に係る経年分析!J$49,"▲","-")),2),NA())</f>
        <v>-1.1399999999999999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0.62</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0.13</v>
      </c>
      <c r="C28" s="175" t="e">
        <f>IF(ROUND(VALUE(SUBSTITUTE(連結実質赤字比率に係る赤字・黒字の構成分析!F$42,"▲", "-")), 2) &gt;= 0, ABS(ROUND(VALUE(SUBSTITUTE(連結実質赤字比率に係る赤字・黒字の構成分析!F$42,"▲", "-")), 2)), NA())</f>
        <v>#N/A</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御船町緑の村運営事業特別会計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御船町公共下水道事業特別会計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c r="A32" s="175" t="str">
        <f>IF(連結実質赤字比率に係る赤字・黒字の構成分析!C$38="",NA(),連結実質赤字比率に係る赤字・黒字の構成分析!C$38)</f>
        <v>御船町後期高齢者医療事業特別会計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c r="A33" s="175" t="str">
        <f>IF(連結実質赤字比率に係る赤字・黒字の構成分析!C$37="",NA(),連結実質赤字比率に係る赤字・黒字の構成分析!C$37)</f>
        <v>御船町国民健康保険事業特別会計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1.47</v>
      </c>
    </row>
    <row r="34" spans="1:16">
      <c r="A34" s="175" t="str">
        <f>IF(連結実質赤字比率に係る赤字・黒字の構成分析!C$36="",NA(),連結実質赤字比率に係る赤字・黒字の構成分析!C$36)</f>
        <v>御船町介護保険事業特別会計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2.1800000000000002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1.69</v>
      </c>
    </row>
    <row r="35" spans="1:16">
      <c r="A35" s="175" t="str">
        <f>IF(連結実質赤字比率に係る赤字・黒字の構成分析!C$35="",NA(),連結実質赤字比率に係る赤字・黒字の構成分析!C$35)</f>
        <v>御船町水道事業会計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10.69</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859</v>
      </c>
      <c r="E42" s="176"/>
      <c r="F42" s="176"/>
      <c r="G42" s="176">
        <f>'実質公債費比率（分子）の構造'!L$52</f>
        <v>1000</v>
      </c>
      <c r="H42" s="176"/>
      <c r="I42" s="176"/>
      <c r="J42" s="176">
        <f>'実質公債費比率（分子）の構造'!M$52</f>
        <v>1095</v>
      </c>
      <c r="K42" s="176"/>
      <c r="L42" s="176"/>
      <c r="M42" s="176">
        <f>'実質公債費比率（分子）の構造'!N$52</f>
        <v>1152</v>
      </c>
      <c r="N42" s="176"/>
      <c r="O42" s="176"/>
      <c r="P42" s="176">
        <f>'実質公債費比率（分子）の構造'!O$52</f>
        <v>1184</v>
      </c>
    </row>
    <row r="43" spans="1:16">
      <c r="A43" s="176" t="s">
        <v>16</v>
      </c>
      <c r="B43" s="176">
        <f>'実質公債費比率（分子）の構造'!K$51</f>
        <v>2</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41</v>
      </c>
      <c r="C45" s="176"/>
      <c r="D45" s="176"/>
      <c r="E45" s="176">
        <f>'実質公債費比率（分子）の構造'!L$49</f>
        <v>41</v>
      </c>
      <c r="F45" s="176"/>
      <c r="G45" s="176"/>
      <c r="H45" s="176">
        <f>'実質公債費比率（分子）の構造'!M$49</f>
        <v>44</v>
      </c>
      <c r="I45" s="176"/>
      <c r="J45" s="176"/>
      <c r="K45" s="176">
        <f>'実質公債費比率（分子）の構造'!N$49</f>
        <v>45</v>
      </c>
      <c r="L45" s="176"/>
      <c r="M45" s="176"/>
      <c r="N45" s="176">
        <f>'実質公債費比率（分子）の構造'!O$49</f>
        <v>46</v>
      </c>
      <c r="O45" s="176"/>
      <c r="P45" s="176"/>
    </row>
    <row r="46" spans="1:16">
      <c r="A46" s="176" t="s">
        <v>64</v>
      </c>
      <c r="B46" s="176">
        <f>'実質公債費比率（分子）の構造'!K$48</f>
        <v>201</v>
      </c>
      <c r="C46" s="176"/>
      <c r="D46" s="176"/>
      <c r="E46" s="176">
        <f>'実質公債費比率（分子）の構造'!L$48</f>
        <v>191</v>
      </c>
      <c r="F46" s="176"/>
      <c r="G46" s="176"/>
      <c r="H46" s="176">
        <f>'実質公債費比率（分子）の構造'!M$48</f>
        <v>179</v>
      </c>
      <c r="I46" s="176"/>
      <c r="J46" s="176"/>
      <c r="K46" s="176">
        <f>'実質公債費比率（分子）の構造'!N$48</f>
        <v>203</v>
      </c>
      <c r="L46" s="176"/>
      <c r="M46" s="176"/>
      <c r="N46" s="176">
        <f>'実質公債費比率（分子）の構造'!O$48</f>
        <v>207</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975</v>
      </c>
      <c r="C49" s="176"/>
      <c r="D49" s="176"/>
      <c r="E49" s="176">
        <f>'実質公債費比率（分子）の構造'!L$45</f>
        <v>1301</v>
      </c>
      <c r="F49" s="176"/>
      <c r="G49" s="176"/>
      <c r="H49" s="176">
        <f>'実質公債費比率（分子）の構造'!M$45</f>
        <v>1480</v>
      </c>
      <c r="I49" s="176"/>
      <c r="J49" s="176"/>
      <c r="K49" s="176">
        <f>'実質公債費比率（分子）の構造'!N$45</f>
        <v>1563</v>
      </c>
      <c r="L49" s="176"/>
      <c r="M49" s="176"/>
      <c r="N49" s="176">
        <f>'実質公債費比率（分子）の構造'!O$45</f>
        <v>1597</v>
      </c>
      <c r="O49" s="176"/>
      <c r="P49" s="176"/>
    </row>
    <row r="50" spans="1:16">
      <c r="A50" s="176" t="s">
        <v>67</v>
      </c>
      <c r="B50" s="176" t="e">
        <f>NA()</f>
        <v>#N/A</v>
      </c>
      <c r="C50" s="176">
        <f>IF(ISNUMBER('実質公債費比率（分子）の構造'!K$53),'実質公債費比率（分子）の構造'!K$53,NA())</f>
        <v>360</v>
      </c>
      <c r="D50" s="176" t="e">
        <f>NA()</f>
        <v>#N/A</v>
      </c>
      <c r="E50" s="176" t="e">
        <f>NA()</f>
        <v>#N/A</v>
      </c>
      <c r="F50" s="176">
        <f>IF(ISNUMBER('実質公債費比率（分子）の構造'!L$53),'実質公債費比率（分子）の構造'!L$53,NA())</f>
        <v>533</v>
      </c>
      <c r="G50" s="176" t="e">
        <f>NA()</f>
        <v>#N/A</v>
      </c>
      <c r="H50" s="176" t="e">
        <f>NA()</f>
        <v>#N/A</v>
      </c>
      <c r="I50" s="176">
        <f>IF(ISNUMBER('実質公債費比率（分子）の構造'!M$53),'実質公債費比率（分子）の構造'!M$53,NA())</f>
        <v>608</v>
      </c>
      <c r="J50" s="176" t="e">
        <f>NA()</f>
        <v>#N/A</v>
      </c>
      <c r="K50" s="176" t="e">
        <f>NA()</f>
        <v>#N/A</v>
      </c>
      <c r="L50" s="176">
        <f>IF(ISNUMBER('実質公債費比率（分子）の構造'!N$53),'実質公債費比率（分子）の構造'!N$53,NA())</f>
        <v>659</v>
      </c>
      <c r="M50" s="176" t="e">
        <f>NA()</f>
        <v>#N/A</v>
      </c>
      <c r="N50" s="176" t="e">
        <f>NA()</f>
        <v>#N/A</v>
      </c>
      <c r="O50" s="176">
        <f>IF(ISNUMBER('実質公債費比率（分子）の構造'!O$53),'実質公債費比率（分子）の構造'!O$53,NA())</f>
        <v>666</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13418</v>
      </c>
      <c r="E56" s="175"/>
      <c r="F56" s="175"/>
      <c r="G56" s="175">
        <f>'将来負担比率（分子）の構造'!J$52</f>
        <v>13120</v>
      </c>
      <c r="H56" s="175"/>
      <c r="I56" s="175"/>
      <c r="J56" s="175">
        <f>'将来負担比率（分子）の構造'!K$52</f>
        <v>12508</v>
      </c>
      <c r="K56" s="175"/>
      <c r="L56" s="175"/>
      <c r="M56" s="175">
        <f>'将来負担比率（分子）の構造'!L$52</f>
        <v>11696</v>
      </c>
      <c r="N56" s="175"/>
      <c r="O56" s="175"/>
      <c r="P56" s="175">
        <f>'将来負担比率（分子）の構造'!M$52</f>
        <v>10964</v>
      </c>
    </row>
    <row r="57" spans="1:16">
      <c r="A57" s="175" t="s">
        <v>42</v>
      </c>
      <c r="B57" s="175"/>
      <c r="C57" s="175"/>
      <c r="D57" s="175">
        <f>'将来負担比率（分子）の構造'!I$51</f>
        <v>812</v>
      </c>
      <c r="E57" s="175"/>
      <c r="F57" s="175"/>
      <c r="G57" s="175">
        <f>'将来負担比率（分子）の構造'!J$51</f>
        <v>817</v>
      </c>
      <c r="H57" s="175"/>
      <c r="I57" s="175"/>
      <c r="J57" s="175">
        <f>'将来負担比率（分子）の構造'!K$51</f>
        <v>814</v>
      </c>
      <c r="K57" s="175"/>
      <c r="L57" s="175"/>
      <c r="M57" s="175">
        <f>'将来負担比率（分子）の構造'!L$51</f>
        <v>768</v>
      </c>
      <c r="N57" s="175"/>
      <c r="O57" s="175"/>
      <c r="P57" s="175">
        <f>'将来負担比率（分子）の構造'!M$51</f>
        <v>760</v>
      </c>
    </row>
    <row r="58" spans="1:16">
      <c r="A58" s="175" t="s">
        <v>41</v>
      </c>
      <c r="B58" s="175"/>
      <c r="C58" s="175"/>
      <c r="D58" s="175">
        <f>'将来負担比率（分子）の構造'!I$50</f>
        <v>2353</v>
      </c>
      <c r="E58" s="175"/>
      <c r="F58" s="175"/>
      <c r="G58" s="175">
        <f>'将来負担比率（分子）の構造'!J$50</f>
        <v>3317</v>
      </c>
      <c r="H58" s="175"/>
      <c r="I58" s="175"/>
      <c r="J58" s="175">
        <f>'将来負担比率（分子）の構造'!K$50</f>
        <v>4267</v>
      </c>
      <c r="K58" s="175"/>
      <c r="L58" s="175"/>
      <c r="M58" s="175">
        <f>'将来負担比率（分子）の構造'!L$50</f>
        <v>4923</v>
      </c>
      <c r="N58" s="175"/>
      <c r="O58" s="175"/>
      <c r="P58" s="175">
        <f>'将来負担比率（分子）の構造'!M$50</f>
        <v>5192</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1009</v>
      </c>
      <c r="C62" s="175"/>
      <c r="D62" s="175"/>
      <c r="E62" s="175">
        <f>'将来負担比率（分子）の構造'!J$45</f>
        <v>1022</v>
      </c>
      <c r="F62" s="175"/>
      <c r="G62" s="175"/>
      <c r="H62" s="175">
        <f>'将来負担比率（分子）の構造'!K$45</f>
        <v>763</v>
      </c>
      <c r="I62" s="175"/>
      <c r="J62" s="175"/>
      <c r="K62" s="175">
        <f>'将来負担比率（分子）の構造'!L$45</f>
        <v>765</v>
      </c>
      <c r="L62" s="175"/>
      <c r="M62" s="175"/>
      <c r="N62" s="175">
        <f>'将来負担比率（分子）の構造'!M$45</f>
        <v>869</v>
      </c>
      <c r="O62" s="175"/>
      <c r="P62" s="175"/>
    </row>
    <row r="63" spans="1:16">
      <c r="A63" s="175" t="s">
        <v>34</v>
      </c>
      <c r="B63" s="175">
        <f>'将来負担比率（分子）の構造'!I$44</f>
        <v>685</v>
      </c>
      <c r="C63" s="175"/>
      <c r="D63" s="175"/>
      <c r="E63" s="175">
        <f>'将来負担比率（分子）の構造'!J$44</f>
        <v>675</v>
      </c>
      <c r="F63" s="175"/>
      <c r="G63" s="175"/>
      <c r="H63" s="175">
        <f>'将来負担比率（分子）の構造'!K$44</f>
        <v>693</v>
      </c>
      <c r="I63" s="175"/>
      <c r="J63" s="175"/>
      <c r="K63" s="175">
        <f>'将来負担比率（分子）の構造'!L$44</f>
        <v>695</v>
      </c>
      <c r="L63" s="175"/>
      <c r="M63" s="175"/>
      <c r="N63" s="175">
        <f>'将来負担比率（分子）の構造'!M$44</f>
        <v>623</v>
      </c>
      <c r="O63" s="175"/>
      <c r="P63" s="175"/>
    </row>
    <row r="64" spans="1:16">
      <c r="A64" s="175" t="s">
        <v>33</v>
      </c>
      <c r="B64" s="175">
        <f>'将来負担比率（分子）の構造'!I$43</f>
        <v>2425</v>
      </c>
      <c r="C64" s="175"/>
      <c r="D64" s="175"/>
      <c r="E64" s="175">
        <f>'将来負担比率（分子）の構造'!J$43</f>
        <v>2389</v>
      </c>
      <c r="F64" s="175"/>
      <c r="G64" s="175"/>
      <c r="H64" s="175">
        <f>'将来負担比率（分子）の構造'!K$43</f>
        <v>2126</v>
      </c>
      <c r="I64" s="175"/>
      <c r="J64" s="175"/>
      <c r="K64" s="175">
        <f>'将来負担比率（分子）の構造'!L$43</f>
        <v>1999</v>
      </c>
      <c r="L64" s="175"/>
      <c r="M64" s="175"/>
      <c r="N64" s="175">
        <f>'将来負担比率（分子）の構造'!M$43</f>
        <v>1916</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16370</v>
      </c>
      <c r="C66" s="175"/>
      <c r="D66" s="175"/>
      <c r="E66" s="175">
        <f>'将来負担比率（分子）の構造'!J$41</f>
        <v>16444</v>
      </c>
      <c r="F66" s="175"/>
      <c r="G66" s="175"/>
      <c r="H66" s="175">
        <f>'将来負担比率（分子）の構造'!K$41</f>
        <v>15707</v>
      </c>
      <c r="I66" s="175"/>
      <c r="J66" s="175"/>
      <c r="K66" s="175">
        <f>'将来負担比率（分子）の構造'!L$41</f>
        <v>14510</v>
      </c>
      <c r="L66" s="175"/>
      <c r="M66" s="175"/>
      <c r="N66" s="175">
        <f>'将来負担比率（分子）の構造'!M$41</f>
        <v>13325</v>
      </c>
      <c r="O66" s="175"/>
      <c r="P66" s="175"/>
    </row>
    <row r="67" spans="1:16">
      <c r="A67" s="175" t="s">
        <v>71</v>
      </c>
      <c r="B67" s="175" t="e">
        <f>NA()</f>
        <v>#N/A</v>
      </c>
      <c r="C67" s="175">
        <f>IF(ISNUMBER('将来負担比率（分子）の構造'!I$53), IF('将来負担比率（分子）の構造'!I$53 &lt; 0, 0, '将来負担比率（分子）の構造'!I$53), NA())</f>
        <v>3905</v>
      </c>
      <c r="D67" s="175" t="e">
        <f>NA()</f>
        <v>#N/A</v>
      </c>
      <c r="E67" s="175" t="e">
        <f>NA()</f>
        <v>#N/A</v>
      </c>
      <c r="F67" s="175">
        <f>IF(ISNUMBER('将来負担比率（分子）の構造'!J$53), IF('将来負担比率（分子）の構造'!J$53 &lt; 0, 0, '将来負担比率（分子）の構造'!J$53), NA())</f>
        <v>3276</v>
      </c>
      <c r="G67" s="175" t="e">
        <f>NA()</f>
        <v>#N/A</v>
      </c>
      <c r="H67" s="175" t="e">
        <f>NA()</f>
        <v>#N/A</v>
      </c>
      <c r="I67" s="175">
        <f>IF(ISNUMBER('将来負担比率（分子）の構造'!K$53), IF('将来負担比率（分子）の構造'!K$53 &lt; 0, 0, '将来負担比率（分子）の構造'!K$53), NA())</f>
        <v>1700</v>
      </c>
      <c r="J67" s="175" t="e">
        <f>NA()</f>
        <v>#N/A</v>
      </c>
      <c r="K67" s="175" t="e">
        <f>NA()</f>
        <v>#N/A</v>
      </c>
      <c r="L67" s="175">
        <f>IF(ISNUMBER('将来負担比率（分子）の構造'!L$53), IF('将来負担比率（分子）の構造'!L$53 &lt; 0, 0, '将来負担比率（分子）の構造'!L$53), NA())</f>
        <v>582</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1418</v>
      </c>
      <c r="C72" s="179">
        <f>基金残高に係る経年分析!G55</f>
        <v>1963</v>
      </c>
      <c r="D72" s="179">
        <f>基金残高に係る経年分析!H55</f>
        <v>1963</v>
      </c>
    </row>
    <row r="73" spans="1:16">
      <c r="A73" s="178" t="s">
        <v>74</v>
      </c>
      <c r="B73" s="179">
        <f>基金残高に係る経年分析!F56</f>
        <v>306</v>
      </c>
      <c r="C73" s="179">
        <f>基金残高に係る経年分析!G56</f>
        <v>295</v>
      </c>
      <c r="D73" s="179">
        <f>基金残高に係る経年分析!H56</f>
        <v>280</v>
      </c>
    </row>
    <row r="74" spans="1:16">
      <c r="A74" s="178" t="s">
        <v>75</v>
      </c>
      <c r="B74" s="179">
        <f>基金残高に係る経年分析!F57</f>
        <v>2150</v>
      </c>
      <c r="C74" s="179">
        <f>基金残高に係る経年分析!G57</f>
        <v>2214</v>
      </c>
      <c r="D74" s="179">
        <f>基金残高に係る経年分析!H57</f>
        <v>2495</v>
      </c>
    </row>
  </sheetData>
  <sheetProtection algorithmName="SHA-512" hashValue="QW+pKaod4ns2Bhbka6LVdVOnOetRXBef5/nlxe2l+LkVCYln9voV+KX6DMwbiYJtYg0UdF4KeL5gn/wWtdpUDw==" saltValue="lJ2TNH/kwBzis3LJhpLn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2025-03-11T10:14:58Z</cp:lastPrinted>
  <dcterms:created xsi:type="dcterms:W3CDTF">2025-02-19T05:16:53Z</dcterms:created>
  <dcterms:modified xsi:type="dcterms:W3CDTF">2025-03-14T04:30:46Z</dcterms:modified>
  <cp:category/>
</cp:coreProperties>
</file>