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6" i="10"/>
  <c r="BW35" i="10"/>
  <c r="BW36" i="10" s="1"/>
  <c r="BW37" i="10" s="1"/>
  <c r="BW38" i="10" s="1"/>
  <c r="BW39" i="10" s="1"/>
  <c r="AM35" i="10"/>
  <c r="C35"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E36" i="10" s="1"/>
  <c r="CO34" i="10" l="1"/>
  <c r="CO35" i="10" s="1"/>
  <c r="CO36" i="10" s="1"/>
</calcChain>
</file>

<file path=xl/sharedStrings.xml><?xml version="1.0" encoding="utf-8"?>
<sst xmlns="http://schemas.openxmlformats.org/spreadsheetml/2006/main" count="1052" uniqueCount="565">
  <si>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</si>
  <si>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</si>
  <si>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</si>
  <si>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</si>
  <si>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</si>
  <si>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</si>
  <si>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</si>
  <si>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</si>
  <si>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</si>
  <si>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</si>
  <si>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</si>
  <si>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</si>
  <si>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</si>
  <si>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</si>
  <si>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</si>
  <si>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</si>
  <si>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</si>
  <si>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</si>
  <si>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</si>
  <si>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</si>
  <si>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</si>
  <si>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</si>
  <si>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</si>
  <si>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</si>
  <si>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</si>
  <si>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</si>
  <si>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</si>
  <si>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</si>
  <si>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</si>
  <si>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</si>
  <si>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</si>
  <si>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</si>
  <si>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</si>
  <si>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</si>
  <si>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</si>
  <si>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</si>
  <si>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</si>
  <si>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</si>
  <si>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</si>
  <si>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</si>
  <si>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</si>
  <si>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</si>
  <si>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</si>
  <si>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</si>
  <si>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</si>
  <si>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</si>
  <si>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</si>
  <si>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</si>
  <si>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</si>
  <si>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</si>
  <si>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</si>
  <si>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</si>
  <si>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</si>
  <si>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</si>
  <si>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</si>
  <si>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</si>
  <si>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</si>
  <si>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</si>
  <si>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</si>
  <si>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</si>
  <si>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</si>
  <si>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</si>
  <si>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</si>
  <si>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</si>
  <si>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</si>
  <si>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</si>
  <si>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</si>
  <si>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</si>
  <si>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</si>
  <si>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</si>
  <si>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</si>
  <si>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</si>
  <si>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</si>
  <si>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</si>
  <si>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</si>
  <si>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</si>
  <si>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</si>
  <si>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</si>
  <si>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</si>
  <si>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</si>
  <si>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</si>
  <si>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</si>
  <si>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</si>
  <si>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</si>
  <si>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</si>
  <si>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</si>
  <si>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</si>
  <si>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</si>
  <si>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</si>
  <si>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</si>
  <si>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</si>
  <si>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</si>
  <si>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</si>
  <si>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</si>
  <si>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南阿蘇村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</si>
  <si>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</si>
  <si>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</si>
  <si>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</si>
  <si>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</si>
  <si>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</si>
  <si>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</si>
  <si>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</si>
  <si>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</si>
  <si>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</si>
  <si>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</si>
  <si>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</si>
  <si>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</si>
  <si>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</si>
  <si>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</si>
  <si>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</si>
  <si>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</si>
  <si>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</si>
  <si>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</si>
  <si>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</si>
  <si>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</si>
  <si>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</si>
  <si>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</si>
  <si>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</si>
  <si>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</si>
  <si>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</si>
  <si>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</si>
  <si>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</si>
  <si>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</si>
  <si>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</si>
  <si>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</si>
  <si>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</si>
  <si>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</si>
  <si>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</si>
  <si>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</si>
  <si>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</si>
  <si>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</si>
  <si>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</si>
  <si>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</si>
  <si>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</si>
  <si>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</si>
  <si>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</si>
  <si>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</si>
  <si>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</si>
  <si>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</si>
  <si>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</si>
  <si>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</si>
  <si>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</si>
  <si>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</si>
  <si>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</si>
  <si>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</si>
  <si>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</si>
  <si>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</si>
  <si>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</si>
  <si>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</si>
  <si>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</si>
  <si>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</si>
  <si>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</si>
  <si>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</si>
  <si>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</si>
  <si>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</si>
  <si>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</si>
  <si>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</si>
  <si>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</si>
  <si>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</si>
  <si>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</si>
  <si>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</si>
  <si>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</si>
  <si>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</si>
  <si>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</si>
  <si>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</si>
  <si>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</si>
  <si>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</si>
  <si>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</si>
  <si>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</si>
  <si>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</si>
  <si>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</si>
  <si>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</si>
  <si>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</si>
  <si>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</si>
  <si>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</si>
  <si>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</si>
  <si>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</si>
  <si>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</si>
  <si>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</si>
  <si>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</si>
  <si>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</si>
  <si>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</si>
  <si>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</si>
  <si>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</si>
  <si>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</si>
  <si>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</si>
  <si>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</si>
  <si>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</si>
  <si>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</si>
  <si>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</si>
  <si>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</si>
  <si>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</si>
  <si>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</si>
  <si>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</si>
  <si>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</si>
  <si>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</si>
  <si>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</si>
  <si>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</si>
  <si>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</si>
  <si>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</si>
  <si>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</si>
  <si>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</si>
  <si>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</si>
  <si>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熊本県南阿蘇村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</si>
  <si>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</si>
  <si>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</si>
  <si>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</si>
  <si>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</si>
  <si>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</si>
  <si>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</si>
  <si>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</si>
  <si>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</si>
  <si>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</si>
  <si>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</si>
  <si>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</si>
  <si>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</si>
  <si>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</si>
  <si>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</si>
  <si>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</si>
  <si>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</si>
  <si>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</si>
  <si>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</si>
  <si>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</si>
  <si>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</si>
  <si>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</si>
  <si>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</si>
  <si>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</si>
  <si>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</si>
  <si>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</si>
  <si>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</si>
  <si>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</si>
  <si>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</si>
  <si>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</si>
  <si>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</si>
  <si>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</si>
  <si>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</si>
  <si>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</si>
  <si>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</si>
  <si>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</si>
  <si>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</si>
  <si>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</si>
  <si>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</si>
  <si>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</si>
  <si>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</si>
  <si>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</si>
  <si>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</si>
  <si>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</si>
  <si>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</si>
  <si>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</si>
  <si>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</si>
  <si>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</si>
  <si>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</si>
  <si>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</si>
  <si>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</si>
  <si>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</si>
  <si>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</si>
  <si>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</si>
  <si>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</si>
  <si>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</si>
  <si>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</si>
  <si>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</si>
  <si>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</si>
  <si>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</si>
  <si>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</si>
  <si>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</si>
  <si>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</si>
  <si>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</si>
  <si>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</si>
  <si>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</si>
  <si>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</si>
  <si>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</si>
  <si>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</si>
  <si>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</si>
  <si>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</si>
  <si>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</si>
  <si>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</si>
  <si>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</si>
  <si>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</si>
  <si>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</si>
  <si>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</si>
  <si>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</si>
  <si>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</si>
  <si>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</si>
  <si>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</si>
  <si>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</si>
  <si>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</si>
  <si>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</si>
  <si>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</si>
  <si>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</si>
  <si>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</si>
  <si>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</si>
  <si>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</si>
  <si>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</si>
  <si>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</si>
  <si>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</si>
  <si>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</si>
  <si>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</si>
  <si>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</si>
  <si>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</si>
  <si>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</si>
  <si>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</si>
  <si>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</si>
  <si>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</si>
  <si>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</si>
  <si>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</si>
  <si>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</si>
  <si>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</si>
  <si>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</si>
  <si>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</si>
  <si>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</si>
  <si>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</si>
  <si>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</si>
  <si>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</si>
  <si>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</si>
  <si>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</si>
  <si>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</si>
  <si>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</si>
  <si>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</si>
  <si>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</si>
  <si>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</si>
  <si>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</si>
  <si>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</si>
  <si>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</si>
  <si>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</si>
  <si>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</si>
  <si>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</si>
  <si>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</si>
  <si>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</si>
  <si>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</si>
  <si>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</si>
  <si>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</si>
  <si>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</si>
  <si>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</si>
  <si>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</si>
  <si>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</si>
  <si>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</si>
  <si>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</si>
  <si>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</si>
  <si>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</si>
  <si>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</si>
  <si>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</si>
  <si>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</si>
  <si>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</si>
  <si>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</si>
  <si>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</si>
  <si>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</si>
  <si>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</si>
  <si>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</si>
  <si>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</si>
  <si>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</si>
  <si>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</si>
  <si>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</si>
  <si>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</si>
  <si>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</si>
  <si>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熊本県南阿蘇村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</si>
  <si>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</si>
  <si>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</si>
  <si>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</si>
  <si>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</si>
  <si>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</si>
  <si>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</si>
  <si>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</si>
  <si>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</si>
  <si>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</si>
  <si>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</si>
  <si>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</si>
  <si>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</si>
  <si>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</si>
  <si>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</si>
  <si>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</si>
  <si>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</si>
  <si>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</si>
  <si>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</si>
  <si>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</si>
  <si>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</si>
  <si>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</si>
  <si>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</si>
  <si>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</si>
  <si>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</si>
  <si>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</si>
  <si>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</si>
  <si>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</si>
  <si>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</si>
  <si>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</si>
  <si>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</si>
  <si>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</si>
  <si>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</si>
  <si>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</si>
  <si>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南阿蘇村国民健康保険特別会計</t>
    <phoneticPr fontId="5"/>
  </si>
  <si>
    <t>南阿蘇村介護保険特別会計</t>
    <phoneticPr fontId="5"/>
  </si>
  <si>
    <t>南阿蘇村後期高齢者医療特別会計</t>
    <phoneticPr fontId="5"/>
  </si>
  <si>
    <t>南阿蘇村上水道事業会計</t>
    <phoneticPr fontId="5"/>
  </si>
  <si>
    <t>法適用企業</t>
    <phoneticPr fontId="5"/>
  </si>
  <si>
    <t>南阿蘇村簡易水道特別会計</t>
    <phoneticPr fontId="5"/>
  </si>
  <si>
    <t>法非適用企業</t>
    <phoneticPr fontId="5"/>
  </si>
  <si>
    <t>南阿蘇村農業集落排水特別会計</t>
    <phoneticPr fontId="5"/>
  </si>
  <si>
    <t>南阿蘇村生活排水処理事業特別会計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</si>
  <si>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</si>
  <si>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</si>
  <si>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</si>
  <si>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</si>
  <si>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</si>
  <si>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</si>
  <si>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</si>
  <si>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</si>
  <si>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</si>
  <si>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</si>
  <si>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</si>
  <si>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</si>
  <si>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</si>
  <si>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</si>
  <si>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</si>
  <si>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</si>
  <si>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</si>
  <si>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</si>
  <si>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</si>
  <si>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</si>
  <si>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</si>
  <si>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</si>
  <si>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</si>
  <si>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</si>
  <si>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</si>
  <si>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</si>
  <si>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</si>
  <si>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</si>
  <si>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</si>
  <si>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</si>
  <si>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</si>
  <si>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</si>
  <si>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</si>
  <si>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</si>
  <si>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</si>
  <si>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</si>
  <si>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</si>
  <si>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</si>
  <si>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</si>
  <si>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</si>
  <si>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</si>
  <si>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</si>
  <si>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</si>
  <si>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</si>
  <si>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</si>
  <si>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</si>
  <si>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</si>
  <si>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</si>
  <si>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</si>
  <si>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</si>
  <si>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</si>
  <si>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</si>
  <si>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</si>
  <si>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</si>
  <si>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</si>
  <si>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</si>
  <si>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</si>
  <si>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</si>
  <si>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</si>
  <si>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</si>
  <si>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</si>
  <si>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</si>
  <si>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</si>
  <si>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</si>
  <si>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</si>
  <si>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</si>
  <si>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</si>
  <si>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</si>
  <si>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</si>
  <si>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</si>
  <si>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</si>
  <si>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</si>
  <si>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</si>
  <si>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</si>
  <si>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</si>
  <si>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</si>
  <si>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</si>
  <si>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</si>
  <si>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</si>
  <si>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</si>
  <si>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</si>
  <si>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</si>
  <si>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</si>
  <si>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</si>
  <si>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</si>
  <si>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</si>
  <si>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</si>
  <si>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</si>
  <si>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</si>
  <si>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</si>
  <si>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</si>
  <si>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</si>
  <si>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</si>
  <si>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</si>
  <si>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</si>
  <si>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</si>
  <si>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</si>
  <si>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</si>
  <si>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</si>
  <si>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</si>
  <si>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</si>
  <si>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</si>
  <si>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</si>
  <si>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</si>
  <si>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</si>
  <si>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</si>
  <si>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</si>
  <si>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</si>
  <si>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</si>
  <si>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</si>
  <si>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</si>
  <si>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</si>
  <si>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</si>
  <si>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</si>
  <si>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</si>
  <si>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</si>
  <si>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</si>
  <si>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</si>
  <si>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</si>
  <si>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</si>
  <si>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</si>
  <si>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</si>
  <si>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</si>
  <si>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</si>
  <si>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</si>
  <si>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</si>
  <si>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</si>
  <si>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</si>
  <si>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</si>
  <si>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</si>
  <si>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</si>
  <si>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</si>
  <si>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</si>
  <si>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</si>
  <si>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</si>
  <si>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9.25</t>
  </si>
  <si>
    <t>▲ 12.74</t>
  </si>
  <si>
    <t>▲ 1.91</t>
  </si>
  <si>
    <t>▲ 11.29</t>
  </si>
  <si>
    <t>一般会計</t>
  </si>
  <si>
    <t>南阿蘇村上水道事業会計</t>
  </si>
  <si>
    <t>南阿蘇村介護保険特別会計</t>
  </si>
  <si>
    <t>南阿蘇村後期高齢者医療特別会計</t>
  </si>
  <si>
    <t>南阿蘇村農業集落排水特別会計</t>
  </si>
  <si>
    <t>南阿蘇村簡易水道特別会計</t>
  </si>
  <si>
    <t>南阿蘇村国民健康保険特別会計</t>
  </si>
  <si>
    <t>南阿蘇村生活排水処理事業特別会計</t>
  </si>
  <si>
    <t>その他会計（赤字）</t>
  </si>
  <si>
    <t>その他会計（黒字）</t>
  </si>
  <si>
    <t>R01</t>
    <phoneticPr fontId="5"/>
  </si>
  <si>
    <t>R02</t>
    <phoneticPr fontId="5"/>
  </si>
  <si>
    <t>R03</t>
    <phoneticPr fontId="5"/>
  </si>
  <si>
    <t>R04</t>
    <phoneticPr fontId="5"/>
  </si>
  <si>
    <t>R05</t>
    <phoneticPr fontId="5"/>
  </si>
  <si>
    <t>合併振興基金</t>
    <phoneticPr fontId="5"/>
  </si>
  <si>
    <t>公共施設等整備基金</t>
    <phoneticPr fontId="2"/>
  </si>
  <si>
    <t>災害復興基金</t>
    <phoneticPr fontId="2"/>
  </si>
  <si>
    <t>合併特例措置逓減対策準備基金</t>
    <phoneticPr fontId="2"/>
  </si>
  <si>
    <t>地域福祉基金</t>
    <phoneticPr fontId="2"/>
  </si>
  <si>
    <t>（株）あそ望の郷みなみあそ</t>
  </si>
  <si>
    <t>南阿蘇鉄道（株）</t>
  </si>
  <si>
    <t>（一社）南阿蘇村農業みらい公社</t>
  </si>
  <si>
    <t>阿蘇広域行政事務組合(一般会計)</t>
  </si>
  <si>
    <t>阿蘇広域行政事務組合（養護老人ホーム湯の里荘特別会計）</t>
  </si>
  <si>
    <t>阿蘇広域行政事務組合
（特別養護老人ホーム阿蘇みやま荘特別会計）</t>
  </si>
  <si>
    <t>熊本県市町村総合事務組合</t>
  </si>
  <si>
    <t>熊本県後期高齢者医療広域連合（一般会計）</t>
  </si>
  <si>
    <t>熊本県後期高齢者医療広域連合（後期高齢者医療特別会計）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</si>
</sst>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200194</c:v>
                </c:pt>
                <c:pt idx="2">
                  <c:v>196914</c:v>
                </c:pt>
                <c:pt idx="3">
                  <c:v>204757</c:v>
                </c:pt>
                <c:pt idx="4">
                  <c:v>194971</c:v>
                </c:pt>
              </c:numCache>
            </c:numRef>
          </c:val>
          <c:smooth val="0"/>
          <c:extLst>
            <c:ext xmlns:c16="http://schemas.microsoft.com/office/drawing/2014/chart" uri="{C3380CC4-5D6E-409C-BE32-E72D297353CC}">
              <c16:uniqueId val="{00000000-27A0-4346-AFA5-FCD06BADE5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432114</c:v>
                </c:pt>
                <c:pt idx="1">
                  <c:v>440795</c:v>
                </c:pt>
                <c:pt idx="2">
                  <c:v>222417</c:v>
                </c:pt>
                <c:pt idx="3">
                  <c:v>210780</c:v>
                </c:pt>
                <c:pt idx="4">
                  <c:v>156128</c:v>
                </c:pt>
              </c:numCache>
            </c:numRef>
          </c:val>
          <c:smooth val="0"/>
          <c:extLst>
            <c:ext xmlns:c16="http://schemas.microsoft.com/office/drawing/2014/chart" uri="{C3380CC4-5D6E-409C-BE32-E72D297353CC}">
              <c16:uniqueId val="{00000001-27A0-4346-AFA5-FCD06BADE5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16.27</c:v>
                </c:pt>
                <c:pt idx="1">
                  <c:v>9.0500000000000007</c:v>
                </c:pt>
                <c:pt idx="2">
                  <c:v>11.38</c:v>
                </c:pt>
                <c:pt idx="3">
                  <c:v>13.64</c:v>
                </c:pt>
                <c:pt idx="4">
                  <c:v>8.58</c:v>
                </c:pt>
              </c:numCache>
            </c:numRef>
          </c:val>
          <c:extLst>
            <c:ext xmlns:c16="http://schemas.microsoft.com/office/drawing/2014/chart" uri="{C3380CC4-5D6E-409C-BE32-E72D297353CC}">
              <c16:uniqueId val="{00000000-0469-49C4-8928-9E559D177F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27.62</c:v>
                </c:pt>
                <c:pt idx="1">
                  <c:v>25.41</c:v>
                </c:pt>
                <c:pt idx="2">
                  <c:v>22.54</c:v>
                </c:pt>
                <c:pt idx="3">
                  <c:v>22.58</c:v>
                </c:pt>
                <c:pt idx="4">
                  <c:v>21.99</c:v>
                </c:pt>
              </c:numCache>
            </c:numRef>
          </c:val>
          <c:extLst>
            <c:ext xmlns:c16="http://schemas.microsoft.com/office/drawing/2014/chart" uri="{C3380CC4-5D6E-409C-BE32-E72D297353CC}">
              <c16:uniqueId val="{00000001-0469-49C4-8928-9E559D177F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-9.25</c:v>
                </c:pt>
                <c:pt idx="1">
                  <c:v>-12.74</c:v>
                </c:pt>
                <c:pt idx="2">
                  <c:v>1.35</c:v>
                </c:pt>
                <c:pt idx="3">
                  <c:v>-1.91</c:v>
                </c:pt>
                <c:pt idx="4">
                  <c:v>-11.29</c:v>
                </c:pt>
              </c:numCache>
            </c:numRef>
          </c:val>
          <c:smooth val="0"/>
          <c:extLst>
            <c:ext xmlns:c16="http://schemas.microsoft.com/office/drawing/2014/chart" uri="{C3380CC4-5D6E-409C-BE32-E72D297353CC}">
              <c16:uniqueId val="{00000002-0469-49C4-8928-9E559D177F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AC1-45F8-8C2D-13A453A9FC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C1-45F8-8C2D-13A453A9FC09}"/>
            </c:ext>
          </c:extLst>
        </c:ser>
        <c:ser>
          <c:idx val="2"/>
          <c:order val="2"/>
          <c:tx>
            <c:strRef>
              <c:f>データシート!$A$29</c:f>
              <c:strCache>
                <c:ptCount val="1"/>
                <c:pt idx="0">
                  <c:v>南阿蘇村生活排水処理事業特別会計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6AC1-45F8-8C2D-13A453A9FC09}"/>
            </c:ext>
          </c:extLst>
        </c:ser>
        <c:ser>
          <c:idx val="3"/>
          <c:order val="3"/>
          <c:tx>
            <c:strRef>
              <c:f>データシート!$A$30</c:f>
              <c:strCache>
                <c:ptCount val="1"/>
                <c:pt idx="0">
                  <c:v>南阿蘇村国民健康保険特別会計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c:v>
                </c:pt>
                <c:pt idx="2">
                  <c:v>#N/A</c:v>
                </c:pt>
                <c:pt idx="3">
                  <c:v>1.64</c:v>
                </c:pt>
                <c:pt idx="4">
                  <c:v>#N/A</c:v>
                </c:pt>
                <c:pt idx="5">
                  <c:v>0.82</c:v>
                </c:pt>
                <c:pt idx="6">
                  <c:v>#N/A</c:v>
                </c:pt>
                <c:pt idx="7">
                  <c:v>0.37</c:v>
                </c:pt>
                <c:pt idx="8">
                  <c:v>#N/A</c:v>
                </c:pt>
                <c:pt idx="9">
                  <c:v>0.05</c:v>
                </c:pt>
              </c:numCache>
            </c:numRef>
          </c:val>
          <c:extLst>
            <c:ext xmlns:c16="http://schemas.microsoft.com/office/drawing/2014/chart" uri="{C3380CC4-5D6E-409C-BE32-E72D297353CC}">
              <c16:uniqueId val="{00000003-6AC1-45F8-8C2D-13A453A9FC09}"/>
            </c:ext>
          </c:extLst>
        </c:ser>
        <c:ser>
          <c:idx val="4"/>
          <c:order val="4"/>
          <c:tx>
            <c:strRef>
              <c:f>データシート!$A$31</c:f>
              <c:strCache>
                <c:ptCount val="1"/>
                <c:pt idx="0">
                  <c:v>南阿蘇村簡易水道特別会計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0.85</c:v>
                </c:pt>
                <c:pt idx="2">
                  <c:v>#N/A</c:v>
                </c:pt>
                <c:pt idx="3">
                  <c:v>0.41</c:v>
                </c:pt>
                <c:pt idx="4">
                  <c:v>#N/A</c:v>
                </c:pt>
                <c:pt idx="5">
                  <c:v>0.83</c:v>
                </c:pt>
                <c:pt idx="6">
                  <c:v>#N/A</c:v>
                </c:pt>
                <c:pt idx="7">
                  <c:v>0.72</c:v>
                </c:pt>
                <c:pt idx="8">
                  <c:v>#N/A</c:v>
                </c:pt>
                <c:pt idx="9">
                  <c:v>0.06</c:v>
                </c:pt>
              </c:numCache>
            </c:numRef>
          </c:val>
          <c:extLst>
            <c:ext xmlns:c16="http://schemas.microsoft.com/office/drawing/2014/chart" uri="{C3380CC4-5D6E-409C-BE32-E72D297353CC}">
              <c16:uniqueId val="{00000004-6AC1-45F8-8C2D-13A453A9FC09}"/>
            </c:ext>
          </c:extLst>
        </c:ser>
        <c:ser>
          <c:idx val="5"/>
          <c:order val="5"/>
          <c:tx>
            <c:strRef>
              <c:f>データシート!$A$32</c:f>
              <c:strCache>
                <c:ptCount val="1"/>
                <c:pt idx="0">
                  <c:v>南阿蘇村農業集落排水特別会計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0.01</c:v>
                </c:pt>
                <c:pt idx="4">
                  <c:v>#N/A</c:v>
                </c:pt>
                <c:pt idx="5">
                  <c:v>0.01</c:v>
                </c:pt>
                <c:pt idx="6">
                  <c:v>#N/A</c:v>
                </c:pt>
                <c:pt idx="7">
                  <c:v>1.05</c:v>
                </c:pt>
                <c:pt idx="8">
                  <c:v>#N/A</c:v>
                </c:pt>
                <c:pt idx="9">
                  <c:v>0.08</c:v>
                </c:pt>
              </c:numCache>
            </c:numRef>
          </c:val>
          <c:extLst>
            <c:ext xmlns:c16="http://schemas.microsoft.com/office/drawing/2014/chart" uri="{C3380CC4-5D6E-409C-BE32-E72D297353CC}">
              <c16:uniqueId val="{00000005-6AC1-45F8-8C2D-13A453A9FC09}"/>
            </c:ext>
          </c:extLst>
        </c:ser>
        <c:ser>
          <c:idx val="6"/>
          <c:order val="6"/>
          <c:tx>
            <c:strRef>
              <c:f>データシート!$A$33</c:f>
              <c:strCache>
                <c:ptCount val="1"/>
                <c:pt idx="0">
                  <c:v>南阿蘇村後期高齢者医療特別会計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0.2</c:v>
                </c:pt>
                <c:pt idx="4">
                  <c:v>#N/A</c:v>
                </c:pt>
                <c:pt idx="5">
                  <c:v>0.2</c:v>
                </c:pt>
                <c:pt idx="6">
                  <c:v>#N/A</c:v>
                </c:pt>
                <c:pt idx="7">
                  <c:v>0.2</c:v>
                </c:pt>
                <c:pt idx="8">
                  <c:v>#N/A</c:v>
                </c:pt>
                <c:pt idx="9">
                  <c:v>0.26</c:v>
                </c:pt>
              </c:numCache>
            </c:numRef>
          </c:val>
          <c:extLst>
            <c:ext xmlns:c16="http://schemas.microsoft.com/office/drawing/2014/chart" uri="{C3380CC4-5D6E-409C-BE32-E72D297353CC}">
              <c16:uniqueId val="{00000006-6AC1-45F8-8C2D-13A453A9FC09}"/>
            </c:ext>
          </c:extLst>
        </c:ser>
        <c:ser>
          <c:idx val="7"/>
          <c:order val="7"/>
          <c:tx>
            <c:strRef>
              <c:f>データシート!$A$34</c:f>
              <c:strCache>
                <c:ptCount val="1"/>
                <c:pt idx="0">
                  <c:v>南阿蘇村介護保険特別会計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1.34</c:v>
                </c:pt>
                <c:pt idx="4">
                  <c:v>#N/A</c:v>
                </c:pt>
                <c:pt idx="5">
                  <c:v>1.75</c:v>
                </c:pt>
                <c:pt idx="6">
                  <c:v>#N/A</c:v>
                </c:pt>
                <c:pt idx="7">
                  <c:v>1.59</c:v>
                </c:pt>
                <c:pt idx="8">
                  <c:v>#N/A</c:v>
                </c:pt>
                <c:pt idx="9">
                  <c:v>0.66</c:v>
                </c:pt>
              </c:numCache>
            </c:numRef>
          </c:val>
          <c:extLst>
            <c:ext xmlns:c16="http://schemas.microsoft.com/office/drawing/2014/chart" uri="{C3380CC4-5D6E-409C-BE32-E72D297353CC}">
              <c16:uniqueId val="{00000007-6AC1-45F8-8C2D-13A453A9FC09}"/>
            </c:ext>
          </c:extLst>
        </c:ser>
        <c:ser>
          <c:idx val="8"/>
          <c:order val="8"/>
          <c:tx>
            <c:strRef>
              <c:f>データシート!$A$35</c:f>
              <c:strCache>
                <c:ptCount val="1"/>
                <c:pt idx="0">
                  <c:v>南阿蘇村上水道事業会計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2.65</c:v>
                </c:pt>
                <c:pt idx="2">
                  <c:v>#N/A</c:v>
                </c:pt>
                <c:pt idx="3">
                  <c:v>2.96</c:v>
                </c:pt>
                <c:pt idx="4">
                  <c:v>#N/A</c:v>
                </c:pt>
                <c:pt idx="5">
                  <c:v>2.35</c:v>
                </c:pt>
                <c:pt idx="6">
                  <c:v>#N/A</c:v>
                </c:pt>
                <c:pt idx="7">
                  <c:v>2.46</c:v>
                </c:pt>
                <c:pt idx="8">
                  <c:v>#N/A</c:v>
                </c:pt>
                <c:pt idx="9">
                  <c:v>2.48</c:v>
                </c:pt>
              </c:numCache>
            </c:numRef>
          </c:val>
          <c:extLst>
            <c:ext xmlns:c16="http://schemas.microsoft.com/office/drawing/2014/chart" uri="{C3380CC4-5D6E-409C-BE32-E72D297353CC}">
              <c16:uniqueId val="{00000008-6AC1-45F8-8C2D-13A453A9FC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16.260000000000002</c:v>
                </c:pt>
                <c:pt idx="2">
                  <c:v>#N/A</c:v>
                </c:pt>
                <c:pt idx="3">
                  <c:v>9.0500000000000007</c:v>
                </c:pt>
                <c:pt idx="4">
                  <c:v>#N/A</c:v>
                </c:pt>
                <c:pt idx="5">
                  <c:v>11.37</c:v>
                </c:pt>
                <c:pt idx="6">
                  <c:v>#N/A</c:v>
                </c:pt>
                <c:pt idx="7">
                  <c:v>13.63</c:v>
                </c:pt>
                <c:pt idx="8">
                  <c:v>#N/A</c:v>
                </c:pt>
                <c:pt idx="9">
                  <c:v>8.57</c:v>
                </c:pt>
              </c:numCache>
            </c:numRef>
          </c:val>
          <c:extLst>
            <c:ext xmlns:c16="http://schemas.microsoft.com/office/drawing/2014/chart" uri="{C3380CC4-5D6E-409C-BE32-E72D297353CC}">
              <c16:uniqueId val="{00000009-6AC1-45F8-8C2D-13A453A9FC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1710</c:v>
                </c:pt>
                <c:pt idx="5">
                  <c:v>2064</c:v>
                </c:pt>
                <c:pt idx="8">
                  <c:v>2643</c:v>
                </c:pt>
                <c:pt idx="11">
                  <c:v>2897</c:v>
                </c:pt>
                <c:pt idx="14">
                  <c:v>3035</c:v>
                </c:pt>
              </c:numCache>
            </c:numRef>
          </c:val>
          <c:extLst>
            <c:ext xmlns:c16="http://schemas.microsoft.com/office/drawing/2014/chart" uri="{C3380CC4-5D6E-409C-BE32-E72D297353CC}">
              <c16:uniqueId val="{00000000-14D1-40D6-B075-64933B6C12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4D1-40D6-B075-64933B6C12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D1-40D6-B075-64933B6C12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96</c:v>
                </c:pt>
                <c:pt idx="6">
                  <c:v>57</c:v>
                </c:pt>
                <c:pt idx="9">
                  <c:v>42</c:v>
                </c:pt>
                <c:pt idx="12">
                  <c:v>40</c:v>
                </c:pt>
              </c:numCache>
            </c:numRef>
          </c:val>
          <c:extLst>
            <c:ext xmlns:c16="http://schemas.microsoft.com/office/drawing/2014/chart" uri="{C3380CC4-5D6E-409C-BE32-E72D297353CC}">
              <c16:uniqueId val="{00000003-14D1-40D6-B075-64933B6C12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c:v>
                </c:pt>
                <c:pt idx="3">
                  <c:v>83</c:v>
                </c:pt>
                <c:pt idx="6">
                  <c:v>60</c:v>
                </c:pt>
                <c:pt idx="9">
                  <c:v>80</c:v>
                </c:pt>
                <c:pt idx="12">
                  <c:v>105</c:v>
                </c:pt>
              </c:numCache>
            </c:numRef>
          </c:val>
          <c:extLst>
            <c:ext xmlns:c16="http://schemas.microsoft.com/office/drawing/2014/chart" uri="{C3380CC4-5D6E-409C-BE32-E72D297353CC}">
              <c16:uniqueId val="{00000004-14D1-40D6-B075-64933B6C12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1-40D6-B075-64933B6C12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1-40D6-B075-64933B6C12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2005</c:v>
                </c:pt>
                <c:pt idx="3">
                  <c:v>2339</c:v>
                </c:pt>
                <c:pt idx="6">
                  <c:v>2996</c:v>
                </c:pt>
                <c:pt idx="9">
                  <c:v>3353</c:v>
                </c:pt>
                <c:pt idx="12">
                  <c:v>3524</c:v>
                </c:pt>
              </c:numCache>
            </c:numRef>
          </c:val>
          <c:extLst>
            <c:ext xmlns:c16="http://schemas.microsoft.com/office/drawing/2014/chart" uri="{C3380CC4-5D6E-409C-BE32-E72D297353CC}">
              <c16:uniqueId val="{00000007-14D1-40D6-B075-64933B6C12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416</c:v>
                </c:pt>
                <c:pt idx="2">
                  <c:v>#N/A</c:v>
                </c:pt>
                <c:pt idx="3">
                  <c:v>#N/A</c:v>
                </c:pt>
                <c:pt idx="4">
                  <c:v>454</c:v>
                </c:pt>
                <c:pt idx="5">
                  <c:v>#N/A</c:v>
                </c:pt>
                <c:pt idx="6">
                  <c:v>#N/A</c:v>
                </c:pt>
                <c:pt idx="7">
                  <c:v>470</c:v>
                </c:pt>
                <c:pt idx="8">
                  <c:v>#N/A</c:v>
                </c:pt>
                <c:pt idx="9">
                  <c:v>#N/A</c:v>
                </c:pt>
                <c:pt idx="10">
                  <c:v>578</c:v>
                </c:pt>
                <c:pt idx="11">
                  <c:v>#N/A</c:v>
                </c:pt>
                <c:pt idx="12">
                  <c:v>#N/A</c:v>
                </c:pt>
                <c:pt idx="13">
                  <c:v>634</c:v>
                </c:pt>
                <c:pt idx="14">
                  <c:v>#N/A</c:v>
                </c:pt>
              </c:numCache>
            </c:numRef>
          </c:val>
          <c:smooth val="0"/>
          <c:extLst>
            <c:ext xmlns:c16="http://schemas.microsoft.com/office/drawing/2014/chart" uri="{C3380CC4-5D6E-409C-BE32-E72D297353CC}">
              <c16:uniqueId val="{00000008-14D1-40D6-B075-64933B6C12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16175</c:v>
                </c:pt>
                <c:pt idx="5">
                  <c:v>17569</c:v>
                </c:pt>
                <c:pt idx="8">
                  <c:v>17644</c:v>
                </c:pt>
                <c:pt idx="11">
                  <c:v>17206</c:v>
                </c:pt>
                <c:pt idx="14">
                  <c:v>16475</c:v>
                </c:pt>
              </c:numCache>
            </c:numRef>
          </c:val>
          <c:extLst>
            <c:ext xmlns:c16="http://schemas.microsoft.com/office/drawing/2014/chart" uri="{C3380CC4-5D6E-409C-BE32-E72D297353CC}">
              <c16:uniqueId val="{00000000-C577-4B1C-8BD7-8ECC50DAB0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1258</c:v>
                </c:pt>
                <c:pt idx="5">
                  <c:v>1233</c:v>
                </c:pt>
                <c:pt idx="8">
                  <c:v>1507</c:v>
                </c:pt>
                <c:pt idx="11">
                  <c:v>1446</c:v>
                </c:pt>
                <c:pt idx="14">
                  <c:v>369</c:v>
                </c:pt>
              </c:numCache>
            </c:numRef>
          </c:val>
          <c:extLst>
            <c:ext xmlns:c16="http://schemas.microsoft.com/office/drawing/2014/chart" uri="{C3380CC4-5D6E-409C-BE32-E72D297353CC}">
              <c16:uniqueId val="{00000001-C577-4B1C-8BD7-8ECC50DAB0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4011</c:v>
                </c:pt>
                <c:pt idx="5">
                  <c:v>3620</c:v>
                </c:pt>
                <c:pt idx="8">
                  <c:v>3461</c:v>
                </c:pt>
                <c:pt idx="11">
                  <c:v>3476</c:v>
                </c:pt>
                <c:pt idx="14">
                  <c:v>4035</c:v>
                </c:pt>
              </c:numCache>
            </c:numRef>
          </c:val>
          <c:extLst>
            <c:ext xmlns:c16="http://schemas.microsoft.com/office/drawing/2014/chart" uri="{C3380CC4-5D6E-409C-BE32-E72D297353CC}">
              <c16:uniqueId val="{00000002-C577-4B1C-8BD7-8ECC50DAB0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77-4B1C-8BD7-8ECC50DAB0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77-4B1C-8BD7-8ECC50DAB0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77-4B1C-8BD7-8ECC50DAB0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617</c:v>
                </c:pt>
                <c:pt idx="3">
                  <c:v>393</c:v>
                </c:pt>
                <c:pt idx="6">
                  <c:v>164</c:v>
                </c:pt>
                <c:pt idx="9">
                  <c:v>272</c:v>
                </c:pt>
                <c:pt idx="12">
                  <c:v>356</c:v>
                </c:pt>
              </c:numCache>
            </c:numRef>
          </c:val>
          <c:extLst>
            <c:ext xmlns:c16="http://schemas.microsoft.com/office/drawing/2014/chart" uri="{C3380CC4-5D6E-409C-BE32-E72D297353CC}">
              <c16:uniqueId val="{00000006-C577-4B1C-8BD7-8ECC50DAB0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366</c:v>
                </c:pt>
                <c:pt idx="3">
                  <c:v>374</c:v>
                </c:pt>
                <c:pt idx="6">
                  <c:v>418</c:v>
                </c:pt>
                <c:pt idx="9">
                  <c:v>456</c:v>
                </c:pt>
                <c:pt idx="12">
                  <c:v>385</c:v>
                </c:pt>
              </c:numCache>
            </c:numRef>
          </c:val>
          <c:extLst>
            <c:ext xmlns:c16="http://schemas.microsoft.com/office/drawing/2014/chart" uri="{C3380CC4-5D6E-409C-BE32-E72D297353CC}">
              <c16:uniqueId val="{00000007-C577-4B1C-8BD7-8ECC50DAB0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874</c:v>
                </c:pt>
                <c:pt idx="3">
                  <c:v>1020</c:v>
                </c:pt>
                <c:pt idx="6">
                  <c:v>1034</c:v>
                </c:pt>
                <c:pt idx="9">
                  <c:v>1069</c:v>
                </c:pt>
                <c:pt idx="12">
                  <c:v>1124</c:v>
                </c:pt>
              </c:numCache>
            </c:numRef>
          </c:val>
          <c:extLst>
            <c:ext xmlns:c16="http://schemas.microsoft.com/office/drawing/2014/chart" uri="{C3380CC4-5D6E-409C-BE32-E72D297353CC}">
              <c16:uniqueId val="{00000008-C577-4B1C-8BD7-8ECC50DAB0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77-4B1C-8BD7-8ECC50DAB0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20578</c:v>
                </c:pt>
                <c:pt idx="3">
                  <c:v>22756</c:v>
                </c:pt>
                <c:pt idx="6">
                  <c:v>22850</c:v>
                </c:pt>
                <c:pt idx="9">
                  <c:v>22089</c:v>
                </c:pt>
                <c:pt idx="12">
                  <c:v>19999</c:v>
                </c:pt>
              </c:numCache>
            </c:numRef>
          </c:val>
          <c:extLst>
            <c:ext xmlns:c16="http://schemas.microsoft.com/office/drawing/2014/chart" uri="{C3380CC4-5D6E-409C-BE32-E72D297353CC}">
              <c16:uniqueId val="{0000000A-C577-4B1C-8BD7-8ECC50DAB0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991</c:v>
                </c:pt>
                <c:pt idx="2">
                  <c:v>#N/A</c:v>
                </c:pt>
                <c:pt idx="3">
                  <c:v>#N/A</c:v>
                </c:pt>
                <c:pt idx="4">
                  <c:v>2122</c:v>
                </c:pt>
                <c:pt idx="5">
                  <c:v>#N/A</c:v>
                </c:pt>
                <c:pt idx="6">
                  <c:v>#N/A</c:v>
                </c:pt>
                <c:pt idx="7">
                  <c:v>1855</c:v>
                </c:pt>
                <c:pt idx="8">
                  <c:v>#N/A</c:v>
                </c:pt>
                <c:pt idx="9">
                  <c:v>#N/A</c:v>
                </c:pt>
                <c:pt idx="10">
                  <c:v>1758</c:v>
                </c:pt>
                <c:pt idx="11">
                  <c:v>#N/A</c:v>
                </c:pt>
                <c:pt idx="12">
                  <c:v>#N/A</c:v>
                </c:pt>
                <c:pt idx="13">
                  <c:v>986</c:v>
                </c:pt>
                <c:pt idx="14">
                  <c:v>#N/A</c:v>
                </c:pt>
              </c:numCache>
            </c:numRef>
          </c:val>
          <c:smooth val="0"/>
          <c:extLst>
            <c:ext xmlns:c16="http://schemas.microsoft.com/office/drawing/2014/chart" uri="{C3380CC4-5D6E-409C-BE32-E72D297353CC}">
              <c16:uniqueId val="{0000000B-C577-4B1C-8BD7-8ECC50DAB0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1394</c:v>
                </c:pt>
                <c:pt idx="1">
                  <c:v>1396</c:v>
                </c:pt>
                <c:pt idx="2">
                  <c:v>1399</c:v>
                </c:pt>
              </c:numCache>
            </c:numRef>
          </c:val>
          <c:extLst>
            <c:ext xmlns:c16="http://schemas.microsoft.com/office/drawing/2014/chart" uri="{C3380CC4-5D6E-409C-BE32-E72D297353CC}">
              <c16:uniqueId val="{00000000-092E-41E4-A080-7952774630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281</c:v>
                </c:pt>
                <c:pt idx="1">
                  <c:v>281</c:v>
                </c:pt>
                <c:pt idx="2">
                  <c:v>272</c:v>
                </c:pt>
              </c:numCache>
            </c:numRef>
          </c:val>
          <c:extLst>
            <c:ext xmlns:c16="http://schemas.microsoft.com/office/drawing/2014/chart" uri="{C3380CC4-5D6E-409C-BE32-E72D297353CC}">
              <c16:uniqueId val="{00000001-092E-41E4-A080-7952774630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2798</c:v>
                </c:pt>
                <c:pt idx="1">
                  <c:v>2764</c:v>
                </c:pt>
                <c:pt idx="2">
                  <c:v>3290</c:v>
                </c:pt>
              </c:numCache>
            </c:numRef>
          </c:val>
          <c:extLst>
            <c:ext xmlns:c16="http://schemas.microsoft.com/office/drawing/2014/chart" uri="{C3380CC4-5D6E-409C-BE32-E72D297353CC}">
              <c16:uniqueId val="{00000002-092E-41E4-A080-7952774630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令和５年度の財政力指数は０．２１で、令和４年度と比較すると０．０１ポイント減少している。これは、公債費の増加に伴い基準財政需要額が増加したことが大きな要因と考えられる。</a:t>
          </a:r>
        </a:p>
        <a:p>
          <a:r>
            <a:rPr kumimoji="1" lang="ja-JP" altLang="en-US" sz="1300">
              <a:latin typeface="ＭＳ Ｐゴシック" panose="020B0600070205080204" pitchFamily="50" charset="-128"/>
              <a:ea typeface="ＭＳ Ｐゴシック" panose="020B0600070205080204" pitchFamily="50" charset="-128"/>
            </a:rPr>
            <a:t>　本村は歳入の約７割が依存財源であるため、企業誘致に力を入れるとともに更なる徴収業務の強化と移住定住の促進による人口増加に取組みながら収入の確保を図り、行政の効率化を進めながら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令和５年度の経常収支比率は９５．４％で，令和４年度と比較すると０．５ポイント増加した。これは、過疎対策事業債や災害復旧事業債等の公債費の増加が大きな要因と考えられる。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令和５年度と令和４年度の公債費を比較すると１．９ポイント増加しており、今後も熊本地震に伴う災害復旧事業や小規模住宅地区等改良事業等の地方債償還の増加が見込まれる。また、人口減による普通交付税の削減もあり、財政の硬直化がさらに進むことが予想されるため、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727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66</xdr:row>
      <xdr:rowOff>39116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7277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67</xdr:row>
      <xdr:rowOff>22098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548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22098</xdr:rowOff>
    </xdr:from>
    <xdr:to>
      <xdr:col>11</xdr:col>
      <xdr:colOff>31750</xdr:colOff>
      <xdr:row>67</xdr:row>
      <xdr:rowOff>55880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5092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169181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5080</xdr:rowOff>
    </xdr:from>
    <xdr:to>
      <xdr:col>7</xdr:col>
      <xdr:colOff>31750</xdr:colOff>
      <xdr:row>67</xdr:row>
      <xdr:rowOff>106680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91457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令和５年度は一人当たり３３４，６６６円で全国・県平均を上回っているが令和４年度と比較すると７，１６１円減少している。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減少の要因としては、人件費の減少によるものであり、退職手当組合負担金、職員基本給の減が大きな要因である。</a:t>
          </a:r>
        </a:p>
        <a:p>
          <a:r>
            <a:rPr kumimoji="1" lang="ja-JP" altLang="en-US" sz="1300">
              <a:latin typeface="ＭＳ Ｐゴシック" panose="020B0600070205080204" pitchFamily="50" charset="-128"/>
              <a:ea typeface="ＭＳ Ｐゴシック" panose="020B0600070205080204" pitchFamily="50" charset="-128"/>
            </a:rPr>
            <a:t>　今後も、公共施設の統廃合や効率的な利活用により経費の削減に努め支出の抑制に努める。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148527</xdr:rowOff>
    </xdr:from>
    <xdr:to>
      <xdr:col>23</xdr:col>
      <xdr:colOff>133350</xdr:colOff>
      <xdr:row>83</xdr:row>
      <xdr:rowOff>1763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07427"/>
          <a:ext cx="8382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37895</xdr:rowOff>
    </xdr:from>
    <xdr:to>
      <xdr:col>19</xdr:col>
      <xdr:colOff>133350</xdr:colOff>
      <xdr:row>83</xdr:row>
      <xdr:rowOff>1763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6795"/>
          <a:ext cx="889000" cy="1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37895</xdr:rowOff>
    </xdr:from>
    <xdr:to>
      <xdr:col>15</xdr:col>
      <xdr:colOff>82550</xdr:colOff>
      <xdr:row>82</xdr:row>
      <xdr:rowOff>163219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96795"/>
          <a:ext cx="8890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145828</xdr:rowOff>
    </xdr:from>
    <xdr:to>
      <xdr:col>11</xdr:col>
      <xdr:colOff>31750</xdr:colOff>
      <xdr:row>82</xdr:row>
      <xdr:rowOff>163219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33278"/>
          <a:ext cx="889000" cy="18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31234</xdr:rowOff>
    </xdr:from>
    <xdr:to>
      <xdr:col>7</xdr:col>
      <xdr:colOff>31750</xdr:colOff>
      <xdr:row>80</xdr:row>
      <xdr:rowOff>132834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143011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97727</xdr:rowOff>
    </xdr:from>
    <xdr:to>
      <xdr:col>23</xdr:col>
      <xdr:colOff>184150</xdr:colOff>
      <xdr:row>83</xdr:row>
      <xdr:rowOff>27877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114254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0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122413</xdr:rowOff>
    </xdr:from>
    <xdr:to>
      <xdr:col>19</xdr:col>
      <xdr:colOff>184150</xdr:colOff>
      <xdr:row>83</xdr:row>
      <xdr:rowOff>52563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62740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5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158545</xdr:rowOff>
    </xdr:from>
    <xdr:to>
      <xdr:col>15</xdr:col>
      <xdr:colOff>133350</xdr:colOff>
      <xdr:row>82</xdr:row>
      <xdr:rowOff>88695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98872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112419</xdr:rowOff>
    </xdr:from>
    <xdr:to>
      <xdr:col>11</xdr:col>
      <xdr:colOff>82550</xdr:colOff>
      <xdr:row>83</xdr:row>
      <xdr:rowOff>42569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27346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5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95028</xdr:rowOff>
    </xdr:from>
    <xdr:to>
      <xdr:col>7</xdr:col>
      <xdr:colOff>31750</xdr:colOff>
      <xdr:row>82</xdr:row>
      <xdr:rowOff>25178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8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令和５年度のラスパイレス指数は、令和４年度と比較すると０．１ポイント減少した。全国町村平均も下回っていることから、今後もより一層の給与水準の適正化に努める。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647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8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15522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39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村合併以降は、退職職員に対して新規採用を抑制することで、適正人員を目指してきたが、未だ全国・県平均を上回っている。これは平成２８年熊本地震以後、災害事務の職員枠増により新規採用者が計画人数を上回ったためである。現在、新規採用の抑制、組織の見直しなどを行いながら定員の適正化に努めており、令和４年度と比較すると０．３ポイント減少した。</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164998</xdr:rowOff>
    </xdr:from>
    <xdr:to>
      <xdr:col>81</xdr:col>
      <xdr:colOff>44450</xdr:colOff>
      <xdr:row>60</xdr:row>
      <xdr:rowOff>9474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280548"/>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9474</xdr:rowOff>
    </xdr:from>
    <xdr:to>
      <xdr:col>77</xdr:col>
      <xdr:colOff>44450</xdr:colOff>
      <xdr:row>60</xdr:row>
      <xdr:rowOff>19609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296474"/>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19609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0033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68352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300335"/>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114198</xdr:rowOff>
    </xdr:from>
    <xdr:to>
      <xdr:col>81</xdr:col>
      <xdr:colOff>95250</xdr:colOff>
      <xdr:row>60</xdr:row>
      <xdr:rowOff>44348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130725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130124</xdr:rowOff>
    </xdr:from>
    <xdr:to>
      <xdr:col>77</xdr:col>
      <xdr:colOff>95250</xdr:colOff>
      <xdr:row>60</xdr:row>
      <xdr:rowOff>60274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70451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1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140259</xdr:rowOff>
    </xdr:from>
    <xdr:to>
      <xdr:col>73</xdr:col>
      <xdr:colOff>44450</xdr:colOff>
      <xdr:row>60</xdr:row>
      <xdr:rowOff>70409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80586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2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17552</xdr:rowOff>
    </xdr:from>
    <xdr:to>
      <xdr:col>64</xdr:col>
      <xdr:colOff>152400</xdr:colOff>
      <xdr:row>60</xdr:row>
      <xdr:rowOff>119152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103929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9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実質公債費比率は、災害復旧事業債に加えて立野駅周辺整備事業やあそ望の郷機能拡張事業、小規模住宅地区等改良事業などの地方債償還が増加したことから１．２ポイント上昇した。今後も災害復旧事業債や立野駅周辺整備事業、あそ望の郷機能拡張事業の地方償還金の増加、また南阿蘇鉄道施設整備事業、防災無線改修事業の償還が始まることから上昇する見込みである。</a:t>
          </a:r>
        </a:p>
        <a:p>
          <a:r>
            <a:rPr kumimoji="1" lang="ja-JP" altLang="en-US" sz="1300">
              <a:latin typeface="ＭＳ Ｐゴシック" panose="020B0600070205080204" pitchFamily="50" charset="-128"/>
              <a:ea typeface="ＭＳ Ｐゴシック" panose="020B0600070205080204" pitchFamily="50" charset="-128"/>
            </a:rPr>
            <a:t>　今後の事業実施においては、交付税算入率の高い過疎対策事業債や緊急自然災害防止対策事業債を活用し、実質公債費比率の上昇を抑制していく必要がある。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1270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0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151130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62654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241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98231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令和５年度は地方債現在高等に係る基準財政需要額算入見込額の減により充当可能財源等は減少したものの、地方債残高の減により将来負担比率は２２．３％と令和４年度より１７．８ポイント改善した。</a:t>
          </a:r>
        </a:p>
        <a:p>
          <a:r>
            <a:rPr kumimoji="1" lang="ja-JP" altLang="en-US" sz="1300">
              <a:latin typeface="ＭＳ Ｐゴシック" panose="020B0600070205080204" pitchFamily="50" charset="-128"/>
              <a:ea typeface="ＭＳ Ｐゴシック" panose="020B0600070205080204" pitchFamily="50" charset="-128"/>
            </a:rPr>
            <a:t>　今後も地方債残高の減少は見込まれる一方、普通交付税の減や、熊本地震対策による基金の取崩しも見込まれるため厳しい財政状況が続くことが予想されることから、事業実施の適正化を図り財政健全化に努める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169152</xdr:rowOff>
    </xdr:from>
    <xdr:to>
      <xdr:col>81</xdr:col>
      <xdr:colOff>44450</xdr:colOff>
      <xdr:row>16</xdr:row>
      <xdr:rowOff>30782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69452"/>
          <a:ext cx="838200" cy="2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30782</xdr:rowOff>
    </xdr:from>
    <xdr:to>
      <xdr:col>77</xdr:col>
      <xdr:colOff>44450</xdr:colOff>
      <xdr:row>16</xdr:row>
      <xdr:rowOff>44571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7398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44571</xdr:rowOff>
    </xdr:from>
    <xdr:to>
      <xdr:col>72</xdr:col>
      <xdr:colOff>203200</xdr:colOff>
      <xdr:row>16</xdr:row>
      <xdr:rowOff>154879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87771"/>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25279</xdr:rowOff>
    </xdr:from>
    <xdr:to>
      <xdr:col>68</xdr:col>
      <xdr:colOff>152400</xdr:colOff>
      <xdr:row>16</xdr:row>
      <xdr:rowOff>154879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97029"/>
          <a:ext cx="889000" cy="30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118352</xdr:rowOff>
    </xdr:from>
    <xdr:to>
      <xdr:col>81</xdr:col>
      <xdr:colOff>95250</xdr:colOff>
      <xdr:row>15</xdr:row>
      <xdr:rowOff>48502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90429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9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151432</xdr:rowOff>
    </xdr:from>
    <xdr:to>
      <xdr:col>77</xdr:col>
      <xdr:colOff>95250</xdr:colOff>
      <xdr:row>16</xdr:row>
      <xdr:rowOff>81582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66359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0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165221</xdr:rowOff>
    </xdr:from>
    <xdr:to>
      <xdr:col>73</xdr:col>
      <xdr:colOff>44450</xdr:colOff>
      <xdr:row>16</xdr:row>
      <xdr:rowOff>95371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80148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104079</xdr:rowOff>
    </xdr:from>
    <xdr:to>
      <xdr:col>68</xdr:col>
      <xdr:colOff>203200</xdr:colOff>
      <xdr:row>17</xdr:row>
      <xdr:rowOff>34229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19006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3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145929</xdr:rowOff>
    </xdr:from>
    <xdr:to>
      <xdr:col>64</xdr:col>
      <xdr:colOff>152400</xdr:colOff>
      <xdr:row>15</xdr:row>
      <xdr:rowOff>76079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86256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で令和５年度と令和４年度を比較すると１．８ポイント減少した。これは退職手当負担金の減や職員数減に係る職員基本給の減少が大きな要因である。今後も事業量に合わせた適正な人員配置や、退職職員数に対して新規採用職員の抑制など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62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で令和５年度と令和４年度を比較する０．１ポイント減少した。温泉指定管理料や郵送料は減少している。県平均を見れば上回っていることから、今後も公共施設の統廃合及び効率的な利活用を進めることで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84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94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19</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84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26052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で令和５年度と令和４年度を比較すると０．３ポイント増加した。これは子ども医療扶助の増が大きな要因である。類似団体平均と比較すると下回っているが、平成２８年度以後、熊本地震の影響もあり人口が減少しているため、子どもや高齢者が住みやすい村づくりを目指しながら、健診率向上や、健康づくり対策などを行い医療費抑制などに向けた取組みを進め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で令和５年度と令和４年度を比較すると０．４ポイント上昇した。全国平均、県平均、類似団体平均と比較すると下回っている。その他の中で大きなウエイトを占める繰出金については、今後も簡易水道、農業集落排水、生活排水処理事業において、経費削減に努めるとともに使用料の値上げによる健全化を図ることで、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26416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09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8128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586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で令和５年度と令和４年度を比較すると０．２ポイント減少した。これは阿蘇広域行政事務組合負担金の減額が大きな要因である。全国平均、県平均と比較すると下回っているが、今後も予算編成時にはそれぞれの補助金が有効に利用されているかなどのチェックを行うとともに、費用対効果などを判断しながら村内活動団体への補助金の見直しを進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98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077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266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22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で令和５年度と令和４年度を比較すると１．９ポイント上昇した。これは熊本地震に係る災害復旧事業や小規模住宅地区等改良事業などの地方債償還が大きな要因である。今後は、南阿蘇鉄道施設整備事業、防災無線改修事業などの地方債償還が加わることから厳しい財政運営となることが予想される。そのため、普通建設事業の見直しによる地方債の新規発行の抑制に努めることとしてい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1270</xdr:rowOff>
    </xdr:from>
    <xdr:to>
      <xdr:col>24</xdr:col>
      <xdr:colOff>25400</xdr:colOff>
      <xdr:row>81</xdr:row>
      <xdr:rowOff>73661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8887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96520</xdr:rowOff>
    </xdr:from>
    <xdr:to>
      <xdr:col>19</xdr:col>
      <xdr:colOff>187325</xdr:colOff>
      <xdr:row>81</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81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77470</xdr:rowOff>
    </xdr:from>
    <xdr:to>
      <xdr:col>15</xdr:col>
      <xdr:colOff>98425</xdr:colOff>
      <xdr:row>80</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6220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100330</xdr:rowOff>
    </xdr:from>
    <xdr:to>
      <xdr:col>11</xdr:col>
      <xdr:colOff>9525</xdr:colOff>
      <xdr:row>79</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734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22861</xdr:rowOff>
    </xdr:from>
    <xdr:to>
      <xdr:col>24</xdr:col>
      <xdr:colOff>76200</xdr:colOff>
      <xdr:row>81</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102888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81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121920</xdr:rowOff>
    </xdr:from>
    <xdr:to>
      <xdr:col>20</xdr:col>
      <xdr:colOff>38100</xdr:colOff>
      <xdr:row>81</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36847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45720</xdr:rowOff>
    </xdr:from>
    <xdr:to>
      <xdr:col>15</xdr:col>
      <xdr:colOff>149225</xdr:colOff>
      <xdr:row>80</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132097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26670</xdr:rowOff>
    </xdr:from>
    <xdr:to>
      <xdr:col>11</xdr:col>
      <xdr:colOff>60325</xdr:colOff>
      <xdr:row>79</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113047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49530</xdr:rowOff>
    </xdr:from>
    <xdr:to>
      <xdr:col>6</xdr:col>
      <xdr:colOff>171450</xdr:colOff>
      <xdr:row>78</xdr:row>
      <xdr:rowOff>151130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で令和５年度と令和４年度を比較すると１．４ポイント減少した。全国平均、県平均、類似団体平均と比較すると下回っているが、物件費が県平均を０．３ポイント上回っていることから、今後も公共施設の統廃合及び効率的な利活用を進めることで経費削減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117856</xdr:rowOff>
    </xdr:from>
    <xdr:to>
      <xdr:col>82</xdr:col>
      <xdr:colOff>107950</xdr:colOff>
      <xdr:row>73</xdr:row>
      <xdr:rowOff>10414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4622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10414</xdr:rowOff>
    </xdr:from>
    <xdr:to>
      <xdr:col>78</xdr:col>
      <xdr:colOff>69850</xdr:colOff>
      <xdr:row>74</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52626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76</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695428"/>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78994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703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67056</xdr:rowOff>
    </xdr:from>
    <xdr:to>
      <xdr:col>82</xdr:col>
      <xdr:colOff>158750</xdr:colOff>
      <xdr:row>72</xdr:row>
      <xdr:rowOff>168656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147083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131064</xdr:rowOff>
    </xdr:from>
    <xdr:to>
      <xdr:col>78</xdr:col>
      <xdr:colOff>120650</xdr:colOff>
      <xdr:row>73</xdr:row>
      <xdr:rowOff>61214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71391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24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75709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41872</xdr:rowOff>
    </xdr:from>
    <xdr:to>
      <xdr:col>29</xdr:col>
      <xdr:colOff>127000</xdr:colOff>
      <xdr:row>18</xdr:row>
      <xdr:rowOff>61381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5597"/>
          <a:ext cx="647700" cy="1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50161</xdr:rowOff>
    </xdr:from>
    <xdr:to>
      <xdr:col>26</xdr:col>
      <xdr:colOff>50800</xdr:colOff>
      <xdr:row>18</xdr:row>
      <xdr:rowOff>61381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83886"/>
          <a:ext cx="6985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25761</xdr:rowOff>
    </xdr:from>
    <xdr:to>
      <xdr:col>22</xdr:col>
      <xdr:colOff>114300</xdr:colOff>
      <xdr:row>18</xdr:row>
      <xdr:rowOff>50161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59486"/>
          <a:ext cx="698500" cy="2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25761</xdr:rowOff>
    </xdr:from>
    <xdr:to>
      <xdr:col>18</xdr:col>
      <xdr:colOff>177800</xdr:colOff>
      <xdr:row>18</xdr:row>
      <xdr:rowOff>31384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59486"/>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152551</xdr:rowOff>
    </xdr:from>
    <xdr:to>
      <xdr:col>15</xdr:col>
      <xdr:colOff>101600</xdr:colOff>
      <xdr:row>19</xdr:row>
      <xdr:rowOff>82701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67478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7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162522</xdr:rowOff>
    </xdr:from>
    <xdr:to>
      <xdr:col>29</xdr:col>
      <xdr:colOff>177800</xdr:colOff>
      <xdr:row>18</xdr:row>
      <xdr:rowOff>92672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134599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10581</xdr:rowOff>
    </xdr:from>
    <xdr:to>
      <xdr:col>26</xdr:col>
      <xdr:colOff>101600</xdr:colOff>
      <xdr:row>18</xdr:row>
      <xdr:rowOff>112181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96958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170811</xdr:rowOff>
    </xdr:from>
    <xdr:to>
      <xdr:col>22</xdr:col>
      <xdr:colOff>165100</xdr:colOff>
      <xdr:row>18</xdr:row>
      <xdr:rowOff>100961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3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85738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146411</xdr:rowOff>
    </xdr:from>
    <xdr:to>
      <xdr:col>19</xdr:col>
      <xdr:colOff>38100</xdr:colOff>
      <xdr:row>18</xdr:row>
      <xdr:rowOff>76561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08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61338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152034</xdr:rowOff>
    </xdr:from>
    <xdr:to>
      <xdr:col>15</xdr:col>
      <xdr:colOff>101600</xdr:colOff>
      <xdr:row>18</xdr:row>
      <xdr:rowOff>82184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1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92361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8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320298</xdr:rowOff>
    </xdr:from>
    <xdr:to>
      <xdr:col>29</xdr:col>
      <xdr:colOff>127000</xdr:colOff>
      <xdr:row>35</xdr:row>
      <xdr:rowOff>68576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87748"/>
          <a:ext cx="647700" cy="9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68576</xdr:rowOff>
    </xdr:from>
    <xdr:to>
      <xdr:col>26</xdr:col>
      <xdr:colOff>50800</xdr:colOff>
      <xdr:row>35</xdr:row>
      <xdr:rowOff>253220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8926"/>
          <a:ext cx="698500" cy="184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253220</xdr:rowOff>
    </xdr:from>
    <xdr:to>
      <xdr:col>22</xdr:col>
      <xdr:colOff>114300</xdr:colOff>
      <xdr:row>35</xdr:row>
      <xdr:rowOff>285796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3570"/>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285796</xdr:rowOff>
    </xdr:from>
    <xdr:to>
      <xdr:col>18</xdr:col>
      <xdr:colOff>177800</xdr:colOff>
      <xdr:row>36</xdr:row>
      <xdr:rowOff>6348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96146"/>
          <a:ext cx="698500" cy="6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51593</xdr:rowOff>
    </xdr:from>
    <xdr:to>
      <xdr:col>15</xdr:col>
      <xdr:colOff>101600</xdr:colOff>
      <xdr:row>36</xdr:row>
      <xdr:rowOff>153193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137970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269498</xdr:rowOff>
    </xdr:from>
    <xdr:to>
      <xdr:col>29</xdr:col>
      <xdr:colOff>177800</xdr:colOff>
      <xdr:row>35</xdr:row>
      <xdr:rowOff>28198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3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114575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8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17776</xdr:rowOff>
    </xdr:from>
    <xdr:to>
      <xdr:col>26</xdr:col>
      <xdr:colOff>101600</xdr:colOff>
      <xdr:row>35</xdr:row>
      <xdr:rowOff>119376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129553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9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202420</xdr:rowOff>
    </xdr:from>
    <xdr:to>
      <xdr:col>22</xdr:col>
      <xdr:colOff>165100</xdr:colOff>
      <xdr:row>35</xdr:row>
      <xdr:rowOff>304020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314197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234996</xdr:rowOff>
    </xdr:from>
    <xdr:to>
      <xdr:col>19</xdr:col>
      <xdr:colOff>38100</xdr:colOff>
      <xdr:row>35</xdr:row>
      <xdr:rowOff>336596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5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298448</xdr:rowOff>
    </xdr:from>
    <xdr:to>
      <xdr:col>15</xdr:col>
      <xdr:colOff>101600</xdr:colOff>
      <xdr:row>36</xdr:row>
      <xdr:rowOff>57148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7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72389</xdr:rowOff>
    </xdr:from>
    <xdr:to>
      <xdr:col>24</xdr:col>
      <xdr:colOff>63500</xdr:colOff>
      <xdr:row>36</xdr:row>
      <xdr:rowOff>111125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244589"/>
          <a:ext cx="8382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67291</xdr:rowOff>
    </xdr:from>
    <xdr:to>
      <xdr:col>19</xdr:col>
      <xdr:colOff>177800</xdr:colOff>
      <xdr:row>36</xdr:row>
      <xdr:rowOff>72389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239491"/>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52735</xdr:rowOff>
    </xdr:from>
    <xdr:to>
      <xdr:col>15</xdr:col>
      <xdr:colOff>50800</xdr:colOff>
      <xdr:row>36</xdr:row>
      <xdr:rowOff>67291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224935"/>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52735</xdr:rowOff>
    </xdr:from>
    <xdr:to>
      <xdr:col>10</xdr:col>
      <xdr:colOff>114300</xdr:colOff>
      <xdr:row>36</xdr:row>
      <xdr:rowOff>127864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24935"/>
          <a:ext cx="889000" cy="7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150611</xdr:rowOff>
    </xdr:from>
    <xdr:to>
      <xdr:col>6</xdr:col>
      <xdr:colOff>38100</xdr:colOff>
      <xdr:row>38</xdr:row>
      <xdr:rowOff>80761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71887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60325</xdr:rowOff>
    </xdr:from>
    <xdr:to>
      <xdr:col>24</xdr:col>
      <xdr:colOff>114300</xdr:colOff>
      <xdr:row>36</xdr:row>
      <xdr:rowOff>161925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38752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1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21589</xdr:rowOff>
    </xdr:from>
    <xdr:to>
      <xdr:col>20</xdr:col>
      <xdr:colOff>38100</xdr:colOff>
      <xdr:row>36</xdr:row>
      <xdr:rowOff>123189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114316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8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16491</xdr:rowOff>
    </xdr:from>
    <xdr:to>
      <xdr:col>15</xdr:col>
      <xdr:colOff>101600</xdr:colOff>
      <xdr:row>36</xdr:row>
      <xdr:rowOff>118091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109218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8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1935</xdr:rowOff>
    </xdr:from>
    <xdr:to>
      <xdr:col>10</xdr:col>
      <xdr:colOff>165100</xdr:colOff>
      <xdr:row>36</xdr:row>
      <xdr:rowOff>103535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94662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26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77064</xdr:rowOff>
    </xdr:from>
    <xdr:to>
      <xdr:col>6</xdr:col>
      <xdr:colOff>38100</xdr:colOff>
      <xdr:row>37</xdr:row>
      <xdr:rowOff>7214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23741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2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42659</xdr:rowOff>
    </xdr:from>
    <xdr:to>
      <xdr:col>24</xdr:col>
      <xdr:colOff>63500</xdr:colOff>
      <xdr:row>57</xdr:row>
      <xdr:rowOff>75235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15309"/>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42659</xdr:rowOff>
    </xdr:from>
    <xdr:to>
      <xdr:col>19</xdr:col>
      <xdr:colOff>177800</xdr:colOff>
      <xdr:row>58</xdr:row>
      <xdr:rowOff>20214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15309"/>
          <a:ext cx="889000" cy="14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73745</xdr:rowOff>
    </xdr:from>
    <xdr:to>
      <xdr:col>15</xdr:col>
      <xdr:colOff>50800</xdr:colOff>
      <xdr:row>58</xdr:row>
      <xdr:rowOff>20214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46395"/>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73745</xdr:rowOff>
    </xdr:from>
    <xdr:to>
      <xdr:col>10</xdr:col>
      <xdr:colOff>114300</xdr:colOff>
      <xdr:row>58</xdr:row>
      <xdr:rowOff>37280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6395"/>
          <a:ext cx="889000" cy="1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113387</xdr:rowOff>
    </xdr:from>
    <xdr:to>
      <xdr:col>6</xdr:col>
      <xdr:colOff>38100</xdr:colOff>
      <xdr:row>59</xdr:row>
      <xdr:rowOff>43537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34664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15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24435</xdr:rowOff>
    </xdr:from>
    <xdr:to>
      <xdr:col>24</xdr:col>
      <xdr:colOff>114300</xdr:colOff>
      <xdr:row>57</xdr:row>
      <xdr:rowOff>126035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47312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163309</xdr:rowOff>
    </xdr:from>
    <xdr:to>
      <xdr:col>20</xdr:col>
      <xdr:colOff>38100</xdr:colOff>
      <xdr:row>57</xdr:row>
      <xdr:rowOff>93459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109986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140864</xdr:rowOff>
    </xdr:from>
    <xdr:to>
      <xdr:col>15</xdr:col>
      <xdr:colOff>101600</xdr:colOff>
      <xdr:row>58</xdr:row>
      <xdr:rowOff>71014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62141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0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22945</xdr:rowOff>
    </xdr:from>
    <xdr:to>
      <xdr:col>10</xdr:col>
      <xdr:colOff>165100</xdr:colOff>
      <xdr:row>57</xdr:row>
      <xdr:rowOff>124545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141072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7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157930</xdr:rowOff>
    </xdr:from>
    <xdr:to>
      <xdr:col>6</xdr:col>
      <xdr:colOff>38100</xdr:colOff>
      <xdr:row>58</xdr:row>
      <xdr:rowOff>88080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104607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7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100628</xdr:rowOff>
    </xdr:from>
    <xdr:to>
      <xdr:col>24</xdr:col>
      <xdr:colOff>63500</xdr:colOff>
      <xdr:row>78</xdr:row>
      <xdr:rowOff>115030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3728"/>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115030</xdr:rowOff>
    </xdr:from>
    <xdr:to>
      <xdr:col>19</xdr:col>
      <xdr:colOff>177800</xdr:colOff>
      <xdr:row>78</xdr:row>
      <xdr:rowOff>134099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88130"/>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94532</xdr:rowOff>
    </xdr:from>
    <xdr:to>
      <xdr:col>15</xdr:col>
      <xdr:colOff>50800</xdr:colOff>
      <xdr:row>78</xdr:row>
      <xdr:rowOff>134099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763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94532</xdr:rowOff>
    </xdr:from>
    <xdr:to>
      <xdr:col>10</xdr:col>
      <xdr:colOff>114300</xdr:colOff>
      <xdr:row>79</xdr:row>
      <xdr:rowOff>8865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67632"/>
          <a:ext cx="889000" cy="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95908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49828</xdr:rowOff>
    </xdr:from>
    <xdr:to>
      <xdr:col>24</xdr:col>
      <xdr:colOff>114300</xdr:colOff>
      <xdr:row>78</xdr:row>
      <xdr:rowOff>151428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136205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64230</xdr:rowOff>
    </xdr:from>
    <xdr:to>
      <xdr:col>20</xdr:col>
      <xdr:colOff>38100</xdr:colOff>
      <xdr:row>78</xdr:row>
      <xdr:rowOff>165830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156957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83299</xdr:rowOff>
    </xdr:from>
    <xdr:to>
      <xdr:col>15</xdr:col>
      <xdr:colOff>101600</xdr:colOff>
      <xdr:row>79</xdr:row>
      <xdr:rowOff>13449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43732</xdr:rowOff>
    </xdr:from>
    <xdr:to>
      <xdr:col>10</xdr:col>
      <xdr:colOff>165100</xdr:colOff>
      <xdr:row>78</xdr:row>
      <xdr:rowOff>145332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136459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129515</xdr:rowOff>
    </xdr:from>
    <xdr:to>
      <xdr:col>6</xdr:col>
      <xdr:colOff>38100</xdr:colOff>
      <xdr:row>79</xdr:row>
      <xdr:rowOff>59665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50792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148196</xdr:rowOff>
    </xdr:from>
    <xdr:to>
      <xdr:col>24</xdr:col>
      <xdr:colOff>63500</xdr:colOff>
      <xdr:row>97</xdr:row>
      <xdr:rowOff>26352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07396"/>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94066</xdr:rowOff>
    </xdr:from>
    <xdr:to>
      <xdr:col>19</xdr:col>
      <xdr:colOff>177800</xdr:colOff>
      <xdr:row>97</xdr:row>
      <xdr:rowOff>26352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53266"/>
          <a:ext cx="889000" cy="10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94066</xdr:rowOff>
    </xdr:from>
    <xdr:to>
      <xdr:col>15</xdr:col>
      <xdr:colOff>50800</xdr:colOff>
      <xdr:row>97</xdr:row>
      <xdr:rowOff>169647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53266"/>
          <a:ext cx="889000" cy="2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169647</xdr:rowOff>
    </xdr:from>
    <xdr:to>
      <xdr:col>10</xdr:col>
      <xdr:colOff>114300</xdr:colOff>
      <xdr:row>97</xdr:row>
      <xdr:rowOff>170038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0029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132810</xdr:rowOff>
    </xdr:from>
    <xdr:to>
      <xdr:col>6</xdr:col>
      <xdr:colOff>38100</xdr:colOff>
      <xdr:row>97</xdr:row>
      <xdr:rowOff>62960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79487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97396</xdr:rowOff>
    </xdr:from>
    <xdr:to>
      <xdr:col>24</xdr:col>
      <xdr:colOff>114300</xdr:colOff>
      <xdr:row>97</xdr:row>
      <xdr:rowOff>27546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75823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147002</xdr:rowOff>
    </xdr:from>
    <xdr:to>
      <xdr:col>20</xdr:col>
      <xdr:colOff>38100</xdr:colOff>
      <xdr:row>97</xdr:row>
      <xdr:rowOff>77152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68279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43266</xdr:rowOff>
    </xdr:from>
    <xdr:to>
      <xdr:col>15</xdr:col>
      <xdr:colOff>101600</xdr:colOff>
      <xdr:row>96</xdr:row>
      <xdr:rowOff>144866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135993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118847</xdr:rowOff>
    </xdr:from>
    <xdr:to>
      <xdr:col>10</xdr:col>
      <xdr:colOff>165100</xdr:colOff>
      <xdr:row>98</xdr:row>
      <xdr:rowOff>48997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40124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119238</xdr:rowOff>
    </xdr:from>
    <xdr:to>
      <xdr:col>6</xdr:col>
      <xdr:colOff>38100</xdr:colOff>
      <xdr:row>98</xdr:row>
      <xdr:rowOff>49388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40515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5644</xdr:rowOff>
    </xdr:from>
    <xdr:to>
      <xdr:col>55</xdr:col>
      <xdr:colOff>0</xdr:colOff>
      <xdr:row>37</xdr:row>
      <xdr:rowOff>14722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49294"/>
          <a:ext cx="8382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11638</xdr:rowOff>
    </xdr:from>
    <xdr:to>
      <xdr:col>50</xdr:col>
      <xdr:colOff>114300</xdr:colOff>
      <xdr:row>37</xdr:row>
      <xdr:rowOff>14722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55288"/>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47691</xdr:rowOff>
    </xdr:from>
    <xdr:to>
      <xdr:col>45</xdr:col>
      <xdr:colOff>177800</xdr:colOff>
      <xdr:row>37</xdr:row>
      <xdr:rowOff>11638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48441"/>
          <a:ext cx="889000" cy="30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47691</xdr:rowOff>
    </xdr:from>
    <xdr:to>
      <xdr:col>41</xdr:col>
      <xdr:colOff>50800</xdr:colOff>
      <xdr:row>36</xdr:row>
      <xdr:rowOff>104167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48441"/>
          <a:ext cx="889000" cy="2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141153</xdr:rowOff>
    </xdr:from>
    <xdr:to>
      <xdr:col>36</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126294</xdr:rowOff>
    </xdr:from>
    <xdr:to>
      <xdr:col>55</xdr:col>
      <xdr:colOff>50800</xdr:colOff>
      <xdr:row>37</xdr:row>
      <xdr:rowOff>56444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41221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1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135372</xdr:rowOff>
    </xdr:from>
    <xdr:to>
      <xdr:col>50</xdr:col>
      <xdr:colOff>165100</xdr:colOff>
      <xdr:row>37</xdr:row>
      <xdr:rowOff>65522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56649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132288</xdr:rowOff>
    </xdr:from>
    <xdr:to>
      <xdr:col>46</xdr:col>
      <xdr:colOff>38100</xdr:colOff>
      <xdr:row>37</xdr:row>
      <xdr:rowOff>62438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53565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168341</xdr:rowOff>
    </xdr:from>
    <xdr:to>
      <xdr:col>41</xdr:col>
      <xdr:colOff>101600</xdr:colOff>
      <xdr:row>35</xdr:row>
      <xdr:rowOff>98491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89618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9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53367</xdr:rowOff>
    </xdr:from>
    <xdr:to>
      <xdr:col>36</xdr:col>
      <xdr:colOff>165100</xdr:colOff>
      <xdr:row>36</xdr:row>
      <xdr:rowOff>154967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0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51746</xdr:rowOff>
    </xdr:from>
    <xdr:to>
      <xdr:col>55</xdr:col>
      <xdr:colOff>0</xdr:colOff>
      <xdr:row>57</xdr:row>
      <xdr:rowOff>36464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52946"/>
          <a:ext cx="838200" cy="15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18493</xdr:rowOff>
    </xdr:from>
    <xdr:to>
      <xdr:col>50</xdr:col>
      <xdr:colOff>114300</xdr:colOff>
      <xdr:row>56</xdr:row>
      <xdr:rowOff>51746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19693"/>
          <a:ext cx="889000" cy="3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80278</xdr:rowOff>
    </xdr:from>
    <xdr:to>
      <xdr:col>45</xdr:col>
      <xdr:colOff>177800</xdr:colOff>
      <xdr:row>56</xdr:row>
      <xdr:rowOff>18493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995678"/>
          <a:ext cx="889000" cy="6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80278</xdr:rowOff>
    </xdr:from>
    <xdr:to>
      <xdr:col>41</xdr:col>
      <xdr:colOff>50800</xdr:colOff>
      <xdr:row>52</xdr:row>
      <xdr:rowOff>105084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995678"/>
          <a:ext cx="889000" cy="2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93895</xdr:rowOff>
    </xdr:from>
    <xdr:to>
      <xdr:col>36</xdr:col>
      <xdr:colOff>165100</xdr:colOff>
      <xdr:row>58</xdr:row>
      <xdr:rowOff>24045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15172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95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157114</xdr:rowOff>
    </xdr:from>
    <xdr:to>
      <xdr:col>55</xdr:col>
      <xdr:colOff>50800</xdr:colOff>
      <xdr:row>57</xdr:row>
      <xdr:rowOff>87264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135541</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xdr:rowOff>
    </xdr:from>
    <xdr:to>
      <xdr:col>50</xdr:col>
      <xdr:colOff>165100</xdr:colOff>
      <xdr:row>56</xdr:row>
      <xdr:rowOff>102546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119073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37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139143</xdr:rowOff>
    </xdr:from>
    <xdr:to>
      <xdr:col>46</xdr:col>
      <xdr:colOff>38100</xdr:colOff>
      <xdr:row>56</xdr:row>
      <xdr:rowOff>69293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85820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4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29478</xdr:rowOff>
    </xdr:from>
    <xdr:to>
      <xdr:col>41</xdr:col>
      <xdr:colOff>101600</xdr:colOff>
      <xdr:row>52</xdr:row>
      <xdr:rowOff>131078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94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147605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72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54284</xdr:rowOff>
    </xdr:from>
    <xdr:to>
      <xdr:col>36</xdr:col>
      <xdr:colOff>165100</xdr:colOff>
      <xdr:row>52</xdr:row>
      <xdr:rowOff>155884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9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961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74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77589</xdr:rowOff>
    </xdr:from>
    <xdr:to>
      <xdr:col>55</xdr:col>
      <xdr:colOff>0</xdr:colOff>
      <xdr:row>78</xdr:row>
      <xdr:rowOff>86167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50689"/>
          <a:ext cx="8382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51967</xdr:rowOff>
    </xdr:from>
    <xdr:to>
      <xdr:col>50</xdr:col>
      <xdr:colOff>114300</xdr:colOff>
      <xdr:row>78</xdr:row>
      <xdr:rowOff>77589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2506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51967</xdr:rowOff>
    </xdr:from>
    <xdr:to>
      <xdr:col>45</xdr:col>
      <xdr:colOff>177800</xdr:colOff>
      <xdr:row>78</xdr:row>
      <xdr:rowOff>72761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25067"/>
          <a:ext cx="8890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53609</xdr:rowOff>
    </xdr:from>
    <xdr:to>
      <xdr:col>41</xdr:col>
      <xdr:colOff>50800</xdr:colOff>
      <xdr:row>78</xdr:row>
      <xdr:rowOff>72761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83809"/>
          <a:ext cx="889000" cy="3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155203</xdr:rowOff>
    </xdr:from>
    <xdr:to>
      <xdr:col>36</xdr:col>
      <xdr:colOff>165100</xdr:colOff>
      <xdr:row>78</xdr:row>
      <xdr:rowOff>85353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76480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35367</xdr:rowOff>
    </xdr:from>
    <xdr:to>
      <xdr:col>55</xdr:col>
      <xdr:colOff>50800</xdr:colOff>
      <xdr:row>78</xdr:row>
      <xdr:rowOff>136967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121744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26789</xdr:rowOff>
    </xdr:from>
    <xdr:to>
      <xdr:col>50</xdr:col>
      <xdr:colOff>165100</xdr:colOff>
      <xdr:row>78</xdr:row>
      <xdr:rowOff>128389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119516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1167</xdr:rowOff>
    </xdr:from>
    <xdr:to>
      <xdr:col>46</xdr:col>
      <xdr:colOff>38100</xdr:colOff>
      <xdr:row>78</xdr:row>
      <xdr:rowOff>102767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21961</xdr:rowOff>
    </xdr:from>
    <xdr:to>
      <xdr:col>41</xdr:col>
      <xdr:colOff>101600</xdr:colOff>
      <xdr:row>78</xdr:row>
      <xdr:rowOff>123561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114688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2809</xdr:rowOff>
    </xdr:from>
    <xdr:to>
      <xdr:col>36</xdr:col>
      <xdr:colOff>165100</xdr:colOff>
      <xdr:row>76</xdr:row>
      <xdr:rowOff>104409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120936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22454</xdr:rowOff>
    </xdr:from>
    <xdr:to>
      <xdr:col>55</xdr:col>
      <xdr:colOff>0</xdr:colOff>
      <xdr:row>96</xdr:row>
      <xdr:rowOff>136572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81654"/>
          <a:ext cx="8382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95073</xdr:rowOff>
    </xdr:from>
    <xdr:to>
      <xdr:col>50</xdr:col>
      <xdr:colOff>114300</xdr:colOff>
      <xdr:row>96</xdr:row>
      <xdr:rowOff>22454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382823"/>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36049</xdr:rowOff>
    </xdr:from>
    <xdr:to>
      <xdr:col>45</xdr:col>
      <xdr:colOff>177800</xdr:colOff>
      <xdr:row>95</xdr:row>
      <xdr:rowOff>95073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466549"/>
          <a:ext cx="889000" cy="9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36049</xdr:rowOff>
    </xdr:from>
    <xdr:to>
      <xdr:col>41</xdr:col>
      <xdr:colOff>50800</xdr:colOff>
      <xdr:row>92</xdr:row>
      <xdr:rowOff>96258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466549"/>
          <a:ext cx="889000" cy="40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62809</xdr:rowOff>
    </xdr:from>
    <xdr:to>
      <xdr:col>36</xdr:col>
      <xdr:colOff>165100</xdr:colOff>
      <xdr:row>97</xdr:row>
      <xdr:rowOff>164409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155536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85772</xdr:rowOff>
    </xdr:from>
    <xdr:to>
      <xdr:col>55</xdr:col>
      <xdr:colOff>50800</xdr:colOff>
      <xdr:row>97</xdr:row>
      <xdr:rowOff>15922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108649</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143104</xdr:rowOff>
    </xdr:from>
    <xdr:to>
      <xdr:col>50</xdr:col>
      <xdr:colOff>165100</xdr:colOff>
      <xdr:row>96</xdr:row>
      <xdr:rowOff>73254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89781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0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44273</xdr:rowOff>
    </xdr:from>
    <xdr:to>
      <xdr:col>46</xdr:col>
      <xdr:colOff>38100</xdr:colOff>
      <xdr:row>95</xdr:row>
      <xdr:rowOff>145873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162400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10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156699</xdr:rowOff>
    </xdr:from>
    <xdr:to>
      <xdr:col>41</xdr:col>
      <xdr:colOff>101600</xdr:colOff>
      <xdr:row>90</xdr:row>
      <xdr:rowOff>86849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41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103376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1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45458</xdr:rowOff>
    </xdr:from>
    <xdr:to>
      <xdr:col>36</xdr:col>
      <xdr:colOff>165100</xdr:colOff>
      <xdr:row>92</xdr:row>
      <xdr:rowOff>147058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8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163585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559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1827</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831127"/>
          <a:ext cx="1269" cy="82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119954</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60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1827</xdr:rowOff>
    </xdr:from>
    <xdr:to>
      <xdr:col>86</xdr:col>
      <xdr:colOff>25400</xdr:colOff>
      <xdr:row>34</xdr:row>
      <xdr:rowOff>1827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83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166757</xdr:rowOff>
    </xdr:from>
    <xdr:to>
      <xdr:col>85</xdr:col>
      <xdr:colOff>127000</xdr:colOff>
      <xdr:row>37</xdr:row>
      <xdr:rowOff>142969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338957"/>
          <a:ext cx="838200" cy="1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164240</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7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14363</xdr:rowOff>
    </xdr:from>
    <xdr:to>
      <xdr:col>85</xdr:col>
      <xdr:colOff>177800</xdr:colOff>
      <xdr:row>38</xdr:row>
      <xdr:rowOff>115963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164096</xdr:rowOff>
    </xdr:from>
    <xdr:to>
      <xdr:col>81</xdr:col>
      <xdr:colOff>50800</xdr:colOff>
      <xdr:row>36</xdr:row>
      <xdr:rowOff>166757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164846"/>
          <a:ext cx="889000" cy="17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22053</xdr:rowOff>
    </xdr:from>
    <xdr:to>
      <xdr:col>81</xdr:col>
      <xdr:colOff>101600</xdr:colOff>
      <xdr:row>38</xdr:row>
      <xdr:rowOff>123653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3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114780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6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164096</xdr:rowOff>
    </xdr:from>
    <xdr:to>
      <xdr:col>76</xdr:col>
      <xdr:colOff>114300</xdr:colOff>
      <xdr:row>36</xdr:row>
      <xdr:rowOff>14606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164846"/>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26515</xdr:rowOff>
    </xdr:from>
    <xdr:to>
      <xdr:col>76</xdr:col>
      <xdr:colOff>165100</xdr:colOff>
      <xdr:row>38</xdr:row>
      <xdr:rowOff>128115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119242</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71888</xdr:rowOff>
    </xdr:from>
    <xdr:to>
      <xdr:col>71</xdr:col>
      <xdr:colOff>177800</xdr:colOff>
      <xdr:row>36</xdr:row>
      <xdr:rowOff>14606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5386838"/>
          <a:ext cx="889000" cy="7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14015</xdr:rowOff>
    </xdr:from>
    <xdr:to>
      <xdr:col>67</xdr:col>
      <xdr:colOff>101600</xdr:colOff>
      <xdr:row>38</xdr:row>
      <xdr:rowOff>115615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106742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66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92169</xdr:rowOff>
    </xdr:from>
    <xdr:to>
      <xdr:col>85</xdr:col>
      <xdr:colOff>177800</xdr:colOff>
      <xdr:row>38</xdr:row>
      <xdr:rowOff>22319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115046</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2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115957</xdr:rowOff>
    </xdr:from>
    <xdr:to>
      <xdr:col>81</xdr:col>
      <xdr:colOff>101600</xdr:colOff>
      <xdr:row>37</xdr:row>
      <xdr:rowOff>46107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2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62634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0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113296</xdr:rowOff>
    </xdr:from>
    <xdr:to>
      <xdr:col>76</xdr:col>
      <xdr:colOff>165100</xdr:colOff>
      <xdr:row>36</xdr:row>
      <xdr:rowOff>43446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1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59973</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292795" y="588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135256</xdr:rowOff>
    </xdr:from>
    <xdr:to>
      <xdr:col>72</xdr:col>
      <xdr:colOff>38100</xdr:colOff>
      <xdr:row>36</xdr:row>
      <xdr:rowOff>65406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1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81933</xdr:rowOff>
    </xdr:from>
    <xdr:ext cx="59901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03795" y="59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21088</xdr:rowOff>
    </xdr:from>
    <xdr:to>
      <xdr:col>67</xdr:col>
      <xdr:colOff>101600</xdr:colOff>
      <xdr:row>31</xdr:row>
      <xdr:rowOff>122688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3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139215</xdr:rowOff>
    </xdr:from>
    <xdr:ext cx="59901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14795" y="511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88627</xdr:rowOff>
    </xdr:from>
    <xdr:to>
      <xdr:col>85</xdr:col>
      <xdr:colOff>127000</xdr:colOff>
      <xdr:row>71</xdr:row>
      <xdr:rowOff>123378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261577"/>
          <a:ext cx="838200" cy="3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123378</xdr:rowOff>
    </xdr:from>
    <xdr:to>
      <xdr:col>81</xdr:col>
      <xdr:colOff>50800</xdr:colOff>
      <xdr:row>72</xdr:row>
      <xdr:rowOff>89648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296328"/>
          <a:ext cx="889000" cy="1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89648</xdr:rowOff>
    </xdr:from>
    <xdr:to>
      <xdr:col>76</xdr:col>
      <xdr:colOff>114300</xdr:colOff>
      <xdr:row>74</xdr:row>
      <xdr:rowOff>31119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434048"/>
          <a:ext cx="889000" cy="28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31119</xdr:rowOff>
    </xdr:from>
    <xdr:to>
      <xdr:col>71</xdr:col>
      <xdr:colOff>177800</xdr:colOff>
      <xdr:row>74</xdr:row>
      <xdr:rowOff>170020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718419"/>
          <a:ext cx="889000" cy="1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xdr:rowOff>
    </xdr:from>
    <xdr:to>
      <xdr:col>67</xdr:col>
      <xdr:colOff>101600</xdr:colOff>
      <xdr:row>77</xdr:row>
      <xdr:rowOff>110886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102013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37827</xdr:rowOff>
    </xdr:from>
    <xdr:to>
      <xdr:col>85</xdr:col>
      <xdr:colOff>177800</xdr:colOff>
      <xdr:row>71</xdr:row>
      <xdr:rowOff>139427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162304</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16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72578</xdr:rowOff>
    </xdr:from>
    <xdr:to>
      <xdr:col>81</xdr:col>
      <xdr:colOff>101600</xdr:colOff>
      <xdr:row>72</xdr:row>
      <xdr:rowOff>2728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2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19255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02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38848</xdr:rowOff>
    </xdr:from>
    <xdr:to>
      <xdr:col>76</xdr:col>
      <xdr:colOff>165100</xdr:colOff>
      <xdr:row>72</xdr:row>
      <xdr:rowOff>140448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3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156975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1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151769</xdr:rowOff>
    </xdr:from>
    <xdr:to>
      <xdr:col>72</xdr:col>
      <xdr:colOff>38100</xdr:colOff>
      <xdr:row>74</xdr:row>
      <xdr:rowOff>81919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98446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44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119220</xdr:rowOff>
    </xdr:from>
    <xdr:to>
      <xdr:col>67</xdr:col>
      <xdr:colOff>101600</xdr:colOff>
      <xdr:row>75</xdr:row>
      <xdr:rowOff>49370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65897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58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9778</xdr:rowOff>
    </xdr:from>
    <xdr:to>
      <xdr:col>85</xdr:col>
      <xdr:colOff>127000</xdr:colOff>
      <xdr:row>98</xdr:row>
      <xdr:rowOff>132331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11878"/>
          <a:ext cx="838200" cy="1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132331</xdr:rowOff>
    </xdr:from>
    <xdr:to>
      <xdr:col>81</xdr:col>
      <xdr:colOff>50800</xdr:colOff>
      <xdr:row>98</xdr:row>
      <xdr:rowOff>134660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34431"/>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123202</xdr:rowOff>
    </xdr:from>
    <xdr:to>
      <xdr:col>76</xdr:col>
      <xdr:colOff>114300</xdr:colOff>
      <xdr:row>98</xdr:row>
      <xdr:rowOff>134660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25302"/>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99354</xdr:rowOff>
    </xdr:from>
    <xdr:to>
      <xdr:col>71</xdr:col>
      <xdr:colOff>177800</xdr:colOff>
      <xdr:row>98</xdr:row>
      <xdr:rowOff>123202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01454"/>
          <a:ext cx="88900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130428</xdr:rowOff>
    </xdr:from>
    <xdr:to>
      <xdr:col>85</xdr:col>
      <xdr:colOff>177800</xdr:colOff>
      <xdr:row>98</xdr:row>
      <xdr:rowOff>60578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81531</xdr:rowOff>
    </xdr:from>
    <xdr:to>
      <xdr:col>81</xdr:col>
      <xdr:colOff>101600</xdr:colOff>
      <xdr:row>99</xdr:row>
      <xdr:rowOff>11681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2808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83860</xdr:rowOff>
    </xdr:from>
    <xdr:to>
      <xdr:col>76</xdr:col>
      <xdr:colOff>165100</xdr:colOff>
      <xdr:row>99</xdr:row>
      <xdr:rowOff>14010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5137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72402</xdr:rowOff>
    </xdr:from>
    <xdr:to>
      <xdr:col>72</xdr:col>
      <xdr:colOff>38100</xdr:colOff>
      <xdr:row>99</xdr:row>
      <xdr:rowOff>2552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165129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48554</xdr:rowOff>
    </xdr:from>
    <xdr:to>
      <xdr:col>67</xdr:col>
      <xdr:colOff>101600</xdr:colOff>
      <xdr:row>98</xdr:row>
      <xdr:rowOff>150154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141281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73017</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88117"/>
          <a:ext cx="889000" cy="6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73017</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88117"/>
          <a:ext cx="889000" cy="6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49078</xdr:rowOff>
    </xdr:from>
    <xdr:to>
      <xdr:col>98</xdr:col>
      <xdr:colOff>38100</xdr:colOff>
      <xdr:row>38</xdr:row>
      <xdr:rowOff>150678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167205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22217</xdr:rowOff>
    </xdr:from>
    <xdr:to>
      <xdr:col>107</xdr:col>
      <xdr:colOff>101600</xdr:colOff>
      <xdr:row>38</xdr:row>
      <xdr:rowOff>123817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114944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26706</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9113556"/>
          <a:ext cx="1269" cy="110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144833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26706</xdr:rowOff>
    </xdr:from>
    <xdr:to>
      <xdr:col>116</xdr:col>
      <xdr:colOff>152400</xdr:colOff>
      <xdr:row>53</xdr:row>
      <xdr:rowOff>26706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11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33989</xdr:rowOff>
    </xdr:from>
    <xdr:to>
      <xdr:col>116</xdr:col>
      <xdr:colOff>63500</xdr:colOff>
      <xdr:row>57</xdr:row>
      <xdr:rowOff>119159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8606489"/>
          <a:ext cx="838200" cy="128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86937</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3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108510</xdr:rowOff>
    </xdr:from>
    <xdr:to>
      <xdr:col>116</xdr:col>
      <xdr:colOff>114300</xdr:colOff>
      <xdr:row>59</xdr:row>
      <xdr:rowOff>38660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33989</xdr:rowOff>
    </xdr:from>
    <xdr:to>
      <xdr:col>111</xdr:col>
      <xdr:colOff>177800</xdr:colOff>
      <xdr:row>50</xdr:row>
      <xdr:rowOff>54318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8606489"/>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93259</xdr:rowOff>
    </xdr:from>
    <xdr:to>
      <xdr:col>112</xdr:col>
      <xdr:colOff>38100</xdr:colOff>
      <xdr:row>59</xdr:row>
      <xdr:rowOff>23409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14536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3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54318</xdr:rowOff>
    </xdr:from>
    <xdr:to>
      <xdr:col>107</xdr:col>
      <xdr:colOff>50800</xdr:colOff>
      <xdr:row>52</xdr:row>
      <xdr:rowOff>61160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8626818"/>
          <a:ext cx="889000" cy="34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129248</xdr:rowOff>
    </xdr:from>
    <xdr:to>
      <xdr:col>107</xdr:col>
      <xdr:colOff>101600</xdr:colOff>
      <xdr:row>59</xdr:row>
      <xdr:rowOff>59398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50525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61160</xdr:rowOff>
    </xdr:from>
    <xdr:to>
      <xdr:col>102</xdr:col>
      <xdr:colOff>114300</xdr:colOff>
      <xdr:row>53</xdr:row>
      <xdr:rowOff>87840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976560"/>
          <a:ext cx="889000" cy="1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126521</xdr:rowOff>
    </xdr:from>
    <xdr:to>
      <xdr:col>102</xdr:col>
      <xdr:colOff>165100</xdr:colOff>
      <xdr:row>59</xdr:row>
      <xdr:rowOff>56671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47798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115744</xdr:rowOff>
    </xdr:from>
    <xdr:to>
      <xdr:col>98</xdr:col>
      <xdr:colOff>38100</xdr:colOff>
      <xdr:row>59</xdr:row>
      <xdr:rowOff>45894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37021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68359</xdr:rowOff>
    </xdr:from>
    <xdr:to>
      <xdr:col>116</xdr:col>
      <xdr:colOff>114300</xdr:colOff>
      <xdr:row>57</xdr:row>
      <xdr:rowOff>169959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91236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154639</xdr:rowOff>
    </xdr:from>
    <xdr:to>
      <xdr:col>112</xdr:col>
      <xdr:colOff>38100</xdr:colOff>
      <xdr:row>50</xdr:row>
      <xdr:rowOff>84789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5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101316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3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3518</xdr:rowOff>
    </xdr:from>
    <xdr:to>
      <xdr:col>107</xdr:col>
      <xdr:colOff>101600</xdr:colOff>
      <xdr:row>50</xdr:row>
      <xdr:rowOff>105118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85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121645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3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10360</xdr:rowOff>
    </xdr:from>
    <xdr:to>
      <xdr:col>102</xdr:col>
      <xdr:colOff>165100</xdr:colOff>
      <xdr:row>52</xdr:row>
      <xdr:rowOff>111960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9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128487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7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37040</xdr:rowOff>
    </xdr:from>
    <xdr:to>
      <xdr:col>98</xdr:col>
      <xdr:colOff>38100</xdr:colOff>
      <xdr:row>53</xdr:row>
      <xdr:rowOff>138640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1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155167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8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86398</xdr:rowOff>
    </xdr:from>
    <xdr:to>
      <xdr:col>116</xdr:col>
      <xdr:colOff>63500</xdr:colOff>
      <xdr:row>75</xdr:row>
      <xdr:rowOff>127653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45148"/>
          <a:ext cx="8382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127653</xdr:rowOff>
    </xdr:from>
    <xdr:to>
      <xdr:col>111</xdr:col>
      <xdr:colOff>177800</xdr:colOff>
      <xdr:row>75</xdr:row>
      <xdr:rowOff>169593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86403"/>
          <a:ext cx="889000" cy="4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169593</xdr:rowOff>
    </xdr:from>
    <xdr:to>
      <xdr:col>107</xdr:col>
      <xdr:colOff>50800</xdr:colOff>
      <xdr:row>76</xdr:row>
      <xdr:rowOff>22938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28343"/>
          <a:ext cx="8890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22938</xdr:rowOff>
    </xdr:from>
    <xdr:to>
      <xdr:col>102</xdr:col>
      <xdr:colOff>114300</xdr:colOff>
      <xdr:row>76</xdr:row>
      <xdr:rowOff>50775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53138"/>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139421</xdr:rowOff>
    </xdr:from>
    <xdr:to>
      <xdr:col>98</xdr:col>
      <xdr:colOff>38100</xdr:colOff>
      <xdr:row>76</xdr:row>
      <xdr:rowOff>69571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86098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35598</xdr:rowOff>
    </xdr:from>
    <xdr:to>
      <xdr:col>116</xdr:col>
      <xdr:colOff>114300</xdr:colOff>
      <xdr:row>75</xdr:row>
      <xdr:rowOff>137198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58475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76853</xdr:rowOff>
    </xdr:from>
    <xdr:to>
      <xdr:col>112</xdr:col>
      <xdr:colOff>38100</xdr:colOff>
      <xdr:row>76</xdr:row>
      <xdr:rowOff>7003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169580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118794</xdr:rowOff>
    </xdr:from>
    <xdr:to>
      <xdr:col>107</xdr:col>
      <xdr:colOff>101600</xdr:colOff>
      <xdr:row>76</xdr:row>
      <xdr:rowOff>48943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77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40070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143589</xdr:rowOff>
    </xdr:from>
    <xdr:to>
      <xdr:col>102</xdr:col>
      <xdr:colOff>165100</xdr:colOff>
      <xdr:row>76</xdr:row>
      <xdr:rowOff>73738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02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64865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171425</xdr:rowOff>
    </xdr:from>
    <xdr:to>
      <xdr:col>98</xdr:col>
      <xdr:colOff>38100</xdr:colOff>
      <xdr:row>76</xdr:row>
      <xdr:rowOff>101575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92702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熊本地震の影響が続き災害復旧事業費は一人当たりのコストが全国平均、県平均を上回ったが、復興が進んでいることで令和元年度からは減少傾向であり、令和５年度と令和４年度を比較すると３２，２９７円減少した。災害復旧事業のピークは越えていることから、今後も減少すると思われる。　物件費については、温泉指定管理料や郵送料の減少により、令和５年度と令和４年度を比較すると８，５５０円減少した。普通建設事業費（うち更新整備）については、小規模住宅地区等改良事業、橋梁補修事業の減少により前年度より２９，９５２円減少したが、全国平均、県平均、類似団体平均から見れば高い状況にある。これは、防災行政無線操作卓更新などの改修事業が大きな要因である。貸付金は、令和５年度と令和４年度を比較すると７８，７１６円と大きく減少した。これは、南阿蘇鉄道への熊本地震からの災害復旧に係る事業資金の貸付が終了したためである。　公債費は、上記貸付のために借入れた熊本県市町村振興資金の償還が含まれていることもあり、類似団体と比較して一人当たりのコストが最も高い状況となっている。この状況は令和５年度で終了する。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熊本地震に係る地方債の償還が増加することや、人口減による普通交付税の減少に伴い基金の取り崩しが不可欠なものとなる見込みであり、事業を行う際は過疎対策事業債や緊急自然災害防止対策事業債など交付税算入率の高い地方債を活用し、公共施設の効率的な利活用の見直しを行うことで経費の削減を図り財政の健全化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10,115
9,961
137.32
13,277,580
12,665,248
545,605
6,359,824
19,999,434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14224</xdr:rowOff>
    </xdr:from>
    <xdr:to>
      <xdr:col>24</xdr:col>
      <xdr:colOff>63500</xdr:colOff>
      <xdr:row>37</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7874"/>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170180</xdr:rowOff>
    </xdr:from>
    <xdr:to>
      <xdr:col>19</xdr:col>
      <xdr:colOff>177800</xdr:colOff>
      <xdr:row>37</xdr:row>
      <xdr:rowOff>20447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238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170180</xdr:rowOff>
    </xdr:from>
    <xdr:to>
      <xdr:col>15</xdr:col>
      <xdr:colOff>50800</xdr:colOff>
      <xdr:row>38</xdr:row>
      <xdr:rowOff>24638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2380"/>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83693</xdr:rowOff>
    </xdr:from>
    <xdr:to>
      <xdr:col>10</xdr:col>
      <xdr:colOff>114300</xdr:colOff>
      <xdr:row>38</xdr:row>
      <xdr:rowOff>24638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27343"/>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164338</xdr:rowOff>
    </xdr:from>
    <xdr:to>
      <xdr:col>6</xdr:col>
      <xdr:colOff>38100</xdr:colOff>
      <xdr:row>38</xdr:row>
      <xdr:rowOff>94488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85615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134874</xdr:rowOff>
    </xdr:from>
    <xdr:to>
      <xdr:col>24</xdr:col>
      <xdr:colOff>114300</xdr:colOff>
      <xdr:row>37</xdr:row>
      <xdr:rowOff>65024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113301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141097</xdr:rowOff>
    </xdr:from>
    <xdr:to>
      <xdr:col>20</xdr:col>
      <xdr:colOff>38100</xdr:colOff>
      <xdr:row>37</xdr:row>
      <xdr:rowOff>71247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119380</xdr:rowOff>
    </xdr:from>
    <xdr:to>
      <xdr:col>15</xdr:col>
      <xdr:colOff>101600</xdr:colOff>
      <xdr:row>37</xdr:row>
      <xdr:rowOff>49530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40657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145288</xdr:rowOff>
    </xdr:from>
    <xdr:to>
      <xdr:col>10</xdr:col>
      <xdr:colOff>165100</xdr:colOff>
      <xdr:row>38</xdr:row>
      <xdr:rowOff>75438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66565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32893</xdr:rowOff>
    </xdr:from>
    <xdr:to>
      <xdr:col>6</xdr:col>
      <xdr:colOff>38100</xdr:colOff>
      <xdr:row>37</xdr:row>
      <xdr:rowOff>134493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151020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148398</xdr:rowOff>
    </xdr:from>
    <xdr:to>
      <xdr:col>24</xdr:col>
      <xdr:colOff>63500</xdr:colOff>
      <xdr:row>57</xdr:row>
      <xdr:rowOff>50763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9598"/>
          <a:ext cx="8382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148398</xdr:rowOff>
    </xdr:from>
    <xdr:to>
      <xdr:col>19</xdr:col>
      <xdr:colOff>177800</xdr:colOff>
      <xdr:row>57</xdr:row>
      <xdr:rowOff>23542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49598"/>
          <a:ext cx="889000" cy="4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163802</xdr:rowOff>
    </xdr:from>
    <xdr:to>
      <xdr:col>15</xdr:col>
      <xdr:colOff>50800</xdr:colOff>
      <xdr:row>57</xdr:row>
      <xdr:rowOff>23542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93552"/>
          <a:ext cx="889000" cy="2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163802</xdr:rowOff>
    </xdr:from>
    <xdr:to>
      <xdr:col>10</xdr:col>
      <xdr:colOff>114300</xdr:colOff>
      <xdr:row>57</xdr:row>
      <xdr:rowOff>46815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93552"/>
          <a:ext cx="889000" cy="2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168917</xdr:rowOff>
    </xdr:from>
    <xdr:to>
      <xdr:col>6</xdr:col>
      <xdr:colOff>38100</xdr:colOff>
      <xdr:row>58</xdr:row>
      <xdr:rowOff>99067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90194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3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171413</xdr:rowOff>
    </xdr:from>
    <xdr:to>
      <xdr:col>24</xdr:col>
      <xdr:colOff>114300</xdr:colOff>
      <xdr:row>57</xdr:row>
      <xdr:rowOff>101563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2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97598</xdr:rowOff>
    </xdr:from>
    <xdr:to>
      <xdr:col>20</xdr:col>
      <xdr:colOff>38100</xdr:colOff>
      <xdr:row>57</xdr:row>
      <xdr:rowOff>27748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44275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7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144192</xdr:rowOff>
    </xdr:from>
    <xdr:to>
      <xdr:col>15</xdr:col>
      <xdr:colOff>101600</xdr:colOff>
      <xdr:row>57</xdr:row>
      <xdr:rowOff>74342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65469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113002</xdr:rowOff>
    </xdr:from>
    <xdr:to>
      <xdr:col>10</xdr:col>
      <xdr:colOff>165100</xdr:colOff>
      <xdr:row>56</xdr:row>
      <xdr:rowOff>43152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59679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1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167465</xdr:rowOff>
    </xdr:from>
    <xdr:to>
      <xdr:col>6</xdr:col>
      <xdr:colOff>38100</xdr:colOff>
      <xdr:row>57</xdr:row>
      <xdr:rowOff>97615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114142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103522</xdr:rowOff>
    </xdr:from>
    <xdr:to>
      <xdr:col>24</xdr:col>
      <xdr:colOff>63500</xdr:colOff>
      <xdr:row>75</xdr:row>
      <xdr:rowOff>134772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2272"/>
          <a:ext cx="8382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63023</xdr:rowOff>
    </xdr:from>
    <xdr:to>
      <xdr:col>19</xdr:col>
      <xdr:colOff>177800</xdr:colOff>
      <xdr:row>75</xdr:row>
      <xdr:rowOff>134772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21773"/>
          <a:ext cx="889000" cy="7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63023</xdr:rowOff>
    </xdr:from>
    <xdr:to>
      <xdr:col>15</xdr:col>
      <xdr:colOff>50800</xdr:colOff>
      <xdr:row>76</xdr:row>
      <xdr:rowOff>15644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1773"/>
          <a:ext cx="889000" cy="1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15644</xdr:rowOff>
    </xdr:from>
    <xdr:to>
      <xdr:col>10</xdr:col>
      <xdr:colOff>114300</xdr:colOff>
      <xdr:row>76</xdr:row>
      <xdr:rowOff>36587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5844"/>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104166</xdr:rowOff>
    </xdr:from>
    <xdr:to>
      <xdr:col>6</xdr:col>
      <xdr:colOff>38100</xdr:colOff>
      <xdr:row>77</xdr:row>
      <xdr:rowOff>34316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25443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52722</xdr:rowOff>
    </xdr:from>
    <xdr:to>
      <xdr:col>24</xdr:col>
      <xdr:colOff>114300</xdr:colOff>
      <xdr:row>75</xdr:row>
      <xdr:rowOff>154322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31149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83972</xdr:rowOff>
    </xdr:from>
    <xdr:to>
      <xdr:col>20</xdr:col>
      <xdr:colOff>38100</xdr:colOff>
      <xdr:row>76</xdr:row>
      <xdr:rowOff>14122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3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12223</xdr:rowOff>
    </xdr:from>
    <xdr:to>
      <xdr:col>15</xdr:col>
      <xdr:colOff>101600</xdr:colOff>
      <xdr:row>75</xdr:row>
      <xdr:rowOff>113823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104950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6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136293</xdr:rowOff>
    </xdr:from>
    <xdr:to>
      <xdr:col>10</xdr:col>
      <xdr:colOff>165100</xdr:colOff>
      <xdr:row>76</xdr:row>
      <xdr:rowOff>66442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50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8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157237</xdr:rowOff>
    </xdr:from>
    <xdr:to>
      <xdr:col>6</xdr:col>
      <xdr:colOff>38100</xdr:colOff>
      <xdr:row>76</xdr:row>
      <xdr:rowOff>87387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103915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127870</xdr:rowOff>
    </xdr:from>
    <xdr:to>
      <xdr:col>24</xdr:col>
      <xdr:colOff>63500</xdr:colOff>
      <xdr:row>97</xdr:row>
      <xdr:rowOff>135021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58520"/>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135021</xdr:rowOff>
    </xdr:from>
    <xdr:to>
      <xdr:col>19</xdr:col>
      <xdr:colOff>177800</xdr:colOff>
      <xdr:row>97</xdr:row>
      <xdr:rowOff>136065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5671"/>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136065</xdr:rowOff>
    </xdr:from>
    <xdr:to>
      <xdr:col>15</xdr:col>
      <xdr:colOff>50800</xdr:colOff>
      <xdr:row>97</xdr:row>
      <xdr:rowOff>170546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66715"/>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160057</xdr:rowOff>
    </xdr:from>
    <xdr:to>
      <xdr:col>10</xdr:col>
      <xdr:colOff>114300</xdr:colOff>
      <xdr:row>97</xdr:row>
      <xdr:rowOff>170546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9070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86832</xdr:rowOff>
    </xdr:from>
    <xdr:to>
      <xdr:col>6</xdr:col>
      <xdr:colOff>38100</xdr:colOff>
      <xdr:row>98</xdr:row>
      <xdr:rowOff>16982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33509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77070</xdr:rowOff>
    </xdr:from>
    <xdr:to>
      <xdr:col>24</xdr:col>
      <xdr:colOff>114300</xdr:colOff>
      <xdr:row>98</xdr:row>
      <xdr:rowOff>7220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163447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84221</xdr:rowOff>
    </xdr:from>
    <xdr:to>
      <xdr:col>20</xdr:col>
      <xdr:colOff>38100</xdr:colOff>
      <xdr:row>98</xdr:row>
      <xdr:rowOff>14371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85265</xdr:rowOff>
    </xdr:from>
    <xdr:to>
      <xdr:col>15</xdr:col>
      <xdr:colOff>101600</xdr:colOff>
      <xdr:row>98</xdr:row>
      <xdr:rowOff>15415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119746</xdr:rowOff>
    </xdr:from>
    <xdr:to>
      <xdr:col>10</xdr:col>
      <xdr:colOff>165100</xdr:colOff>
      <xdr:row>98</xdr:row>
      <xdr:rowOff>49896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109257</xdr:rowOff>
    </xdr:from>
    <xdr:to>
      <xdr:col>6</xdr:col>
      <xdr:colOff>38100</xdr:colOff>
      <xdr:row>98</xdr:row>
      <xdr:rowOff>39407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30534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152515</xdr:rowOff>
    </xdr:from>
    <xdr:to>
      <xdr:col>55</xdr:col>
      <xdr:colOff>0</xdr:colOff>
      <xdr:row>55</xdr:row>
      <xdr:rowOff>154842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82265"/>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152515</xdr:rowOff>
    </xdr:from>
    <xdr:to>
      <xdr:col>50</xdr:col>
      <xdr:colOff>114300</xdr:colOff>
      <xdr:row>56</xdr:row>
      <xdr:rowOff>47217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82265"/>
          <a:ext cx="889000" cy="6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47217</xdr:rowOff>
    </xdr:from>
    <xdr:to>
      <xdr:col>45</xdr:col>
      <xdr:colOff>177800</xdr:colOff>
      <xdr:row>56</xdr:row>
      <xdr:rowOff>75290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48417"/>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59489</xdr:rowOff>
    </xdr:from>
    <xdr:to>
      <xdr:col>41</xdr:col>
      <xdr:colOff>50800</xdr:colOff>
      <xdr:row>56</xdr:row>
      <xdr:rowOff>75290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60689"/>
          <a:ext cx="8890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104042</xdr:rowOff>
    </xdr:from>
    <xdr:to>
      <xdr:col>55</xdr:col>
      <xdr:colOff>50800</xdr:colOff>
      <xdr:row>56</xdr:row>
      <xdr:rowOff>34192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3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82469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101715</xdr:rowOff>
    </xdr:from>
    <xdr:to>
      <xdr:col>50</xdr:col>
      <xdr:colOff>165100</xdr:colOff>
      <xdr:row>56</xdr:row>
      <xdr:rowOff>31865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22992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62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167867</xdr:rowOff>
    </xdr:from>
    <xdr:to>
      <xdr:col>46</xdr:col>
      <xdr:colOff>38100</xdr:colOff>
      <xdr:row>56</xdr:row>
      <xdr:rowOff>98017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89144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6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24490</xdr:rowOff>
    </xdr:from>
    <xdr:to>
      <xdr:col>41</xdr:col>
      <xdr:colOff>101600</xdr:colOff>
      <xdr:row>56</xdr:row>
      <xdr:rowOff>126090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117217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1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8689</xdr:rowOff>
    </xdr:from>
    <xdr:to>
      <xdr:col>36</xdr:col>
      <xdr:colOff>165100</xdr:colOff>
      <xdr:row>56</xdr:row>
      <xdr:rowOff>110289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126816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30645</xdr:rowOff>
    </xdr:from>
    <xdr:to>
      <xdr:col>55</xdr:col>
      <xdr:colOff>0</xdr:colOff>
      <xdr:row>77</xdr:row>
      <xdr:rowOff>68185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32295"/>
          <a:ext cx="8382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30645</xdr:rowOff>
    </xdr:from>
    <xdr:to>
      <xdr:col>50</xdr:col>
      <xdr:colOff>114300</xdr:colOff>
      <xdr:row>77</xdr:row>
      <xdr:rowOff>64453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32295"/>
          <a:ext cx="8890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38705</xdr:rowOff>
    </xdr:from>
    <xdr:to>
      <xdr:col>45</xdr:col>
      <xdr:colOff>177800</xdr:colOff>
      <xdr:row>77</xdr:row>
      <xdr:rowOff>64453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40355"/>
          <a:ext cx="889000" cy="2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38705</xdr:rowOff>
    </xdr:from>
    <xdr:to>
      <xdr:col>41</xdr:col>
      <xdr:colOff>50800</xdr:colOff>
      <xdr:row>77</xdr:row>
      <xdr:rowOff>69410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40355"/>
          <a:ext cx="889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133308</xdr:rowOff>
    </xdr:from>
    <xdr:to>
      <xdr:col>36</xdr:col>
      <xdr:colOff>165100</xdr:colOff>
      <xdr:row>78</xdr:row>
      <xdr:rowOff>63458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54585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17385</xdr:rowOff>
    </xdr:from>
    <xdr:to>
      <xdr:col>55</xdr:col>
      <xdr:colOff>50800</xdr:colOff>
      <xdr:row>77</xdr:row>
      <xdr:rowOff>118985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40262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151295</xdr:rowOff>
    </xdr:from>
    <xdr:to>
      <xdr:col>50</xdr:col>
      <xdr:colOff>165100</xdr:colOff>
      <xdr:row>77</xdr:row>
      <xdr:rowOff>81445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97971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13653</xdr:rowOff>
    </xdr:from>
    <xdr:to>
      <xdr:col>46</xdr:col>
      <xdr:colOff>38100</xdr:colOff>
      <xdr:row>77</xdr:row>
      <xdr:rowOff>115253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131780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159355</xdr:rowOff>
    </xdr:from>
    <xdr:to>
      <xdr:col>41</xdr:col>
      <xdr:colOff>101600</xdr:colOff>
      <xdr:row>77</xdr:row>
      <xdr:rowOff>89505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106032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6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18610</xdr:rowOff>
    </xdr:from>
    <xdr:to>
      <xdr:col>36</xdr:col>
      <xdr:colOff>165100</xdr:colOff>
      <xdr:row>77</xdr:row>
      <xdr:rowOff>120210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136737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130739</xdr:rowOff>
    </xdr:from>
    <xdr:to>
      <xdr:col>55</xdr:col>
      <xdr:colOff>0</xdr:colOff>
      <xdr:row>97</xdr:row>
      <xdr:rowOff>15548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18489"/>
          <a:ext cx="838200" cy="2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73273</xdr:rowOff>
    </xdr:from>
    <xdr:to>
      <xdr:col>50</xdr:col>
      <xdr:colOff>114300</xdr:colOff>
      <xdr:row>95</xdr:row>
      <xdr:rowOff>130739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61023"/>
          <a:ext cx="889000" cy="5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77169</xdr:rowOff>
    </xdr:from>
    <xdr:to>
      <xdr:col>45</xdr:col>
      <xdr:colOff>177800</xdr:colOff>
      <xdr:row>95</xdr:row>
      <xdr:rowOff>73273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5850569"/>
          <a:ext cx="889000" cy="5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68134</xdr:rowOff>
    </xdr:from>
    <xdr:to>
      <xdr:col>41</xdr:col>
      <xdr:colOff>50800</xdr:colOff>
      <xdr:row>92</xdr:row>
      <xdr:rowOff>77169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5498634"/>
          <a:ext cx="889000" cy="35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71256</xdr:rowOff>
    </xdr:from>
    <xdr:to>
      <xdr:col>36</xdr:col>
      <xdr:colOff>165100</xdr:colOff>
      <xdr:row>97</xdr:row>
      <xdr:rowOff>1406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163983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136198</xdr:rowOff>
    </xdr:from>
    <xdr:to>
      <xdr:col>55</xdr:col>
      <xdr:colOff>50800</xdr:colOff>
      <xdr:row>97</xdr:row>
      <xdr:rowOff>66348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114625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79939</xdr:rowOff>
    </xdr:from>
    <xdr:to>
      <xdr:col>50</xdr:col>
      <xdr:colOff>165100</xdr:colOff>
      <xdr:row>96</xdr:row>
      <xdr:rowOff>10089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26616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22473</xdr:rowOff>
    </xdr:from>
    <xdr:to>
      <xdr:col>46</xdr:col>
      <xdr:colOff>38100</xdr:colOff>
      <xdr:row>95</xdr:row>
      <xdr:rowOff>124073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140600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8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26369</xdr:rowOff>
    </xdr:from>
    <xdr:to>
      <xdr:col>41</xdr:col>
      <xdr:colOff>101600</xdr:colOff>
      <xdr:row>92</xdr:row>
      <xdr:rowOff>127969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79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144496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57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17334</xdr:rowOff>
    </xdr:from>
    <xdr:to>
      <xdr:col>36</xdr:col>
      <xdr:colOff>165100</xdr:colOff>
      <xdr:row>90</xdr:row>
      <xdr:rowOff>118934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54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135461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22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115517</xdr:rowOff>
    </xdr:from>
    <xdr:to>
      <xdr:col>85</xdr:col>
      <xdr:colOff>127000</xdr:colOff>
      <xdr:row>38</xdr:row>
      <xdr:rowOff>118718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59167"/>
          <a:ext cx="8382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50367</xdr:rowOff>
    </xdr:from>
    <xdr:to>
      <xdr:col>81</xdr:col>
      <xdr:colOff>50800</xdr:colOff>
      <xdr:row>38</xdr:row>
      <xdr:rowOff>118718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65467"/>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170071</xdr:rowOff>
    </xdr:from>
    <xdr:to>
      <xdr:col>76</xdr:col>
      <xdr:colOff>114300</xdr:colOff>
      <xdr:row>38</xdr:row>
      <xdr:rowOff>50367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13721"/>
          <a:ext cx="889000" cy="5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31703</xdr:rowOff>
    </xdr:from>
    <xdr:to>
      <xdr:col>71</xdr:col>
      <xdr:colOff>177800</xdr:colOff>
      <xdr:row>37</xdr:row>
      <xdr:rowOff>170071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75353"/>
          <a:ext cx="889000" cy="1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64717</xdr:rowOff>
    </xdr:from>
    <xdr:to>
      <xdr:col>85</xdr:col>
      <xdr:colOff>177800</xdr:colOff>
      <xdr:row>37</xdr:row>
      <xdr:rowOff>166317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43144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8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67918</xdr:rowOff>
    </xdr:from>
    <xdr:to>
      <xdr:col>81</xdr:col>
      <xdr:colOff>101600</xdr:colOff>
      <xdr:row>38</xdr:row>
      <xdr:rowOff>169518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160645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171017</xdr:rowOff>
    </xdr:from>
    <xdr:to>
      <xdr:col>76</xdr:col>
      <xdr:colOff>165100</xdr:colOff>
      <xdr:row>38</xdr:row>
      <xdr:rowOff>101167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92294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119271</xdr:rowOff>
    </xdr:from>
    <xdr:to>
      <xdr:col>72</xdr:col>
      <xdr:colOff>38100</xdr:colOff>
      <xdr:row>38</xdr:row>
      <xdr:rowOff>49421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40548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152353</xdr:rowOff>
    </xdr:from>
    <xdr:to>
      <xdr:col>67</xdr:col>
      <xdr:colOff>101600</xdr:colOff>
      <xdr:row>37</xdr:row>
      <xdr:rowOff>82503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147145</xdr:rowOff>
    </xdr:from>
    <xdr:to>
      <xdr:col>85</xdr:col>
      <xdr:colOff>127000</xdr:colOff>
      <xdr:row>57</xdr:row>
      <xdr:rowOff>164427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19795"/>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164427</xdr:rowOff>
    </xdr:from>
    <xdr:to>
      <xdr:col>81</xdr:col>
      <xdr:colOff>50800</xdr:colOff>
      <xdr:row>58</xdr:row>
      <xdr:rowOff>1126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7077"/>
          <a:ext cx="889000" cy="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157329</xdr:rowOff>
    </xdr:from>
    <xdr:to>
      <xdr:col>76</xdr:col>
      <xdr:colOff>114300</xdr:colOff>
      <xdr:row>58</xdr:row>
      <xdr:rowOff>1126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415629"/>
          <a:ext cx="889000" cy="52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157329</xdr:rowOff>
    </xdr:from>
    <xdr:to>
      <xdr:col>71</xdr:col>
      <xdr:colOff>177800</xdr:colOff>
      <xdr:row>57</xdr:row>
      <xdr:rowOff>61134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15629"/>
          <a:ext cx="889000" cy="4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59186</xdr:rowOff>
    </xdr:from>
    <xdr:to>
      <xdr:col>67</xdr:col>
      <xdr:colOff>101600</xdr:colOff>
      <xdr:row>57</xdr:row>
      <xdr:rowOff>160786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151913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96345</xdr:rowOff>
    </xdr:from>
    <xdr:to>
      <xdr:col>85</xdr:col>
      <xdr:colOff>177800</xdr:colOff>
      <xdr:row>58</xdr:row>
      <xdr:rowOff>26495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11272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113627</xdr:rowOff>
    </xdr:from>
    <xdr:to>
      <xdr:col>81</xdr:col>
      <xdr:colOff>101600</xdr:colOff>
      <xdr:row>58</xdr:row>
      <xdr:rowOff>43777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34904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121776</xdr:rowOff>
    </xdr:from>
    <xdr:to>
      <xdr:col>76</xdr:col>
      <xdr:colOff>165100</xdr:colOff>
      <xdr:row>58</xdr:row>
      <xdr:rowOff>51926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43053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106529</xdr:rowOff>
    </xdr:from>
    <xdr:to>
      <xdr:col>72</xdr:col>
      <xdr:colOff>38100</xdr:colOff>
      <xdr:row>55</xdr:row>
      <xdr:rowOff>36679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6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53206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14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10334</xdr:rowOff>
    </xdr:from>
    <xdr:to>
      <xdr:col>67</xdr:col>
      <xdr:colOff>101600</xdr:colOff>
      <xdr:row>57</xdr:row>
      <xdr:rowOff>111934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128461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1827</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689127"/>
          <a:ext cx="1269" cy="82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119954</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46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1827</xdr:rowOff>
    </xdr:from>
    <xdr:to>
      <xdr:col>86</xdr:col>
      <xdr:colOff>25400</xdr:colOff>
      <xdr:row>74</xdr:row>
      <xdr:rowOff>1827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68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166757</xdr:rowOff>
    </xdr:from>
    <xdr:to>
      <xdr:col>85</xdr:col>
      <xdr:colOff>127000</xdr:colOff>
      <xdr:row>77</xdr:row>
      <xdr:rowOff>142970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196957"/>
          <a:ext cx="838200" cy="1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164239</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14362</xdr:rowOff>
    </xdr:from>
    <xdr:to>
      <xdr:col>85</xdr:col>
      <xdr:colOff>177800</xdr:colOff>
      <xdr:row>78</xdr:row>
      <xdr:rowOff>115962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164097</xdr:rowOff>
    </xdr:from>
    <xdr:to>
      <xdr:col>81</xdr:col>
      <xdr:colOff>50800</xdr:colOff>
      <xdr:row>76</xdr:row>
      <xdr:rowOff>166757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022847"/>
          <a:ext cx="889000" cy="1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22053</xdr:rowOff>
    </xdr:from>
    <xdr:to>
      <xdr:col>81</xdr:col>
      <xdr:colOff>101600</xdr:colOff>
      <xdr:row>78</xdr:row>
      <xdr:rowOff>123653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9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114780</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4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164097</xdr:rowOff>
    </xdr:from>
    <xdr:to>
      <xdr:col>76</xdr:col>
      <xdr:colOff>114300</xdr:colOff>
      <xdr:row>76</xdr:row>
      <xdr:rowOff>14605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022847"/>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26515</xdr:rowOff>
    </xdr:from>
    <xdr:to>
      <xdr:col>76</xdr:col>
      <xdr:colOff>165100</xdr:colOff>
      <xdr:row>78</xdr:row>
      <xdr:rowOff>128115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9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119242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4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71888</xdr:rowOff>
    </xdr:from>
    <xdr:to>
      <xdr:col>71</xdr:col>
      <xdr:colOff>177800</xdr:colOff>
      <xdr:row>76</xdr:row>
      <xdr:rowOff>14605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244838"/>
          <a:ext cx="889000" cy="7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14015</xdr:rowOff>
    </xdr:from>
    <xdr:to>
      <xdr:col>67</xdr:col>
      <xdr:colOff>101600</xdr:colOff>
      <xdr:row>78</xdr:row>
      <xdr:rowOff>115615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106742</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4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92170</xdr:rowOff>
    </xdr:from>
    <xdr:to>
      <xdr:col>85</xdr:col>
      <xdr:colOff>177800</xdr:colOff>
      <xdr:row>78</xdr:row>
      <xdr:rowOff>22320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115047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115957</xdr:rowOff>
    </xdr:from>
    <xdr:to>
      <xdr:col>81</xdr:col>
      <xdr:colOff>101600</xdr:colOff>
      <xdr:row>77</xdr:row>
      <xdr:rowOff>46107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62634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9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113296</xdr:rowOff>
    </xdr:from>
    <xdr:to>
      <xdr:col>76</xdr:col>
      <xdr:colOff>165100</xdr:colOff>
      <xdr:row>76</xdr:row>
      <xdr:rowOff>43445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972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59973</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92795" y="127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135255</xdr:rowOff>
    </xdr:from>
    <xdr:to>
      <xdr:col>72</xdr:col>
      <xdr:colOff>38100</xdr:colOff>
      <xdr:row>76</xdr:row>
      <xdr:rowOff>65405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81932</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76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21088</xdr:rowOff>
    </xdr:from>
    <xdr:to>
      <xdr:col>67</xdr:col>
      <xdr:colOff>101600</xdr:colOff>
      <xdr:row>71</xdr:row>
      <xdr:rowOff>122688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1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139215</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196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88627</xdr:rowOff>
    </xdr:from>
    <xdr:to>
      <xdr:col>85</xdr:col>
      <xdr:colOff>127000</xdr:colOff>
      <xdr:row>91</xdr:row>
      <xdr:rowOff>123379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5690577"/>
          <a:ext cx="8382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123379</xdr:rowOff>
    </xdr:from>
    <xdr:to>
      <xdr:col>81</xdr:col>
      <xdr:colOff>50800</xdr:colOff>
      <xdr:row>92</xdr:row>
      <xdr:rowOff>89649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725329"/>
          <a:ext cx="889000" cy="1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89649</xdr:rowOff>
    </xdr:from>
    <xdr:to>
      <xdr:col>76</xdr:col>
      <xdr:colOff>114300</xdr:colOff>
      <xdr:row>94</xdr:row>
      <xdr:rowOff>31119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5863049"/>
          <a:ext cx="889000" cy="2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31119</xdr:rowOff>
    </xdr:from>
    <xdr:to>
      <xdr:col>71</xdr:col>
      <xdr:colOff>177800</xdr:colOff>
      <xdr:row>94</xdr:row>
      <xdr:rowOff>170021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147419"/>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9221</xdr:rowOff>
    </xdr:from>
    <xdr:to>
      <xdr:col>67</xdr:col>
      <xdr:colOff>101600</xdr:colOff>
      <xdr:row>97</xdr:row>
      <xdr:rowOff>110821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101948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37827</xdr:rowOff>
    </xdr:from>
    <xdr:to>
      <xdr:col>85</xdr:col>
      <xdr:colOff>177800</xdr:colOff>
      <xdr:row>91</xdr:row>
      <xdr:rowOff>139427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6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162304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59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72579</xdr:rowOff>
    </xdr:from>
    <xdr:to>
      <xdr:col>81</xdr:col>
      <xdr:colOff>101600</xdr:colOff>
      <xdr:row>92</xdr:row>
      <xdr:rowOff>2729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6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19256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44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38849</xdr:rowOff>
    </xdr:from>
    <xdr:to>
      <xdr:col>76</xdr:col>
      <xdr:colOff>165100</xdr:colOff>
      <xdr:row>92</xdr:row>
      <xdr:rowOff>140449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8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156976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5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151769</xdr:rowOff>
    </xdr:from>
    <xdr:to>
      <xdr:col>72</xdr:col>
      <xdr:colOff>38100</xdr:colOff>
      <xdr:row>94</xdr:row>
      <xdr:rowOff>81919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0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98446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87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119221</xdr:rowOff>
    </xdr:from>
    <xdr:to>
      <xdr:col>67</xdr:col>
      <xdr:colOff>101600</xdr:colOff>
      <xdr:row>95</xdr:row>
      <xdr:rowOff>49371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65898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0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86431</xdr:rowOff>
    </xdr:from>
    <xdr:to>
      <xdr:col>98</xdr:col>
      <xdr:colOff>38100</xdr:colOff>
      <xdr:row>39</xdr:row>
      <xdr:rowOff>16581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33108</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637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令和５年度の目的別の住民一人当たりのコストは、民生費が増加している。低所得世帯向け給付金関連経費の増加によるもので、前年度と比較すると住民一人当たりのコストが６，８３５円増加している。</a:t>
          </a:r>
        </a:p>
        <a:p>
          <a:r>
            <a:rPr kumimoji="1" lang="ja-JP" altLang="en-US" sz="1300">
              <a:latin typeface="ＭＳ Ｐゴシック" panose="020B0600070205080204" pitchFamily="50" charset="-128"/>
              <a:ea typeface="ＭＳ Ｐゴシック" panose="020B0600070205080204" pitchFamily="50" charset="-128"/>
            </a:rPr>
            <a:t>　土木費は、全国平均、県平均を上回っているが、小規模住宅地区等改良事業が減少したことから、前年度と比較すると住民一人当たりのコストが４９，８０５円減少している。</a:t>
          </a:r>
        </a:p>
        <a:p>
          <a:r>
            <a:rPr kumimoji="1" lang="ja-JP" altLang="en-US" sz="1300">
              <a:latin typeface="ＭＳ Ｐゴシック" panose="020B0600070205080204" pitchFamily="50" charset="-128"/>
              <a:ea typeface="ＭＳ Ｐゴシック" panose="020B0600070205080204" pitchFamily="50" charset="-128"/>
            </a:rPr>
            <a:t>　災害復旧費は、一人当たりのコストが全国平均、県平均、類似団体平均を大きく上回ったが、令和元年度からの推移を見ると、熊本地震関連の災害復旧事業はピークは越えたものと思われる。</a:t>
          </a:r>
        </a:p>
        <a:p>
          <a:r>
            <a:rPr kumimoji="1" lang="ja-JP" altLang="en-US" sz="1300">
              <a:latin typeface="ＭＳ Ｐゴシック" panose="020B0600070205080204" pitchFamily="50" charset="-128"/>
              <a:ea typeface="ＭＳ Ｐゴシック" panose="020B0600070205080204" pitchFamily="50" charset="-128"/>
            </a:rPr>
            <a:t>  公債費は、災害復旧事業債に加えて立野駅周辺整備事業やあそ望の郷機能拡張事業、小規模住宅地区等改良事業などの地方債償還が増加したことから、前年度と比較すると９，１２１円高く、類似団体の中で最も高い状況である。今後は、あそ望の郷くぎの機能拡張事業などの地方債償還が増加することから、さらに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有利な地方債などの活用により取り崩しを回避している。実質収支額は、平成２８年の熊本地震以降、高い水準で推移していたが、復旧復興事業が減少してきたことから熊本地震前の状況に戻っている。実質単年度収支は、財政調整基金取崩しの増加や繰上償還の減少から実質単年度収支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より減少している。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全ての会計において黒字決算となったが、簡易水道特別会計、農業集落排水特別会計、生活排水処理事業特別会計については、一般会計からの繰入金に依存している傾向にある。また、熊本地震後、上水道事業会計（法適用）についても一般会計からの補助金に依存している傾向にあることから、独立採算の原則に立ち返り、使用料の見直しも含めたところでの経営の健全化を図る。国民健康保険特別会計においては、一般会計からの繰入金抑制のため、検診率向上対策や医療費抑制のための健康づくり対策に取り組んで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の実質公債費比率は、災害復旧事業債に加えて立野駅周辺整備事業やあそ望の郷機能拡張事業、小規模住宅地区等改良事業などの地方債償還が増加したことから１．２ポイント上昇した。今後も災害復旧事業債や立野駅周辺整備事業、あそ望の郷機能拡張事業の地方償還金の増加、また南阿蘇鉄道施設整備事業、防災無線改修事業の償還が始まることから上昇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今後の事業実施においては、交付税算入率の高い地方債を活用し、実質公債費比率の上昇を抑制していく必要がある。今後も交付税算入率を十分考慮した計画的な地方債の発行に努める。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令和５年度は基準財政需要額算入見込額の減により充当可能財源等は減少したものの、地方債残高の減により将来負担比率は２２．３％と令和４年度より１７．８ポイント改善した。</a:t>
          </a:r>
        </a:p>
        <a:p>
          <a:r>
            <a:rPr kumimoji="1" lang="ja-JP" altLang="en-US" sz="1400">
              <a:latin typeface="ＭＳ ゴシック" pitchFamily="49" charset="-128"/>
              <a:ea typeface="ＭＳ ゴシック" pitchFamily="49" charset="-128"/>
            </a:rPr>
            <a:t>　今後も地方債残高の減少は見込まれる一方、普通交付税の減や、熊本地震対策による基金の取崩しも見込まれるため厳しい財政状況が続くことが予想される。</a:t>
          </a:r>
        </a:p>
        <a:p>
          <a:r>
            <a:rPr kumimoji="1" lang="ja-JP" altLang="en-US" sz="1400">
              <a:latin typeface="ＭＳ ゴシック" pitchFamily="49" charset="-128"/>
              <a:ea typeface="ＭＳ ゴシック" pitchFamily="49" charset="-128"/>
            </a:rPr>
            <a:t>　今後も引き続き、交付税算入率の高い起債を活用しつつも事業実施の適正化を図り、財政健全化に努める必要がある。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熊本県南阿蘇村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を文化財復旧事業や南阿蘇鉄道復興イベント助成など２５百万円を取り崩した一方、地震からの復旧・復興の総仕上げとして、残された課題を解決するための財源として平成２８年熊本地震復興基金交付金の一括交付や木の香湯温泉跡地売却により３０６百万円、また公共施設等整備基金においてはグリーンピア南阿蘇と瑠璃温泉の売却等により２２４百万円を積み立てたことから基金全体としては５１９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野駅周辺整備事業、あそ望の郷機能拡張事業などの地方償還金が増加すること、文化財復旧事業や災害に係る舗装復旧事業などの災害復旧事業が増加することから財政調整基金や災害復旧基金を取り崩す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熊本地震以降、特に人口減少が進行しており、地震前の平成２８年３月３１日から令和６年３月３１日時点で約１，５７５人の人口減少となっている。今後は、人口減少に歯止めをかけるためにも移住定住促進事業を推進していくことから、特定目的基金を取り崩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・合併振興基金については、地域振興に役立てたい。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・災害復興基金については、熊本地震に係る災害復旧復興事業に充当。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・合併特例措置逓減対策事業準備金については、普通交付税の減額に備えるために積み立てたもの。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・地域福祉基金については、地域福祉の増進に役立てたい。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・公共施設等整備基金については、公共施設の建設及び改修などの整備に充当。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・農業基金については、農業の振興と活性化のために役立てたい。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合併振興基金は、基金運用として１百円を積み立てた。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公共施設等整備基金は、村有施設売却により２２４百万円を積み立てた。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災害復興基金は、平成２８年熊本地震復興基金交付金の一括交付などにより２８２百万円積み立てた。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図書室振興基金は、寄付金により１３百万円を積み立てた。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森林業環境譲与税基金を、山腹崩壊復旧事業に３百万円取り崩した。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森林環境整備基金は、森林整備センター分収金など９百万円を積み立てた。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令和元年度で普通交付税の合併算定替えが終了したことから、合併特例逓減対策準備基金の活用を予定している。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今後も熊本地震関連事業のために災害復興基金の活用を予定している。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基金運用により３百万円を積み立てた。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で普通交付税の合併算定替えが終了したことや、立野駅周辺整備事業、あそ望の郷機能拡張事業などの地方債償還が増加していることから財政運営が厳しさが増している。このため、令和６年度から財政調整基金の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に係る災害廃棄物処理事業のために借入れた災害対策債償還のため、令和元年度に熊本地震災害廃棄物処理基金補助金１億２５百万円を基金に積立てた。令和５年度においては９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今後も、災害対策債償還のため減少する見込みである。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13277580</v>
      </c>
      <c r="BO4" s="371"/>
      <c r="BP4" s="371"/>
      <c r="BQ4" s="371"/>
      <c r="BR4" s="371"/>
      <c r="BS4" s="371"/>
      <c r="BT4" s="371"/>
      <c r="BU4" s="372"/>
      <c r="BV4" s="370">
        <v>14663693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13.6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12665248</v>
      </c>
      <c r="BO5" s="408"/>
      <c r="BP5" s="408"/>
      <c r="BQ5" s="408"/>
      <c r="BR5" s="408"/>
      <c r="BS5" s="408"/>
      <c r="BT5" s="408"/>
      <c r="BU5" s="409"/>
      <c r="BV5" s="407">
        <v>13760399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95.4</v>
      </c>
      <c r="CU5" s="405"/>
      <c r="CV5" s="405"/>
      <c r="CW5" s="405"/>
      <c r="CX5" s="405"/>
      <c r="CY5" s="405"/>
      <c r="CZ5" s="405"/>
      <c r="DA5" s="406"/>
      <c r="DB5" s="404">
        <v>94.9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612332</v>
      </c>
      <c r="BO6" s="408"/>
      <c r="BP6" s="408"/>
      <c r="BQ6" s="408"/>
      <c r="BR6" s="408"/>
      <c r="BS6" s="408"/>
      <c r="BT6" s="408"/>
      <c r="BU6" s="409"/>
      <c r="BV6" s="407">
        <v>903294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95.9</v>
      </c>
      <c r="CU6" s="445"/>
      <c r="CV6" s="445"/>
      <c r="CW6" s="445"/>
      <c r="CX6" s="445"/>
      <c r="CY6" s="445"/>
      <c r="CZ6" s="445"/>
      <c r="DA6" s="446"/>
      <c r="DB6" s="444">
        <v>95.9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66727</v>
      </c>
      <c r="BO7" s="408"/>
      <c r="BP7" s="408"/>
      <c r="BQ7" s="408"/>
      <c r="BR7" s="408"/>
      <c r="BS7" s="408"/>
      <c r="BT7" s="408"/>
      <c r="BU7" s="409"/>
      <c r="BV7" s="407">
        <v>59771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6359824</v>
      </c>
      <c r="CU7" s="408"/>
      <c r="CV7" s="408"/>
      <c r="CW7" s="408"/>
      <c r="CX7" s="408"/>
      <c r="CY7" s="408"/>
      <c r="CZ7" s="408"/>
      <c r="DA7" s="409"/>
      <c r="DB7" s="407">
        <v>6185048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545605</v>
      </c>
      <c r="BO8" s="408"/>
      <c r="BP8" s="408"/>
      <c r="BQ8" s="408"/>
      <c r="BR8" s="408"/>
      <c r="BS8" s="408"/>
      <c r="BT8" s="408"/>
      <c r="BU8" s="409"/>
      <c r="BV8" s="407">
        <v>843523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0.21</v>
      </c>
      <c r="CU8" s="448"/>
      <c r="CV8" s="448"/>
      <c r="CW8" s="448"/>
      <c r="CX8" s="448"/>
      <c r="CY8" s="448"/>
      <c r="CZ8" s="448"/>
      <c r="DA8" s="449"/>
      <c r="DB8" s="447">
        <v>0.22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9836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-297918</v>
      </c>
      <c r="BO9" s="408"/>
      <c r="BP9" s="408"/>
      <c r="BQ9" s="408"/>
      <c r="BR9" s="408"/>
      <c r="BS9" s="408"/>
      <c r="BT9" s="408"/>
      <c r="BU9" s="409"/>
      <c r="BV9" s="407">
        <v>139610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30.5</v>
      </c>
      <c r="CU9" s="405"/>
      <c r="CV9" s="405"/>
      <c r="CW9" s="405"/>
      <c r="CX9" s="405"/>
      <c r="CY9" s="405"/>
      <c r="CZ9" s="405"/>
      <c r="DA9" s="406"/>
      <c r="DB9" s="404">
        <v>29.4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11503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2195</v>
      </c>
      <c r="BO10" s="408"/>
      <c r="BP10" s="408"/>
      <c r="BQ10" s="408"/>
      <c r="BR10" s="408"/>
      <c r="BS10" s="408"/>
      <c r="BT10" s="408"/>
      <c r="BU10" s="409"/>
      <c r="BV10" s="407">
        <v>2144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92112</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10115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422000</v>
      </c>
      <c r="BO12" s="408"/>
      <c r="BP12" s="408"/>
      <c r="BQ12" s="408"/>
      <c r="BR12" s="408"/>
      <c r="BS12" s="408"/>
      <c r="BT12" s="408"/>
      <c r="BU12" s="409"/>
      <c r="BV12" s="407">
        <v>352000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9961</v>
      </c>
      <c r="S13" s="492"/>
      <c r="T13" s="492"/>
      <c r="U13" s="492"/>
      <c r="V13" s="493"/>
      <c r="W13" s="423" t="s">
        <v>131</v>
      </c>
      <c r="X13" s="424"/>
      <c r="Y13" s="424"/>
      <c r="Z13" s="424"/>
      <c r="AA13" s="424"/>
      <c r="AB13" s="414"/>
      <c r="AC13" s="458">
        <v>1056</v>
      </c>
      <c r="AD13" s="459"/>
      <c r="AE13" s="459"/>
      <c r="AF13" s="459"/>
      <c r="AG13" s="501"/>
      <c r="AH13" s="458">
        <v>1232</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-717723</v>
      </c>
      <c r="BO13" s="408"/>
      <c r="BP13" s="408"/>
      <c r="BQ13" s="408"/>
      <c r="BR13" s="408"/>
      <c r="BS13" s="408"/>
      <c r="BT13" s="408"/>
      <c r="BU13" s="409"/>
      <c r="BV13" s="407">
        <v>-118134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12.7</v>
      </c>
      <c r="CU13" s="405"/>
      <c r="CV13" s="405"/>
      <c r="CW13" s="405"/>
      <c r="CX13" s="405"/>
      <c r="CY13" s="405"/>
      <c r="CZ13" s="405"/>
      <c r="DA13" s="406"/>
      <c r="DB13" s="404">
        <v>11.5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10155</v>
      </c>
      <c r="S14" s="492"/>
      <c r="T14" s="492"/>
      <c r="U14" s="492"/>
      <c r="V14" s="493"/>
      <c r="W14" s="397"/>
      <c r="X14" s="398"/>
      <c r="Y14" s="398"/>
      <c r="Z14" s="398"/>
      <c r="AA14" s="398"/>
      <c r="AB14" s="387"/>
      <c r="AC14" s="494">
        <v>21.1</v>
      </c>
      <c r="AD14" s="495"/>
      <c r="AE14" s="495"/>
      <c r="AF14" s="495"/>
      <c r="AG14" s="496"/>
      <c r="AH14" s="494">
        <v>22.8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22.3</v>
      </c>
      <c r="CU14" s="506"/>
      <c r="CV14" s="506"/>
      <c r="CW14" s="506"/>
      <c r="CX14" s="506"/>
      <c r="CY14" s="506"/>
      <c r="CZ14" s="506"/>
      <c r="DA14" s="507"/>
      <c r="DB14" s="505">
        <v>40.1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10014</v>
      </c>
      <c r="S15" s="492"/>
      <c r="T15" s="492"/>
      <c r="U15" s="492"/>
      <c r="V15" s="493"/>
      <c r="W15" s="423" t="s">
        <v>137</v>
      </c>
      <c r="X15" s="424"/>
      <c r="Y15" s="424"/>
      <c r="Z15" s="424"/>
      <c r="AA15" s="424"/>
      <c r="AB15" s="414"/>
      <c r="AC15" s="458">
        <v>1075</v>
      </c>
      <c r="AD15" s="459"/>
      <c r="AE15" s="459"/>
      <c r="AF15" s="459"/>
      <c r="AG15" s="501"/>
      <c r="AH15" s="458">
        <v>916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1264155</v>
      </c>
      <c r="BO15" s="371"/>
      <c r="BP15" s="371"/>
      <c r="BQ15" s="371"/>
      <c r="BR15" s="371"/>
      <c r="BS15" s="371"/>
      <c r="BT15" s="371"/>
      <c r="BU15" s="372"/>
      <c r="BV15" s="370">
        <v>1258747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21.5</v>
      </c>
      <c r="AD16" s="495"/>
      <c r="AE16" s="495"/>
      <c r="AF16" s="495"/>
      <c r="AG16" s="496"/>
      <c r="AH16" s="494">
        <v>17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6023481</v>
      </c>
      <c r="BO16" s="408"/>
      <c r="BP16" s="408"/>
      <c r="BQ16" s="408"/>
      <c r="BR16" s="408"/>
      <c r="BS16" s="408"/>
      <c r="BT16" s="408"/>
      <c r="BU16" s="409"/>
      <c r="BV16" s="407">
        <v>5808016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2872</v>
      </c>
      <c r="AD17" s="459"/>
      <c r="AE17" s="459"/>
      <c r="AF17" s="459"/>
      <c r="AG17" s="501"/>
      <c r="AH17" s="458">
        <v>3244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1572308</v>
      </c>
      <c r="BO17" s="408"/>
      <c r="BP17" s="408"/>
      <c r="BQ17" s="408"/>
      <c r="BR17" s="408"/>
      <c r="BS17" s="408"/>
      <c r="BT17" s="408"/>
      <c r="BU17" s="409"/>
      <c r="BV17" s="407">
        <v>1573701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137.32</v>
      </c>
      <c r="M18" s="531"/>
      <c r="N18" s="531"/>
      <c r="O18" s="531"/>
      <c r="P18" s="531"/>
      <c r="Q18" s="531"/>
      <c r="R18" s="532"/>
      <c r="S18" s="532"/>
      <c r="T18" s="532"/>
      <c r="U18" s="532"/>
      <c r="V18" s="533"/>
      <c r="W18" s="425"/>
      <c r="X18" s="426"/>
      <c r="Y18" s="426"/>
      <c r="Z18" s="426"/>
      <c r="AA18" s="426"/>
      <c r="AB18" s="417"/>
      <c r="AC18" s="534">
        <v>57.4</v>
      </c>
      <c r="AD18" s="535"/>
      <c r="AE18" s="535"/>
      <c r="AF18" s="535"/>
      <c r="AG18" s="536"/>
      <c r="AH18" s="534">
        <v>60.2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6103814</v>
      </c>
      <c r="BO18" s="408"/>
      <c r="BP18" s="408"/>
      <c r="BQ18" s="408"/>
      <c r="BR18" s="408"/>
      <c r="BS18" s="408"/>
      <c r="BT18" s="408"/>
      <c r="BU18" s="409"/>
      <c r="BV18" s="407">
        <v>5951385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72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7991480</v>
      </c>
      <c r="BO19" s="408"/>
      <c r="BP19" s="408"/>
      <c r="BQ19" s="408"/>
      <c r="BR19" s="408"/>
      <c r="BS19" s="408"/>
      <c r="BT19" s="408"/>
      <c r="BU19" s="409"/>
      <c r="BV19" s="407">
        <v>8021966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4051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19999434</v>
      </c>
      <c r="BO22" s="371"/>
      <c r="BP22" s="371"/>
      <c r="BQ22" s="371"/>
      <c r="BR22" s="371"/>
      <c r="BS22" s="371"/>
      <c r="BT22" s="371"/>
      <c r="BU22" s="372"/>
      <c r="BV22" s="370">
        <v>22089016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13853725</v>
      </c>
      <c r="BO23" s="408"/>
      <c r="BP23" s="408"/>
      <c r="BQ23" s="408"/>
      <c r="BR23" s="408"/>
      <c r="BS23" s="408"/>
      <c r="BT23" s="408"/>
      <c r="BU23" s="409"/>
      <c r="BV23" s="407">
        <v>14782059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7630</v>
      </c>
      <c r="R24" s="459"/>
      <c r="S24" s="459"/>
      <c r="T24" s="459"/>
      <c r="U24" s="459"/>
      <c r="V24" s="501"/>
      <c r="W24" s="553"/>
      <c r="X24" s="554"/>
      <c r="Y24" s="555"/>
      <c r="Z24" s="457" t="s">
        <v>162</v>
      </c>
      <c r="AA24" s="437"/>
      <c r="AB24" s="437"/>
      <c r="AC24" s="437"/>
      <c r="AD24" s="437"/>
      <c r="AE24" s="437"/>
      <c r="AF24" s="437"/>
      <c r="AG24" s="438"/>
      <c r="AH24" s="458">
        <v>145</v>
      </c>
      <c r="AI24" s="459"/>
      <c r="AJ24" s="459"/>
      <c r="AK24" s="459"/>
      <c r="AL24" s="501"/>
      <c r="AM24" s="458">
        <v>455590</v>
      </c>
      <c r="AN24" s="459"/>
      <c r="AO24" s="459"/>
      <c r="AP24" s="459"/>
      <c r="AQ24" s="459"/>
      <c r="AR24" s="501"/>
      <c r="AS24" s="458">
        <v>3142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17470618</v>
      </c>
      <c r="BO24" s="408"/>
      <c r="BP24" s="408"/>
      <c r="BQ24" s="408"/>
      <c r="BR24" s="408"/>
      <c r="BS24" s="408"/>
      <c r="BT24" s="408"/>
      <c r="BU24" s="409"/>
      <c r="BV24" s="407">
        <v>19280908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459038</v>
      </c>
      <c r="BO25" s="371"/>
      <c r="BP25" s="371"/>
      <c r="BQ25" s="371"/>
      <c r="BR25" s="371"/>
      <c r="BS25" s="371"/>
      <c r="BT25" s="371"/>
      <c r="BU25" s="372"/>
      <c r="BV25" s="370">
        <v>767934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8958</v>
      </c>
      <c r="AN26" s="459"/>
      <c r="AO26" s="459"/>
      <c r="AP26" s="459"/>
      <c r="AQ26" s="459"/>
      <c r="AR26" s="501"/>
      <c r="AS26" s="458">
        <v>2986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112201</v>
      </c>
      <c r="BO27" s="527"/>
      <c r="BP27" s="527"/>
      <c r="BQ27" s="527"/>
      <c r="BR27" s="527"/>
      <c r="BS27" s="527"/>
      <c r="BT27" s="527"/>
      <c r="BU27" s="528"/>
      <c r="BV27" s="526">
        <v>112198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2560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1398569</v>
      </c>
      <c r="BO28" s="371"/>
      <c r="BP28" s="371"/>
      <c r="BQ28" s="371"/>
      <c r="BR28" s="371"/>
      <c r="BS28" s="371"/>
      <c r="BT28" s="371"/>
      <c r="BU28" s="372"/>
      <c r="BV28" s="370">
        <v>1396374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2330</v>
      </c>
      <c r="R29" s="459"/>
      <c r="S29" s="459"/>
      <c r="T29" s="459"/>
      <c r="U29" s="459"/>
      <c r="V29" s="501"/>
      <c r="W29" s="556"/>
      <c r="X29" s="557"/>
      <c r="Y29" s="558"/>
      <c r="Z29" s="457" t="s">
        <v>177</v>
      </c>
      <c r="AA29" s="437"/>
      <c r="AB29" s="437"/>
      <c r="AC29" s="437"/>
      <c r="AD29" s="437"/>
      <c r="AE29" s="437"/>
      <c r="AF29" s="437"/>
      <c r="AG29" s="438"/>
      <c r="AH29" s="458">
        <v>145</v>
      </c>
      <c r="AI29" s="459"/>
      <c r="AJ29" s="459"/>
      <c r="AK29" s="459"/>
      <c r="AL29" s="501"/>
      <c r="AM29" s="458">
        <v>455590</v>
      </c>
      <c r="AN29" s="459"/>
      <c r="AO29" s="459"/>
      <c r="AP29" s="459"/>
      <c r="AQ29" s="459"/>
      <c r="AR29" s="501"/>
      <c r="AS29" s="458">
        <v>3142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271643</v>
      </c>
      <c r="BO29" s="408"/>
      <c r="BP29" s="408"/>
      <c r="BQ29" s="408"/>
      <c r="BR29" s="408"/>
      <c r="BS29" s="408"/>
      <c r="BT29" s="408"/>
      <c r="BU29" s="409"/>
      <c r="BV29" s="407">
        <v>281039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3290065</v>
      </c>
      <c r="BO30" s="527"/>
      <c r="BP30" s="527"/>
      <c r="BQ30" s="527"/>
      <c r="BR30" s="527"/>
      <c r="BS30" s="527"/>
      <c r="BT30" s="527"/>
      <c r="BU30" s="528"/>
      <c r="BV30" s="526">
        <v>2763535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南阿蘇村国民健康保険特別会計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南阿蘇村上水道事業会計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南阿蘇村簡易水道特別会計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阿蘇広域行政事務組合(一般会計)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（株）あそ望の郷みなみあそ</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南阿蘇村介護保険特別会計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南阿蘇村農業集落排水特別会計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阿蘇広域行政事務組合（養護老人ホーム湯の里荘特別会計）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南阿蘇鉄道（株）</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南阿蘇村後期高齢者医療特別会計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南阿蘇村生活排水処理事業特別会計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阿蘇広域行政事務組合
（特別養護老人ホーム阿蘇みやま荘特別会計）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（一社）南阿蘇村農業みらい公社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熊本県市町村総合事務組合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熊本県後期高齢者医療広域連合（一般会計）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熊本県後期高齢者医療広域連合（後期高齢者医療特別会計）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LKMGiNM5WOG9T8gYaPFGp11m+9jqeUU2geQTROZ0//VcHyo4AFPe76LFMFZCI4CMD+054lj5r3hmXnjtfu+jw==" saltValue="zz0yRuvDkSXI2Yje1eTt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1166975</v>
      </c>
      <c r="S5" s="613"/>
      <c r="T5" s="613"/>
      <c r="U5" s="613"/>
      <c r="V5" s="613"/>
      <c r="W5" s="613"/>
      <c r="X5" s="613"/>
      <c r="Y5" s="614"/>
      <c r="Z5" s="615">
        <v>8.8000000000000007</v>
      </c>
      <c r="AA5" s="615"/>
      <c r="AB5" s="615"/>
      <c r="AC5" s="615"/>
      <c r="AD5" s="616">
        <v>1166975</v>
      </c>
      <c r="AE5" s="616"/>
      <c r="AF5" s="616"/>
      <c r="AG5" s="616"/>
      <c r="AH5" s="616"/>
      <c r="AI5" s="616"/>
      <c r="AJ5" s="616"/>
      <c r="AK5" s="616"/>
      <c r="AL5" s="617">
        <v>18.3</v>
      </c>
      <c r="AM5" s="618"/>
      <c r="AN5" s="618"/>
      <c r="AO5" s="619"/>
      <c r="AP5" s="609" t="s">
        <v>216</v>
      </c>
      <c r="AQ5" s="610"/>
      <c r="AR5" s="610"/>
      <c r="AS5" s="610"/>
      <c r="AT5" s="610"/>
      <c r="AU5" s="610"/>
      <c r="AV5" s="610"/>
      <c r="AW5" s="610"/>
      <c r="AX5" s="610"/>
      <c r="AY5" s="610"/>
      <c r="AZ5" s="610"/>
      <c r="BA5" s="610"/>
      <c r="BB5" s="610"/>
      <c r="BC5" s="610"/>
      <c r="BD5" s="610"/>
      <c r="BE5" s="610"/>
      <c r="BF5" s="611"/>
      <c r="BG5" s="623">
        <v>1125370</v>
      </c>
      <c r="BH5" s="624"/>
      <c r="BI5" s="624"/>
      <c r="BJ5" s="624"/>
      <c r="BK5" s="624"/>
      <c r="BL5" s="624"/>
      <c r="BM5" s="624"/>
      <c r="BN5" s="625"/>
      <c r="BO5" s="626">
        <v>96.4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125301</v>
      </c>
      <c r="S6" s="624"/>
      <c r="T6" s="624"/>
      <c r="U6" s="624"/>
      <c r="V6" s="624"/>
      <c r="W6" s="624"/>
      <c r="X6" s="624"/>
      <c r="Y6" s="625"/>
      <c r="Z6" s="626">
        <v>0.9</v>
      </c>
      <c r="AA6" s="626"/>
      <c r="AB6" s="626"/>
      <c r="AC6" s="626"/>
      <c r="AD6" s="627">
        <v>125301</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1125370</v>
      </c>
      <c r="BH6" s="624"/>
      <c r="BI6" s="624"/>
      <c r="BJ6" s="624"/>
      <c r="BK6" s="624"/>
      <c r="BL6" s="624"/>
      <c r="BM6" s="624"/>
      <c r="BN6" s="625"/>
      <c r="BO6" s="626">
        <v>96.4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90410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90410</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188</v>
      </c>
      <c r="S7" s="624"/>
      <c r="T7" s="624"/>
      <c r="U7" s="624"/>
      <c r="V7" s="624"/>
      <c r="W7" s="624"/>
      <c r="X7" s="624"/>
      <c r="Y7" s="625"/>
      <c r="Z7" s="626">
        <v>0</v>
      </c>
      <c r="AA7" s="626"/>
      <c r="AB7" s="626"/>
      <c r="AC7" s="626"/>
      <c r="AD7" s="627">
        <v>188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380721</v>
      </c>
      <c r="BH7" s="624"/>
      <c r="BI7" s="624"/>
      <c r="BJ7" s="624"/>
      <c r="BK7" s="624"/>
      <c r="BL7" s="624"/>
      <c r="BM7" s="624"/>
      <c r="BN7" s="625"/>
      <c r="BO7" s="626">
        <v>32.6</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2422209</v>
      </c>
      <c r="CS7" s="624"/>
      <c r="CT7" s="624"/>
      <c r="CU7" s="624"/>
      <c r="CV7" s="624"/>
      <c r="CW7" s="624"/>
      <c r="CX7" s="624"/>
      <c r="CY7" s="625"/>
      <c r="CZ7" s="626">
        <v>19.100000000000001</v>
      </c>
      <c r="DA7" s="626"/>
      <c r="DB7" s="626"/>
      <c r="DC7" s="626"/>
      <c r="DD7" s="632">
        <v>133856</v>
      </c>
      <c r="DE7" s="624"/>
      <c r="DF7" s="624"/>
      <c r="DG7" s="624"/>
      <c r="DH7" s="624"/>
      <c r="DI7" s="624"/>
      <c r="DJ7" s="624"/>
      <c r="DK7" s="624"/>
      <c r="DL7" s="624"/>
      <c r="DM7" s="624"/>
      <c r="DN7" s="624"/>
      <c r="DO7" s="624"/>
      <c r="DP7" s="625"/>
      <c r="DQ7" s="632">
        <v>1111270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2875</v>
      </c>
      <c r="S8" s="624"/>
      <c r="T8" s="624"/>
      <c r="U8" s="624"/>
      <c r="V8" s="624"/>
      <c r="W8" s="624"/>
      <c r="X8" s="624"/>
      <c r="Y8" s="625"/>
      <c r="Z8" s="626">
        <v>0</v>
      </c>
      <c r="AA8" s="626"/>
      <c r="AB8" s="626"/>
      <c r="AC8" s="626"/>
      <c r="AD8" s="627">
        <v>2875</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16387</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2229473</v>
      </c>
      <c r="CS8" s="624"/>
      <c r="CT8" s="624"/>
      <c r="CU8" s="624"/>
      <c r="CV8" s="624"/>
      <c r="CW8" s="624"/>
      <c r="CX8" s="624"/>
      <c r="CY8" s="625"/>
      <c r="CZ8" s="626">
        <v>17.600000000000001</v>
      </c>
      <c r="DA8" s="626"/>
      <c r="DB8" s="626"/>
      <c r="DC8" s="626"/>
      <c r="DD8" s="632">
        <v>7055</v>
      </c>
      <c r="DE8" s="624"/>
      <c r="DF8" s="624"/>
      <c r="DG8" s="624"/>
      <c r="DH8" s="624"/>
      <c r="DI8" s="624"/>
      <c r="DJ8" s="624"/>
      <c r="DK8" s="624"/>
      <c r="DL8" s="624"/>
      <c r="DM8" s="624"/>
      <c r="DN8" s="624"/>
      <c r="DO8" s="624"/>
      <c r="DP8" s="625"/>
      <c r="DQ8" s="632">
        <v>1520984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2949</v>
      </c>
      <c r="S9" s="624"/>
      <c r="T9" s="624"/>
      <c r="U9" s="624"/>
      <c r="V9" s="624"/>
      <c r="W9" s="624"/>
      <c r="X9" s="624"/>
      <c r="Y9" s="625"/>
      <c r="Z9" s="626">
        <v>0</v>
      </c>
      <c r="AA9" s="626"/>
      <c r="AB9" s="626"/>
      <c r="AC9" s="626"/>
      <c r="AD9" s="627">
        <v>2949</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317424</v>
      </c>
      <c r="BH9" s="624"/>
      <c r="BI9" s="624"/>
      <c r="BJ9" s="624"/>
      <c r="BK9" s="624"/>
      <c r="BL9" s="624"/>
      <c r="BM9" s="624"/>
      <c r="BN9" s="625"/>
      <c r="BO9" s="626">
        <v>27.2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688887</v>
      </c>
      <c r="CS9" s="624"/>
      <c r="CT9" s="624"/>
      <c r="CU9" s="624"/>
      <c r="CV9" s="624"/>
      <c r="CW9" s="624"/>
      <c r="CX9" s="624"/>
      <c r="CY9" s="625"/>
      <c r="CZ9" s="626">
        <v>5.4</v>
      </c>
      <c r="DA9" s="626"/>
      <c r="DB9" s="626"/>
      <c r="DC9" s="626"/>
      <c r="DD9" s="632">
        <v>79051</v>
      </c>
      <c r="DE9" s="624"/>
      <c r="DF9" s="624"/>
      <c r="DG9" s="624"/>
      <c r="DH9" s="624"/>
      <c r="DI9" s="624"/>
      <c r="DJ9" s="624"/>
      <c r="DK9" s="624"/>
      <c r="DL9" s="624"/>
      <c r="DM9" s="624"/>
      <c r="DN9" s="624"/>
      <c r="DO9" s="624"/>
      <c r="DP9" s="625"/>
      <c r="DQ9" s="632">
        <v>548430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25551</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237876</v>
      </c>
      <c r="S11" s="624"/>
      <c r="T11" s="624"/>
      <c r="U11" s="624"/>
      <c r="V11" s="624"/>
      <c r="W11" s="624"/>
      <c r="X11" s="624"/>
      <c r="Y11" s="625"/>
      <c r="Z11" s="628">
        <v>1.8</v>
      </c>
      <c r="AA11" s="629"/>
      <c r="AB11" s="629"/>
      <c r="AC11" s="635"/>
      <c r="AD11" s="632">
        <v>237876</v>
      </c>
      <c r="AE11" s="624"/>
      <c r="AF11" s="624"/>
      <c r="AG11" s="624"/>
      <c r="AH11" s="624"/>
      <c r="AI11" s="624"/>
      <c r="AJ11" s="624"/>
      <c r="AK11" s="625"/>
      <c r="AL11" s="628">
        <v>3.7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21359</v>
      </c>
      <c r="BH11" s="624"/>
      <c r="BI11" s="624"/>
      <c r="BJ11" s="624"/>
      <c r="BK11" s="624"/>
      <c r="BL11" s="624"/>
      <c r="BM11" s="624"/>
      <c r="BN11" s="625"/>
      <c r="BO11" s="626">
        <v>1.8</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1104437</v>
      </c>
      <c r="CS11" s="624"/>
      <c r="CT11" s="624"/>
      <c r="CU11" s="624"/>
      <c r="CV11" s="624"/>
      <c r="CW11" s="624"/>
      <c r="CX11" s="624"/>
      <c r="CY11" s="625"/>
      <c r="CZ11" s="626">
        <v>8.6999999999999993</v>
      </c>
      <c r="DA11" s="626"/>
      <c r="DB11" s="626"/>
      <c r="DC11" s="626"/>
      <c r="DD11" s="632">
        <v>345838</v>
      </c>
      <c r="DE11" s="624"/>
      <c r="DF11" s="624"/>
      <c r="DG11" s="624"/>
      <c r="DH11" s="624"/>
      <c r="DI11" s="624"/>
      <c r="DJ11" s="624"/>
      <c r="DK11" s="624"/>
      <c r="DL11" s="624"/>
      <c r="DM11" s="624"/>
      <c r="DN11" s="624"/>
      <c r="DO11" s="624"/>
      <c r="DP11" s="625"/>
      <c r="DQ11" s="632">
        <v>445400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28945</v>
      </c>
      <c r="S12" s="624"/>
      <c r="T12" s="624"/>
      <c r="U12" s="624"/>
      <c r="V12" s="624"/>
      <c r="W12" s="624"/>
      <c r="X12" s="624"/>
      <c r="Y12" s="625"/>
      <c r="Z12" s="626">
        <v>0.2</v>
      </c>
      <c r="AA12" s="626"/>
      <c r="AB12" s="626"/>
      <c r="AC12" s="626"/>
      <c r="AD12" s="627">
        <v>28945</v>
      </c>
      <c r="AE12" s="627"/>
      <c r="AF12" s="627"/>
      <c r="AG12" s="627"/>
      <c r="AH12" s="627"/>
      <c r="AI12" s="627"/>
      <c r="AJ12" s="627"/>
      <c r="AK12" s="627"/>
      <c r="AL12" s="628">
        <v>0.5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629549</v>
      </c>
      <c r="BH12" s="624"/>
      <c r="BI12" s="624"/>
      <c r="BJ12" s="624"/>
      <c r="BK12" s="624"/>
      <c r="BL12" s="624"/>
      <c r="BM12" s="624"/>
      <c r="BN12" s="625"/>
      <c r="BO12" s="626">
        <v>53.9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537532</v>
      </c>
      <c r="CS12" s="624"/>
      <c r="CT12" s="624"/>
      <c r="CU12" s="624"/>
      <c r="CV12" s="624"/>
      <c r="CW12" s="624"/>
      <c r="CX12" s="624"/>
      <c r="CY12" s="625"/>
      <c r="CZ12" s="626">
        <v>4.2</v>
      </c>
      <c r="DA12" s="626"/>
      <c r="DB12" s="626"/>
      <c r="DC12" s="626"/>
      <c r="DD12" s="632">
        <v>332830</v>
      </c>
      <c r="DE12" s="624"/>
      <c r="DF12" s="624"/>
      <c r="DG12" s="624"/>
      <c r="DH12" s="624"/>
      <c r="DI12" s="624"/>
      <c r="DJ12" s="624"/>
      <c r="DK12" s="624"/>
      <c r="DL12" s="624"/>
      <c r="DM12" s="624"/>
      <c r="DN12" s="624"/>
      <c r="DO12" s="624"/>
      <c r="DP12" s="625"/>
      <c r="DQ12" s="632">
        <v>168715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628214</v>
      </c>
      <c r="BH13" s="624"/>
      <c r="BI13" s="624"/>
      <c r="BJ13" s="624"/>
      <c r="BK13" s="624"/>
      <c r="BL13" s="624"/>
      <c r="BM13" s="624"/>
      <c r="BN13" s="625"/>
      <c r="BO13" s="626">
        <v>53.8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653989</v>
      </c>
      <c r="CS13" s="624"/>
      <c r="CT13" s="624"/>
      <c r="CU13" s="624"/>
      <c r="CV13" s="624"/>
      <c r="CW13" s="624"/>
      <c r="CX13" s="624"/>
      <c r="CY13" s="625"/>
      <c r="CZ13" s="626">
        <v>5.2</v>
      </c>
      <c r="DA13" s="626"/>
      <c r="DB13" s="626"/>
      <c r="DC13" s="626"/>
      <c r="DD13" s="632">
        <v>473712</v>
      </c>
      <c r="DE13" s="624"/>
      <c r="DF13" s="624"/>
      <c r="DG13" s="624"/>
      <c r="DH13" s="624"/>
      <c r="DI13" s="624"/>
      <c r="DJ13" s="624"/>
      <c r="DK13" s="624"/>
      <c r="DL13" s="624"/>
      <c r="DM13" s="624"/>
      <c r="DN13" s="624"/>
      <c r="DO13" s="624"/>
      <c r="DP13" s="625"/>
      <c r="DQ13" s="632">
        <v>183234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737</v>
      </c>
      <c r="S14" s="624"/>
      <c r="T14" s="624"/>
      <c r="U14" s="624"/>
      <c r="V14" s="624"/>
      <c r="W14" s="624"/>
      <c r="X14" s="624"/>
      <c r="Y14" s="625"/>
      <c r="Z14" s="626">
        <v>0</v>
      </c>
      <c r="AA14" s="626"/>
      <c r="AB14" s="626"/>
      <c r="AC14" s="626"/>
      <c r="AD14" s="627">
        <v>737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50509</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404405</v>
      </c>
      <c r="CS14" s="624"/>
      <c r="CT14" s="624"/>
      <c r="CU14" s="624"/>
      <c r="CV14" s="624"/>
      <c r="CW14" s="624"/>
      <c r="CX14" s="624"/>
      <c r="CY14" s="625"/>
      <c r="CZ14" s="626">
        <v>3.2</v>
      </c>
      <c r="DA14" s="626"/>
      <c r="DB14" s="626"/>
      <c r="DC14" s="626"/>
      <c r="DD14" s="632">
        <v>146197</v>
      </c>
      <c r="DE14" s="624"/>
      <c r="DF14" s="624"/>
      <c r="DG14" s="624"/>
      <c r="DH14" s="624"/>
      <c r="DI14" s="624"/>
      <c r="DJ14" s="624"/>
      <c r="DK14" s="624"/>
      <c r="DL14" s="624"/>
      <c r="DM14" s="624"/>
      <c r="DN14" s="624"/>
      <c r="DO14" s="624"/>
      <c r="DP14" s="625"/>
      <c r="DQ14" s="632">
        <v>265081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64591</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637709</v>
      </c>
      <c r="CS15" s="624"/>
      <c r="CT15" s="624"/>
      <c r="CU15" s="624"/>
      <c r="CV15" s="624"/>
      <c r="CW15" s="624"/>
      <c r="CX15" s="624"/>
      <c r="CY15" s="625"/>
      <c r="CZ15" s="626">
        <v>5</v>
      </c>
      <c r="DA15" s="626"/>
      <c r="DB15" s="626"/>
      <c r="DC15" s="626"/>
      <c r="DD15" s="632">
        <v>60698</v>
      </c>
      <c r="DE15" s="624"/>
      <c r="DF15" s="624"/>
      <c r="DG15" s="624"/>
      <c r="DH15" s="624"/>
      <c r="DI15" s="624"/>
      <c r="DJ15" s="624"/>
      <c r="DK15" s="624"/>
      <c r="DL15" s="624"/>
      <c r="DM15" s="624"/>
      <c r="DN15" s="624"/>
      <c r="DO15" s="624"/>
      <c r="DP15" s="625"/>
      <c r="DQ15" s="632">
        <v>516348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12266</v>
      </c>
      <c r="S16" s="624"/>
      <c r="T16" s="624"/>
      <c r="U16" s="624"/>
      <c r="V16" s="624"/>
      <c r="W16" s="624"/>
      <c r="X16" s="624"/>
      <c r="Y16" s="625"/>
      <c r="Z16" s="626">
        <v>0.1</v>
      </c>
      <c r="AA16" s="626"/>
      <c r="AB16" s="626"/>
      <c r="AC16" s="626"/>
      <c r="AD16" s="627">
        <v>12266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372076</v>
      </c>
      <c r="CS16" s="624"/>
      <c r="CT16" s="624"/>
      <c r="CU16" s="624"/>
      <c r="CV16" s="624"/>
      <c r="CW16" s="624"/>
      <c r="CX16" s="624"/>
      <c r="CY16" s="625"/>
      <c r="CZ16" s="626">
        <v>2.9</v>
      </c>
      <c r="DA16" s="626"/>
      <c r="DB16" s="626"/>
      <c r="DC16" s="626"/>
      <c r="DD16" s="632" t="s">
        <v>122</v>
      </c>
      <c r="DE16" s="624"/>
      <c r="DF16" s="624"/>
      <c r="DG16" s="624"/>
      <c r="DH16" s="624"/>
      <c r="DI16" s="624"/>
      <c r="DJ16" s="624"/>
      <c r="DK16" s="624"/>
      <c r="DL16" s="624"/>
      <c r="DM16" s="624"/>
      <c r="DN16" s="624"/>
      <c r="DO16" s="624"/>
      <c r="DP16" s="625"/>
      <c r="DQ16" s="632">
        <v>90021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15202</v>
      </c>
      <c r="S17" s="624"/>
      <c r="T17" s="624"/>
      <c r="U17" s="624"/>
      <c r="V17" s="624"/>
      <c r="W17" s="624"/>
      <c r="X17" s="624"/>
      <c r="Y17" s="625"/>
      <c r="Z17" s="626">
        <v>0.1</v>
      </c>
      <c r="AA17" s="626"/>
      <c r="AB17" s="626"/>
      <c r="AC17" s="626"/>
      <c r="AD17" s="627">
        <v>15202</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3524121</v>
      </c>
      <c r="CS17" s="624"/>
      <c r="CT17" s="624"/>
      <c r="CU17" s="624"/>
      <c r="CV17" s="624"/>
      <c r="CW17" s="624"/>
      <c r="CX17" s="624"/>
      <c r="CY17" s="625"/>
      <c r="CZ17" s="626">
        <v>27.8</v>
      </c>
      <c r="DA17" s="626"/>
      <c r="DB17" s="626"/>
      <c r="DC17" s="626"/>
      <c r="DD17" s="632" t="s">
        <v>122</v>
      </c>
      <c r="DE17" s="624"/>
      <c r="DF17" s="624"/>
      <c r="DG17" s="624"/>
      <c r="DH17" s="624"/>
      <c r="DI17" s="624"/>
      <c r="DJ17" s="624"/>
      <c r="DK17" s="624"/>
      <c r="DL17" s="624"/>
      <c r="DM17" s="624"/>
      <c r="DN17" s="624"/>
      <c r="DO17" s="624"/>
      <c r="DP17" s="625"/>
      <c r="DQ17" s="632">
        <v>2439255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7558</v>
      </c>
      <c r="S18" s="624"/>
      <c r="T18" s="624"/>
      <c r="U18" s="624"/>
      <c r="V18" s="624"/>
      <c r="W18" s="624"/>
      <c r="X18" s="624"/>
      <c r="Y18" s="625"/>
      <c r="Z18" s="626">
        <v>0.1</v>
      </c>
      <c r="AA18" s="626"/>
      <c r="AB18" s="626"/>
      <c r="AC18" s="626"/>
      <c r="AD18" s="627">
        <v>7558</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7395</v>
      </c>
      <c r="S19" s="624"/>
      <c r="T19" s="624"/>
      <c r="U19" s="624"/>
      <c r="V19" s="624"/>
      <c r="W19" s="624"/>
      <c r="X19" s="624"/>
      <c r="Y19" s="625"/>
      <c r="Z19" s="626">
        <v>0.1</v>
      </c>
      <c r="AA19" s="626"/>
      <c r="AB19" s="626"/>
      <c r="AC19" s="626"/>
      <c r="AD19" s="627">
        <v>7395</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41605</v>
      </c>
      <c r="BH19" s="624"/>
      <c r="BI19" s="624"/>
      <c r="BJ19" s="624"/>
      <c r="BK19" s="624"/>
      <c r="BL19" s="624"/>
      <c r="BM19" s="624"/>
      <c r="BN19" s="625"/>
      <c r="BO19" s="626">
        <v>3.6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163</v>
      </c>
      <c r="S20" s="624"/>
      <c r="T20" s="624"/>
      <c r="U20" s="624"/>
      <c r="V20" s="624"/>
      <c r="W20" s="624"/>
      <c r="X20" s="624"/>
      <c r="Y20" s="625"/>
      <c r="Z20" s="626">
        <v>0</v>
      </c>
      <c r="AA20" s="626"/>
      <c r="AB20" s="626"/>
      <c r="AC20" s="626"/>
      <c r="AD20" s="627">
        <v>163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41605</v>
      </c>
      <c r="BH20" s="624"/>
      <c r="BI20" s="624"/>
      <c r="BJ20" s="624"/>
      <c r="BK20" s="624"/>
      <c r="BL20" s="624"/>
      <c r="BM20" s="624"/>
      <c r="BN20" s="625"/>
      <c r="BO20" s="626">
        <v>3.6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12665248</v>
      </c>
      <c r="CS20" s="624"/>
      <c r="CT20" s="624"/>
      <c r="CU20" s="624"/>
      <c r="CV20" s="624"/>
      <c r="CW20" s="624"/>
      <c r="CX20" s="624"/>
      <c r="CY20" s="625"/>
      <c r="CZ20" s="626">
        <v>100</v>
      </c>
      <c r="DA20" s="626"/>
      <c r="DB20" s="626"/>
      <c r="DC20" s="626"/>
      <c r="DD20" s="632">
        <v>1579237</v>
      </c>
      <c r="DE20" s="624"/>
      <c r="DF20" s="624"/>
      <c r="DG20" s="624"/>
      <c r="DH20" s="624"/>
      <c r="DI20" s="624"/>
      <c r="DJ20" s="624"/>
      <c r="DK20" s="624"/>
      <c r="DL20" s="624"/>
      <c r="DM20" s="624"/>
      <c r="DN20" s="624"/>
      <c r="DO20" s="624"/>
      <c r="DP20" s="625"/>
      <c r="DQ20" s="632">
        <v>7379148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5124401</v>
      </c>
      <c r="S21" s="624"/>
      <c r="T21" s="624"/>
      <c r="U21" s="624"/>
      <c r="V21" s="624"/>
      <c r="W21" s="624"/>
      <c r="X21" s="624"/>
      <c r="Y21" s="625"/>
      <c r="Z21" s="626">
        <v>38.6</v>
      </c>
      <c r="AA21" s="626"/>
      <c r="AB21" s="626"/>
      <c r="AC21" s="626"/>
      <c r="AD21" s="627">
        <v>4759326</v>
      </c>
      <c r="AE21" s="627"/>
      <c r="AF21" s="627"/>
      <c r="AG21" s="627"/>
      <c r="AH21" s="627"/>
      <c r="AI21" s="627"/>
      <c r="AJ21" s="627"/>
      <c r="AK21" s="627"/>
      <c r="AL21" s="628">
        <v>74.7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41605</v>
      </c>
      <c r="BH21" s="624"/>
      <c r="BI21" s="624"/>
      <c r="BJ21" s="624"/>
      <c r="BK21" s="624"/>
      <c r="BL21" s="624"/>
      <c r="BM21" s="624"/>
      <c r="BN21" s="625"/>
      <c r="BO21" s="626">
        <v>3.6</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4759326</v>
      </c>
      <c r="S22" s="624"/>
      <c r="T22" s="624"/>
      <c r="U22" s="624"/>
      <c r="V22" s="624"/>
      <c r="W22" s="624"/>
      <c r="X22" s="624"/>
      <c r="Y22" s="625"/>
      <c r="Z22" s="626">
        <v>35.799999999999997</v>
      </c>
      <c r="AA22" s="626"/>
      <c r="AB22" s="626"/>
      <c r="AC22" s="626"/>
      <c r="AD22" s="627">
        <v>4759326</v>
      </c>
      <c r="AE22" s="627"/>
      <c r="AF22" s="627"/>
      <c r="AG22" s="627"/>
      <c r="AH22" s="627"/>
      <c r="AI22" s="627"/>
      <c r="AJ22" s="627"/>
      <c r="AK22" s="627"/>
      <c r="AL22" s="628">
        <v>74.7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365075</v>
      </c>
      <c r="S23" s="624"/>
      <c r="T23" s="624"/>
      <c r="U23" s="624"/>
      <c r="V23" s="624"/>
      <c r="W23" s="624"/>
      <c r="X23" s="624"/>
      <c r="Y23" s="625"/>
      <c r="Z23" s="626">
        <v>2.7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5831435</v>
      </c>
      <c r="CS24" s="613"/>
      <c r="CT24" s="613"/>
      <c r="CU24" s="613"/>
      <c r="CV24" s="613"/>
      <c r="CW24" s="613"/>
      <c r="CX24" s="613"/>
      <c r="CY24" s="614"/>
      <c r="CZ24" s="617">
        <v>46</v>
      </c>
      <c r="DA24" s="618"/>
      <c r="DB24" s="618"/>
      <c r="DC24" s="634"/>
      <c r="DD24" s="658">
        <v>4188141</v>
      </c>
      <c r="DE24" s="613"/>
      <c r="DF24" s="613"/>
      <c r="DG24" s="613"/>
      <c r="DH24" s="613"/>
      <c r="DI24" s="613"/>
      <c r="DJ24" s="613"/>
      <c r="DK24" s="614"/>
      <c r="DL24" s="658">
        <v>3963266</v>
      </c>
      <c r="DM24" s="613"/>
      <c r="DN24" s="613"/>
      <c r="DO24" s="613"/>
      <c r="DP24" s="613"/>
      <c r="DQ24" s="613"/>
      <c r="DR24" s="613"/>
      <c r="DS24" s="613"/>
      <c r="DT24" s="613"/>
      <c r="DU24" s="613"/>
      <c r="DV24" s="614"/>
      <c r="DW24" s="617">
        <v>62</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6725273</v>
      </c>
      <c r="S25" s="624"/>
      <c r="T25" s="624"/>
      <c r="U25" s="624"/>
      <c r="V25" s="624"/>
      <c r="W25" s="624"/>
      <c r="X25" s="624"/>
      <c r="Y25" s="625"/>
      <c r="Z25" s="626">
        <v>50.7</v>
      </c>
      <c r="AA25" s="626"/>
      <c r="AB25" s="626"/>
      <c r="AC25" s="626"/>
      <c r="AD25" s="627">
        <v>6360198</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1466673</v>
      </c>
      <c r="CS25" s="655"/>
      <c r="CT25" s="655"/>
      <c r="CU25" s="655"/>
      <c r="CV25" s="655"/>
      <c r="CW25" s="655"/>
      <c r="CX25" s="655"/>
      <c r="CY25" s="656"/>
      <c r="CZ25" s="628">
        <v>11.6</v>
      </c>
      <c r="DA25" s="653"/>
      <c r="DB25" s="653"/>
      <c r="DC25" s="657"/>
      <c r="DD25" s="632">
        <v>1378060</v>
      </c>
      <c r="DE25" s="655"/>
      <c r="DF25" s="655"/>
      <c r="DG25" s="655"/>
      <c r="DH25" s="655"/>
      <c r="DI25" s="655"/>
      <c r="DJ25" s="655"/>
      <c r="DK25" s="656"/>
      <c r="DL25" s="632">
        <v>1304613</v>
      </c>
      <c r="DM25" s="655"/>
      <c r="DN25" s="655"/>
      <c r="DO25" s="655"/>
      <c r="DP25" s="655"/>
      <c r="DQ25" s="655"/>
      <c r="DR25" s="655"/>
      <c r="DS25" s="655"/>
      <c r="DT25" s="655"/>
      <c r="DU25" s="655"/>
      <c r="DV25" s="656"/>
      <c r="DW25" s="628">
        <v>20.399999999999999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1157</v>
      </c>
      <c r="S26" s="624"/>
      <c r="T26" s="624"/>
      <c r="U26" s="624"/>
      <c r="V26" s="624"/>
      <c r="W26" s="624"/>
      <c r="X26" s="624"/>
      <c r="Y26" s="625"/>
      <c r="Z26" s="626">
        <v>0</v>
      </c>
      <c r="AA26" s="626"/>
      <c r="AB26" s="626"/>
      <c r="AC26" s="626"/>
      <c r="AD26" s="627">
        <v>1157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814488</v>
      </c>
      <c r="CS26" s="624"/>
      <c r="CT26" s="624"/>
      <c r="CU26" s="624"/>
      <c r="CV26" s="624"/>
      <c r="CW26" s="624"/>
      <c r="CX26" s="624"/>
      <c r="CY26" s="625"/>
      <c r="CZ26" s="628">
        <v>6.4</v>
      </c>
      <c r="DA26" s="653"/>
      <c r="DB26" s="653"/>
      <c r="DC26" s="657"/>
      <c r="DD26" s="632">
        <v>741118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21495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1166975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840641</v>
      </c>
      <c r="CS27" s="655"/>
      <c r="CT27" s="655"/>
      <c r="CU27" s="655"/>
      <c r="CV27" s="655"/>
      <c r="CW27" s="655"/>
      <c r="CX27" s="655"/>
      <c r="CY27" s="656"/>
      <c r="CZ27" s="628">
        <v>6.6</v>
      </c>
      <c r="DA27" s="653"/>
      <c r="DB27" s="653"/>
      <c r="DC27" s="657"/>
      <c r="DD27" s="632">
        <v>370826</v>
      </c>
      <c r="DE27" s="655"/>
      <c r="DF27" s="655"/>
      <c r="DG27" s="655"/>
      <c r="DH27" s="655"/>
      <c r="DI27" s="655"/>
      <c r="DJ27" s="655"/>
      <c r="DK27" s="656"/>
      <c r="DL27" s="632">
        <v>219398</v>
      </c>
      <c r="DM27" s="655"/>
      <c r="DN27" s="655"/>
      <c r="DO27" s="655"/>
      <c r="DP27" s="655"/>
      <c r="DQ27" s="655"/>
      <c r="DR27" s="655"/>
      <c r="DS27" s="655"/>
      <c r="DT27" s="655"/>
      <c r="DU27" s="655"/>
      <c r="DV27" s="656"/>
      <c r="DW27" s="628">
        <v>3.4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82064</v>
      </c>
      <c r="S28" s="624"/>
      <c r="T28" s="624"/>
      <c r="U28" s="624"/>
      <c r="V28" s="624"/>
      <c r="W28" s="624"/>
      <c r="X28" s="624"/>
      <c r="Y28" s="625"/>
      <c r="Z28" s="626">
        <v>0.6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3524121</v>
      </c>
      <c r="CS28" s="624"/>
      <c r="CT28" s="624"/>
      <c r="CU28" s="624"/>
      <c r="CV28" s="624"/>
      <c r="CW28" s="624"/>
      <c r="CX28" s="624"/>
      <c r="CY28" s="625"/>
      <c r="CZ28" s="628">
        <v>27.8</v>
      </c>
      <c r="DA28" s="653"/>
      <c r="DB28" s="653"/>
      <c r="DC28" s="657"/>
      <c r="DD28" s="632">
        <v>2439255</v>
      </c>
      <c r="DE28" s="624"/>
      <c r="DF28" s="624"/>
      <c r="DG28" s="624"/>
      <c r="DH28" s="624"/>
      <c r="DI28" s="624"/>
      <c r="DJ28" s="624"/>
      <c r="DK28" s="625"/>
      <c r="DL28" s="632">
        <v>2439255</v>
      </c>
      <c r="DM28" s="624"/>
      <c r="DN28" s="624"/>
      <c r="DO28" s="624"/>
      <c r="DP28" s="624"/>
      <c r="DQ28" s="624"/>
      <c r="DR28" s="624"/>
      <c r="DS28" s="624"/>
      <c r="DT28" s="624"/>
      <c r="DU28" s="624"/>
      <c r="DV28" s="625"/>
      <c r="DW28" s="628">
        <v>38.1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8357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3524087</v>
      </c>
      <c r="CS29" s="655"/>
      <c r="CT29" s="655"/>
      <c r="CU29" s="655"/>
      <c r="CV29" s="655"/>
      <c r="CW29" s="655"/>
      <c r="CX29" s="655"/>
      <c r="CY29" s="656"/>
      <c r="CZ29" s="628">
        <v>27.8</v>
      </c>
      <c r="DA29" s="653"/>
      <c r="DB29" s="653"/>
      <c r="DC29" s="657"/>
      <c r="DD29" s="632">
        <v>2439221</v>
      </c>
      <c r="DE29" s="655"/>
      <c r="DF29" s="655"/>
      <c r="DG29" s="655"/>
      <c r="DH29" s="655"/>
      <c r="DI29" s="655"/>
      <c r="DJ29" s="655"/>
      <c r="DK29" s="656"/>
      <c r="DL29" s="632">
        <v>2439221</v>
      </c>
      <c r="DM29" s="655"/>
      <c r="DN29" s="655"/>
      <c r="DO29" s="655"/>
      <c r="DP29" s="655"/>
      <c r="DQ29" s="655"/>
      <c r="DR29" s="655"/>
      <c r="DS29" s="655"/>
      <c r="DT29" s="655"/>
      <c r="DU29" s="655"/>
      <c r="DV29" s="656"/>
      <c r="DW29" s="628">
        <v>38.1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1149478</v>
      </c>
      <c r="S30" s="624"/>
      <c r="T30" s="624"/>
      <c r="U30" s="624"/>
      <c r="V30" s="624"/>
      <c r="W30" s="624"/>
      <c r="X30" s="624"/>
      <c r="Y30" s="625"/>
      <c r="Z30" s="626">
        <v>8.6999999999999993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3471071</v>
      </c>
      <c r="CS30" s="624"/>
      <c r="CT30" s="624"/>
      <c r="CU30" s="624"/>
      <c r="CV30" s="624"/>
      <c r="CW30" s="624"/>
      <c r="CX30" s="624"/>
      <c r="CY30" s="625"/>
      <c r="CZ30" s="628">
        <v>27.4</v>
      </c>
      <c r="DA30" s="653"/>
      <c r="DB30" s="653"/>
      <c r="DC30" s="657"/>
      <c r="DD30" s="632">
        <v>2386205</v>
      </c>
      <c r="DE30" s="624"/>
      <c r="DF30" s="624"/>
      <c r="DG30" s="624"/>
      <c r="DH30" s="624"/>
      <c r="DI30" s="624"/>
      <c r="DJ30" s="624"/>
      <c r="DK30" s="625"/>
      <c r="DL30" s="632">
        <v>2386205</v>
      </c>
      <c r="DM30" s="624"/>
      <c r="DN30" s="624"/>
      <c r="DO30" s="624"/>
      <c r="DP30" s="624"/>
      <c r="DQ30" s="624"/>
      <c r="DR30" s="624"/>
      <c r="DS30" s="624"/>
      <c r="DT30" s="624"/>
      <c r="DU30" s="624"/>
      <c r="DV30" s="625"/>
      <c r="DW30" s="628">
        <v>37.299999999999997</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95.6</v>
      </c>
      <c r="BN31" s="667"/>
      <c r="BO31" s="667"/>
      <c r="BP31" s="667"/>
      <c r="BQ31" s="668"/>
      <c r="BR31" s="679">
        <v>99</v>
      </c>
      <c r="BS31" s="667"/>
      <c r="BT31" s="667"/>
      <c r="BU31" s="667"/>
      <c r="BV31" s="667"/>
      <c r="BW31" s="667"/>
      <c r="BX31" s="618">
        <v>95</v>
      </c>
      <c r="BY31" s="667"/>
      <c r="BZ31" s="667"/>
      <c r="CA31" s="667"/>
      <c r="CB31" s="668"/>
      <c r="CD31" s="661"/>
      <c r="CE31" s="662"/>
      <c r="CF31" s="620" t="s">
        <v>300</v>
      </c>
      <c r="CG31" s="621"/>
      <c r="CH31" s="621"/>
      <c r="CI31" s="621"/>
      <c r="CJ31" s="621"/>
      <c r="CK31" s="621"/>
      <c r="CL31" s="621"/>
      <c r="CM31" s="621"/>
      <c r="CN31" s="621"/>
      <c r="CO31" s="621"/>
      <c r="CP31" s="621"/>
      <c r="CQ31" s="622"/>
      <c r="CR31" s="623">
        <v>53016</v>
      </c>
      <c r="CS31" s="655"/>
      <c r="CT31" s="655"/>
      <c r="CU31" s="655"/>
      <c r="CV31" s="655"/>
      <c r="CW31" s="655"/>
      <c r="CX31" s="655"/>
      <c r="CY31" s="656"/>
      <c r="CZ31" s="628">
        <v>0.4</v>
      </c>
      <c r="DA31" s="653"/>
      <c r="DB31" s="653"/>
      <c r="DC31" s="657"/>
      <c r="DD31" s="632">
        <v>53016</v>
      </c>
      <c r="DE31" s="655"/>
      <c r="DF31" s="655"/>
      <c r="DG31" s="655"/>
      <c r="DH31" s="655"/>
      <c r="DI31" s="655"/>
      <c r="DJ31" s="655"/>
      <c r="DK31" s="656"/>
      <c r="DL31" s="632">
        <v>53016</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987015</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96.1</v>
      </c>
      <c r="BN32" s="655"/>
      <c r="BO32" s="655"/>
      <c r="BP32" s="655"/>
      <c r="BQ32" s="678"/>
      <c r="BR32" s="680">
        <v>99</v>
      </c>
      <c r="BS32" s="655"/>
      <c r="BT32" s="655"/>
      <c r="BU32" s="655"/>
      <c r="BV32" s="655"/>
      <c r="BW32" s="655"/>
      <c r="BX32" s="629">
        <v>95.5</v>
      </c>
      <c r="BY32" s="655"/>
      <c r="BZ32" s="655"/>
      <c r="CA32" s="655"/>
      <c r="CB32" s="678"/>
      <c r="CD32" s="663"/>
      <c r="CE32" s="664"/>
      <c r="CF32" s="620" t="s">
        <v>304</v>
      </c>
      <c r="CG32" s="621"/>
      <c r="CH32" s="621"/>
      <c r="CI32" s="621"/>
      <c r="CJ32" s="621"/>
      <c r="CK32" s="621"/>
      <c r="CL32" s="621"/>
      <c r="CM32" s="621"/>
      <c r="CN32" s="621"/>
      <c r="CO32" s="621"/>
      <c r="CP32" s="621"/>
      <c r="CQ32" s="622"/>
      <c r="CR32" s="623">
        <v>34</v>
      </c>
      <c r="CS32" s="624"/>
      <c r="CT32" s="624"/>
      <c r="CU32" s="624"/>
      <c r="CV32" s="624"/>
      <c r="CW32" s="624"/>
      <c r="CX32" s="624"/>
      <c r="CY32" s="625"/>
      <c r="CZ32" s="628">
        <v>0</v>
      </c>
      <c r="DA32" s="653"/>
      <c r="DB32" s="653"/>
      <c r="DC32" s="657"/>
      <c r="DD32" s="632">
        <v>34</v>
      </c>
      <c r="DE32" s="624"/>
      <c r="DF32" s="624"/>
      <c r="DG32" s="624"/>
      <c r="DH32" s="624"/>
      <c r="DI32" s="624"/>
      <c r="DJ32" s="624"/>
      <c r="DK32" s="625"/>
      <c r="DL32" s="632">
        <v>34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403384</v>
      </c>
      <c r="S33" s="624"/>
      <c r="T33" s="624"/>
      <c r="U33" s="624"/>
      <c r="V33" s="624"/>
      <c r="W33" s="624"/>
      <c r="X33" s="624"/>
      <c r="Y33" s="625"/>
      <c r="Z33" s="626">
        <v>3</v>
      </c>
      <c r="AA33" s="626"/>
      <c r="AB33" s="626"/>
      <c r="AC33" s="626"/>
      <c r="AD33" s="627">
        <v>5500</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94.6</v>
      </c>
      <c r="BN33" s="682"/>
      <c r="BO33" s="682"/>
      <c r="BP33" s="682"/>
      <c r="BQ33" s="684"/>
      <c r="BR33" s="681">
        <v>98.9</v>
      </c>
      <c r="BS33" s="682"/>
      <c r="BT33" s="682"/>
      <c r="BU33" s="682"/>
      <c r="BV33" s="682"/>
      <c r="BW33" s="682"/>
      <c r="BX33" s="683">
        <v>93.9</v>
      </c>
      <c r="BY33" s="682"/>
      <c r="BZ33" s="682"/>
      <c r="CA33" s="682"/>
      <c r="CB33" s="684"/>
      <c r="CD33" s="620" t="s">
        <v>307</v>
      </c>
      <c r="CE33" s="621"/>
      <c r="CF33" s="621"/>
      <c r="CG33" s="621"/>
      <c r="CH33" s="621"/>
      <c r="CI33" s="621"/>
      <c r="CJ33" s="621"/>
      <c r="CK33" s="621"/>
      <c r="CL33" s="621"/>
      <c r="CM33" s="621"/>
      <c r="CN33" s="621"/>
      <c r="CO33" s="621"/>
      <c r="CP33" s="621"/>
      <c r="CQ33" s="622"/>
      <c r="CR33" s="623">
        <v>4882500</v>
      </c>
      <c r="CS33" s="655"/>
      <c r="CT33" s="655"/>
      <c r="CU33" s="655"/>
      <c r="CV33" s="655"/>
      <c r="CW33" s="655"/>
      <c r="CX33" s="655"/>
      <c r="CY33" s="656"/>
      <c r="CZ33" s="628">
        <v>38.6</v>
      </c>
      <c r="DA33" s="653"/>
      <c r="DB33" s="653"/>
      <c r="DC33" s="657"/>
      <c r="DD33" s="632">
        <v>2847204</v>
      </c>
      <c r="DE33" s="655"/>
      <c r="DF33" s="655"/>
      <c r="DG33" s="655"/>
      <c r="DH33" s="655"/>
      <c r="DI33" s="655"/>
      <c r="DJ33" s="655"/>
      <c r="DK33" s="656"/>
      <c r="DL33" s="632">
        <v>2140548</v>
      </c>
      <c r="DM33" s="655"/>
      <c r="DN33" s="655"/>
      <c r="DO33" s="655"/>
      <c r="DP33" s="655"/>
      <c r="DQ33" s="655"/>
      <c r="DR33" s="655"/>
      <c r="DS33" s="655"/>
      <c r="DT33" s="655"/>
      <c r="DU33" s="655"/>
      <c r="DV33" s="656"/>
      <c r="DW33" s="628">
        <v>33.5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448985</v>
      </c>
      <c r="S34" s="624"/>
      <c r="T34" s="624"/>
      <c r="U34" s="624"/>
      <c r="V34" s="624"/>
      <c r="W34" s="624"/>
      <c r="X34" s="624"/>
      <c r="Y34" s="625"/>
      <c r="Z34" s="626">
        <v>3.4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1840118</v>
      </c>
      <c r="CS34" s="624"/>
      <c r="CT34" s="624"/>
      <c r="CU34" s="624"/>
      <c r="CV34" s="624"/>
      <c r="CW34" s="624"/>
      <c r="CX34" s="624"/>
      <c r="CY34" s="625"/>
      <c r="CZ34" s="628">
        <v>14.5</v>
      </c>
      <c r="DA34" s="653"/>
      <c r="DB34" s="653"/>
      <c r="DC34" s="657"/>
      <c r="DD34" s="632">
        <v>1028057</v>
      </c>
      <c r="DE34" s="624"/>
      <c r="DF34" s="624"/>
      <c r="DG34" s="624"/>
      <c r="DH34" s="624"/>
      <c r="DI34" s="624"/>
      <c r="DJ34" s="624"/>
      <c r="DK34" s="625"/>
      <c r="DL34" s="632">
        <v>822863</v>
      </c>
      <c r="DM34" s="624"/>
      <c r="DN34" s="624"/>
      <c r="DO34" s="624"/>
      <c r="DP34" s="624"/>
      <c r="DQ34" s="624"/>
      <c r="DR34" s="624"/>
      <c r="DS34" s="624"/>
      <c r="DT34" s="624"/>
      <c r="DU34" s="624"/>
      <c r="DV34" s="625"/>
      <c r="DW34" s="628">
        <v>12.9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477543</v>
      </c>
      <c r="S35" s="624"/>
      <c r="T35" s="624"/>
      <c r="U35" s="624"/>
      <c r="V35" s="624"/>
      <c r="W35" s="624"/>
      <c r="X35" s="624"/>
      <c r="Y35" s="625"/>
      <c r="Z35" s="626">
        <v>3.6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61209</v>
      </c>
      <c r="CS35" s="655"/>
      <c r="CT35" s="655"/>
      <c r="CU35" s="655"/>
      <c r="CV35" s="655"/>
      <c r="CW35" s="655"/>
      <c r="CX35" s="655"/>
      <c r="CY35" s="656"/>
      <c r="CZ35" s="628">
        <v>0.5</v>
      </c>
      <c r="DA35" s="653"/>
      <c r="DB35" s="653"/>
      <c r="DC35" s="657"/>
      <c r="DD35" s="632">
        <v>26063</v>
      </c>
      <c r="DE35" s="655"/>
      <c r="DF35" s="655"/>
      <c r="DG35" s="655"/>
      <c r="DH35" s="655"/>
      <c r="DI35" s="655"/>
      <c r="DJ35" s="655"/>
      <c r="DK35" s="656"/>
      <c r="DL35" s="632">
        <v>26021</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481294</v>
      </c>
      <c r="S36" s="624"/>
      <c r="T36" s="624"/>
      <c r="U36" s="624"/>
      <c r="V36" s="624"/>
      <c r="W36" s="624"/>
      <c r="X36" s="624"/>
      <c r="Y36" s="625"/>
      <c r="Z36" s="626">
        <v>3.6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870739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3468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1351784</v>
      </c>
      <c r="CS36" s="624"/>
      <c r="CT36" s="624"/>
      <c r="CU36" s="624"/>
      <c r="CV36" s="624"/>
      <c r="CW36" s="624"/>
      <c r="CX36" s="624"/>
      <c r="CY36" s="625"/>
      <c r="CZ36" s="628">
        <v>10.7</v>
      </c>
      <c r="DA36" s="653"/>
      <c r="DB36" s="653"/>
      <c r="DC36" s="657"/>
      <c r="DD36" s="632">
        <v>869802</v>
      </c>
      <c r="DE36" s="624"/>
      <c r="DF36" s="624"/>
      <c r="DG36" s="624"/>
      <c r="DH36" s="624"/>
      <c r="DI36" s="624"/>
      <c r="DJ36" s="624"/>
      <c r="DK36" s="625"/>
      <c r="DL36" s="632">
        <v>658667</v>
      </c>
      <c r="DM36" s="624"/>
      <c r="DN36" s="624"/>
      <c r="DO36" s="624"/>
      <c r="DP36" s="624"/>
      <c r="DQ36" s="624"/>
      <c r="DR36" s="624"/>
      <c r="DS36" s="624"/>
      <c r="DT36" s="624"/>
      <c r="DU36" s="624"/>
      <c r="DV36" s="625"/>
      <c r="DW36" s="628">
        <v>10.3</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1110045</v>
      </c>
      <c r="S37" s="624"/>
      <c r="T37" s="624"/>
      <c r="U37" s="624"/>
      <c r="V37" s="624"/>
      <c r="W37" s="624"/>
      <c r="X37" s="624"/>
      <c r="Y37" s="625"/>
      <c r="Z37" s="626">
        <v>8.4</v>
      </c>
      <c r="AA37" s="626"/>
      <c r="AB37" s="626"/>
      <c r="AC37" s="626"/>
      <c r="AD37" s="627">
        <v>328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87863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3468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494145</v>
      </c>
      <c r="CS37" s="655"/>
      <c r="CT37" s="655"/>
      <c r="CU37" s="655"/>
      <c r="CV37" s="655"/>
      <c r="CW37" s="655"/>
      <c r="CX37" s="655"/>
      <c r="CY37" s="656"/>
      <c r="CZ37" s="628">
        <v>3.9</v>
      </c>
      <c r="DA37" s="653"/>
      <c r="DB37" s="653"/>
      <c r="DC37" s="657"/>
      <c r="DD37" s="632">
        <v>494145</v>
      </c>
      <c r="DE37" s="655"/>
      <c r="DF37" s="655"/>
      <c r="DG37" s="655"/>
      <c r="DH37" s="655"/>
      <c r="DI37" s="655"/>
      <c r="DJ37" s="655"/>
      <c r="DK37" s="656"/>
      <c r="DL37" s="632">
        <v>374697</v>
      </c>
      <c r="DM37" s="655"/>
      <c r="DN37" s="655"/>
      <c r="DO37" s="655"/>
      <c r="DP37" s="655"/>
      <c r="DQ37" s="655"/>
      <c r="DR37" s="655"/>
      <c r="DS37" s="655"/>
      <c r="DT37" s="655"/>
      <c r="DU37" s="655"/>
      <c r="DV37" s="656"/>
      <c r="DW37" s="628">
        <v>5.9</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1381490</v>
      </c>
      <c r="S38" s="624"/>
      <c r="T38" s="624"/>
      <c r="U38" s="624"/>
      <c r="V38" s="624"/>
      <c r="W38" s="624"/>
      <c r="X38" s="624"/>
      <c r="Y38" s="625"/>
      <c r="Z38" s="626">
        <v>10.4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78228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1425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854668</v>
      </c>
      <c r="CS38" s="624"/>
      <c r="CT38" s="624"/>
      <c r="CU38" s="624"/>
      <c r="CV38" s="624"/>
      <c r="CW38" s="624"/>
      <c r="CX38" s="624"/>
      <c r="CY38" s="625"/>
      <c r="CZ38" s="628">
        <v>6.7</v>
      </c>
      <c r="DA38" s="653"/>
      <c r="DB38" s="653"/>
      <c r="DC38" s="657"/>
      <c r="DD38" s="632">
        <v>721878</v>
      </c>
      <c r="DE38" s="624"/>
      <c r="DF38" s="624"/>
      <c r="DG38" s="624"/>
      <c r="DH38" s="624"/>
      <c r="DI38" s="624"/>
      <c r="DJ38" s="624"/>
      <c r="DK38" s="625"/>
      <c r="DL38" s="632">
        <v>632997</v>
      </c>
      <c r="DM38" s="624"/>
      <c r="DN38" s="624"/>
      <c r="DO38" s="624"/>
      <c r="DP38" s="624"/>
      <c r="DQ38" s="624"/>
      <c r="DR38" s="624"/>
      <c r="DS38" s="624"/>
      <c r="DT38" s="624"/>
      <c r="DU38" s="624"/>
      <c r="DV38" s="625"/>
      <c r="DW38" s="628">
        <v>9.9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16071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2927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574871</v>
      </c>
      <c r="CS39" s="655"/>
      <c r="CT39" s="655"/>
      <c r="CU39" s="655"/>
      <c r="CV39" s="655"/>
      <c r="CW39" s="655"/>
      <c r="CX39" s="655"/>
      <c r="CY39" s="656"/>
      <c r="CZ39" s="628">
        <v>4.5</v>
      </c>
      <c r="DA39" s="653"/>
      <c r="DB39" s="653"/>
      <c r="DC39" s="657"/>
      <c r="DD39" s="632">
        <v>1554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28190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199850</v>
      </c>
      <c r="CS40" s="624"/>
      <c r="CT40" s="624"/>
      <c r="CU40" s="624"/>
      <c r="CV40" s="624"/>
      <c r="CW40" s="624"/>
      <c r="CX40" s="624"/>
      <c r="CY40" s="625"/>
      <c r="CZ40" s="628">
        <v>1.6</v>
      </c>
      <c r="DA40" s="653"/>
      <c r="DB40" s="653"/>
      <c r="DC40" s="657"/>
      <c r="DD40" s="632">
        <v>199850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13277580</v>
      </c>
      <c r="S41" s="696"/>
      <c r="T41" s="696"/>
      <c r="U41" s="696"/>
      <c r="V41" s="696"/>
      <c r="W41" s="696"/>
      <c r="X41" s="696"/>
      <c r="Y41" s="700"/>
      <c r="Z41" s="701">
        <v>100</v>
      </c>
      <c r="AA41" s="701"/>
      <c r="AB41" s="701"/>
      <c r="AC41" s="701"/>
      <c r="AD41" s="702">
        <v>6367183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135654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552923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1951313</v>
      </c>
      <c r="CS42" s="655"/>
      <c r="CT42" s="655"/>
      <c r="CU42" s="655"/>
      <c r="CV42" s="655"/>
      <c r="CW42" s="655"/>
      <c r="CX42" s="655"/>
      <c r="CY42" s="656"/>
      <c r="CZ42" s="628">
        <v>15.4</v>
      </c>
      <c r="DA42" s="653"/>
      <c r="DB42" s="653"/>
      <c r="DC42" s="657"/>
      <c r="DD42" s="632">
        <v>343803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42239</v>
      </c>
      <c r="CS43" s="655"/>
      <c r="CT43" s="655"/>
      <c r="CU43" s="655"/>
      <c r="CV43" s="655"/>
      <c r="CW43" s="655"/>
      <c r="CX43" s="655"/>
      <c r="CY43" s="656"/>
      <c r="CZ43" s="628">
        <v>0.3</v>
      </c>
      <c r="DA43" s="653"/>
      <c r="DB43" s="653"/>
      <c r="DC43" s="657"/>
      <c r="DD43" s="632">
        <v>42239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1579237</v>
      </c>
      <c r="CS44" s="624"/>
      <c r="CT44" s="624"/>
      <c r="CU44" s="624"/>
      <c r="CV44" s="624"/>
      <c r="CW44" s="624"/>
      <c r="CX44" s="624"/>
      <c r="CY44" s="625"/>
      <c r="CZ44" s="628">
        <v>12.5</v>
      </c>
      <c r="DA44" s="629"/>
      <c r="DB44" s="629"/>
      <c r="DC44" s="635"/>
      <c r="DD44" s="632">
        <v>253782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375152</v>
      </c>
      <c r="CS45" s="655"/>
      <c r="CT45" s="655"/>
      <c r="CU45" s="655"/>
      <c r="CV45" s="655"/>
      <c r="CW45" s="655"/>
      <c r="CX45" s="655"/>
      <c r="CY45" s="656"/>
      <c r="CZ45" s="628">
        <v>3</v>
      </c>
      <c r="DA45" s="653"/>
      <c r="DB45" s="653"/>
      <c r="DC45" s="657"/>
      <c r="DD45" s="632">
        <v>18785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1146719</v>
      </c>
      <c r="CS46" s="624"/>
      <c r="CT46" s="624"/>
      <c r="CU46" s="624"/>
      <c r="CV46" s="624"/>
      <c r="CW46" s="624"/>
      <c r="CX46" s="624"/>
      <c r="CY46" s="625"/>
      <c r="CZ46" s="628">
        <v>9.1</v>
      </c>
      <c r="DA46" s="629"/>
      <c r="DB46" s="629"/>
      <c r="DC46" s="635"/>
      <c r="DD46" s="632">
        <v>229131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372076</v>
      </c>
      <c r="CS47" s="655"/>
      <c r="CT47" s="655"/>
      <c r="CU47" s="655"/>
      <c r="CV47" s="655"/>
      <c r="CW47" s="655"/>
      <c r="CX47" s="655"/>
      <c r="CY47" s="656"/>
      <c r="CZ47" s="628">
        <v>2.9</v>
      </c>
      <c r="DA47" s="653"/>
      <c r="DB47" s="653"/>
      <c r="DC47" s="657"/>
      <c r="DD47" s="632">
        <v>90021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12665248</v>
      </c>
      <c r="CS49" s="682"/>
      <c r="CT49" s="682"/>
      <c r="CU49" s="682"/>
      <c r="CV49" s="682"/>
      <c r="CW49" s="682"/>
      <c r="CX49" s="682"/>
      <c r="CY49" s="711"/>
      <c r="CZ49" s="703">
        <v>100</v>
      </c>
      <c r="DA49" s="712"/>
      <c r="DB49" s="712"/>
      <c r="DC49" s="713"/>
      <c r="DD49" s="714">
        <v>7379148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6Nuo4PwCNVw4lm4nk6MWzWvcRWUGnh1KwYmBQfV1KIIPdzPxQIYsf5VM70P575ZePR26fbaS9+J/gIQSq2j5A==" saltValue="WKyHvLbO5utcWNLdFnJW4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3" zoomScale="55" zoomScaleNormal="5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13278</v>
      </c>
      <c r="R7" s="753"/>
      <c r="S7" s="753"/>
      <c r="T7" s="753"/>
      <c r="U7" s="753"/>
      <c r="V7" s="753">
        <v>12665</v>
      </c>
      <c r="W7" s="753"/>
      <c r="X7" s="753"/>
      <c r="Y7" s="753"/>
      <c r="Z7" s="753"/>
      <c r="AA7" s="753">
        <v>613</v>
      </c>
      <c r="AB7" s="753"/>
      <c r="AC7" s="753"/>
      <c r="AD7" s="753"/>
      <c r="AE7" s="754"/>
      <c r="AF7" s="755">
        <v>546</v>
      </c>
      <c r="AG7" s="756"/>
      <c r="AH7" s="756"/>
      <c r="AI7" s="756"/>
      <c r="AJ7" s="757"/>
      <c r="AK7" s="758"/>
      <c r="AL7" s="759"/>
      <c r="AM7" s="759"/>
      <c r="AN7" s="759"/>
      <c r="AO7" s="759"/>
      <c r="AP7" s="759">
        <v>19999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4</v>
      </c>
      <c r="CI7" s="744"/>
      <c r="CJ7" s="744"/>
      <c r="CK7" s="744"/>
      <c r="CL7" s="745"/>
      <c r="CM7" s="743">
        <v>60</v>
      </c>
      <c r="CN7" s="744"/>
      <c r="CO7" s="744"/>
      <c r="CP7" s="744"/>
      <c r="CQ7" s="745"/>
      <c r="CR7" s="743">
        <v>120</v>
      </c>
      <c r="CS7" s="744"/>
      <c r="CT7" s="744"/>
      <c r="CU7" s="744"/>
      <c r="CV7" s="745"/>
      <c r="CW7" s="743">
        <v>5</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21</v>
      </c>
      <c r="CI8" s="777"/>
      <c r="CJ8" s="777"/>
      <c r="CK8" s="777"/>
      <c r="CL8" s="778"/>
      <c r="CM8" s="776">
        <v>50</v>
      </c>
      <c r="CN8" s="777"/>
      <c r="CO8" s="777"/>
      <c r="CP8" s="777"/>
      <c r="CQ8" s="778"/>
      <c r="CR8" s="776">
        <v>57</v>
      </c>
      <c r="CS8" s="777"/>
      <c r="CT8" s="777"/>
      <c r="CU8" s="777"/>
      <c r="CV8" s="778"/>
      <c r="CW8" s="776">
        <v>79</v>
      </c>
      <c r="CX8" s="777"/>
      <c r="CY8" s="777"/>
      <c r="CZ8" s="777"/>
      <c r="DA8" s="778"/>
      <c r="DB8" s="776">
        <v>192</v>
      </c>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c r="BU9" s="774"/>
      <c r="BV9" s="774"/>
      <c r="BW9" s="774"/>
      <c r="BX9" s="774"/>
      <c r="BY9" s="774"/>
      <c r="BZ9" s="774"/>
      <c r="CA9" s="774"/>
      <c r="CB9" s="774"/>
      <c r="CC9" s="774"/>
      <c r="CD9" s="774"/>
      <c r="CE9" s="774"/>
      <c r="CF9" s="774"/>
      <c r="CG9" s="775"/>
      <c r="CH9" s="776">
        <v>14</v>
      </c>
      <c r="CI9" s="777"/>
      <c r="CJ9" s="777"/>
      <c r="CK9" s="777"/>
      <c r="CL9" s="778"/>
      <c r="CM9" s="776">
        <v>45</v>
      </c>
      <c r="CN9" s="777"/>
      <c r="CO9" s="777"/>
      <c r="CP9" s="777"/>
      <c r="CQ9" s="778"/>
      <c r="CR9" s="776">
        <v>30</v>
      </c>
      <c r="CS9" s="777"/>
      <c r="CT9" s="777"/>
      <c r="CU9" s="777"/>
      <c r="CV9" s="778"/>
      <c r="CW9" s="776">
        <v>27</v>
      </c>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546</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1629</v>
      </c>
      <c r="R28" s="823"/>
      <c r="S28" s="823"/>
      <c r="T28" s="823"/>
      <c r="U28" s="823"/>
      <c r="V28" s="823">
        <v>1626</v>
      </c>
      <c r="W28" s="823"/>
      <c r="X28" s="823"/>
      <c r="Y28" s="823"/>
      <c r="Z28" s="823"/>
      <c r="AA28" s="823">
        <v>3</v>
      </c>
      <c r="AB28" s="823"/>
      <c r="AC28" s="823"/>
      <c r="AD28" s="823"/>
      <c r="AE28" s="824"/>
      <c r="AF28" s="825">
        <v>3</v>
      </c>
      <c r="AG28" s="823"/>
      <c r="AH28" s="823"/>
      <c r="AI28" s="823"/>
      <c r="AJ28" s="826"/>
      <c r="AK28" s="827">
        <v>136</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1769</v>
      </c>
      <c r="R29" s="784"/>
      <c r="S29" s="784"/>
      <c r="T29" s="784"/>
      <c r="U29" s="784"/>
      <c r="V29" s="784">
        <v>1727</v>
      </c>
      <c r="W29" s="784"/>
      <c r="X29" s="784"/>
      <c r="Y29" s="784"/>
      <c r="Z29" s="784"/>
      <c r="AA29" s="784">
        <v>42</v>
      </c>
      <c r="AB29" s="784"/>
      <c r="AC29" s="784"/>
      <c r="AD29" s="784"/>
      <c r="AE29" s="785"/>
      <c r="AF29" s="786">
        <v>42</v>
      </c>
      <c r="AG29" s="787"/>
      <c r="AH29" s="787"/>
      <c r="AI29" s="787"/>
      <c r="AJ29" s="788"/>
      <c r="AK29" s="834">
        <v>266</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241</v>
      </c>
      <c r="R30" s="784"/>
      <c r="S30" s="784"/>
      <c r="T30" s="784"/>
      <c r="U30" s="784"/>
      <c r="V30" s="784">
        <v>224</v>
      </c>
      <c r="W30" s="784"/>
      <c r="X30" s="784"/>
      <c r="Y30" s="784"/>
      <c r="Z30" s="784"/>
      <c r="AA30" s="784">
        <v>17</v>
      </c>
      <c r="AB30" s="784"/>
      <c r="AC30" s="784"/>
      <c r="AD30" s="784"/>
      <c r="AE30" s="785"/>
      <c r="AF30" s="786">
        <v>17</v>
      </c>
      <c r="AG30" s="787"/>
      <c r="AH30" s="787"/>
      <c r="AI30" s="787"/>
      <c r="AJ30" s="788"/>
      <c r="AK30" s="834">
        <v>286</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32</v>
      </c>
      <c r="R31" s="784"/>
      <c r="S31" s="784"/>
      <c r="T31" s="784"/>
      <c r="U31" s="784"/>
      <c r="V31" s="784">
        <v>36</v>
      </c>
      <c r="W31" s="784"/>
      <c r="X31" s="784"/>
      <c r="Y31" s="784"/>
      <c r="Z31" s="784"/>
      <c r="AA31" s="784">
        <v>-4</v>
      </c>
      <c r="AB31" s="784"/>
      <c r="AC31" s="784"/>
      <c r="AD31" s="784"/>
      <c r="AE31" s="785"/>
      <c r="AF31" s="786">
        <v>158</v>
      </c>
      <c r="AG31" s="787"/>
      <c r="AH31" s="787"/>
      <c r="AI31" s="787"/>
      <c r="AJ31" s="788"/>
      <c r="AK31" s="834">
        <v>16</v>
      </c>
      <c r="AL31" s="830"/>
      <c r="AM31" s="830"/>
      <c r="AN31" s="830"/>
      <c r="AO31" s="830"/>
      <c r="AP31" s="830">
        <v>133</v>
      </c>
      <c r="AQ31" s="830"/>
      <c r="AR31" s="830"/>
      <c r="AS31" s="830"/>
      <c r="AT31" s="830"/>
      <c r="AU31" s="830">
        <v>116</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403</v>
      </c>
      <c r="R32" s="784"/>
      <c r="S32" s="784"/>
      <c r="T32" s="784"/>
      <c r="U32" s="784"/>
      <c r="V32" s="784">
        <v>399</v>
      </c>
      <c r="W32" s="784"/>
      <c r="X32" s="784"/>
      <c r="Y32" s="784"/>
      <c r="Z32" s="784"/>
      <c r="AA32" s="784">
        <v>4</v>
      </c>
      <c r="AB32" s="784"/>
      <c r="AC32" s="784"/>
      <c r="AD32" s="784"/>
      <c r="AE32" s="785"/>
      <c r="AF32" s="786">
        <v>4</v>
      </c>
      <c r="AG32" s="787"/>
      <c r="AH32" s="787"/>
      <c r="AI32" s="787"/>
      <c r="AJ32" s="788"/>
      <c r="AK32" s="834">
        <v>88</v>
      </c>
      <c r="AL32" s="830"/>
      <c r="AM32" s="830"/>
      <c r="AN32" s="830"/>
      <c r="AO32" s="830"/>
      <c r="AP32" s="830">
        <v>1066</v>
      </c>
      <c r="AQ32" s="830"/>
      <c r="AR32" s="830"/>
      <c r="AS32" s="830"/>
      <c r="AT32" s="830"/>
      <c r="AU32" s="830">
        <v>694</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146</v>
      </c>
      <c r="R33" s="784"/>
      <c r="S33" s="784"/>
      <c r="T33" s="784"/>
      <c r="U33" s="784"/>
      <c r="V33" s="784">
        <v>140</v>
      </c>
      <c r="W33" s="784"/>
      <c r="X33" s="784"/>
      <c r="Y33" s="784"/>
      <c r="Z33" s="784"/>
      <c r="AA33" s="784">
        <v>6</v>
      </c>
      <c r="AB33" s="784"/>
      <c r="AC33" s="784"/>
      <c r="AD33" s="784"/>
      <c r="AE33" s="785"/>
      <c r="AF33" s="786">
        <v>6</v>
      </c>
      <c r="AG33" s="787"/>
      <c r="AH33" s="787"/>
      <c r="AI33" s="787"/>
      <c r="AJ33" s="788"/>
      <c r="AK33" s="834">
        <v>29</v>
      </c>
      <c r="AL33" s="830"/>
      <c r="AM33" s="830"/>
      <c r="AN33" s="830"/>
      <c r="AO33" s="830"/>
      <c r="AP33" s="830">
        <v>171</v>
      </c>
      <c r="AQ33" s="830"/>
      <c r="AR33" s="830"/>
      <c r="AS33" s="830"/>
      <c r="AT33" s="830"/>
      <c r="AU33" s="830">
        <v>168</v>
      </c>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78</v>
      </c>
      <c r="R34" s="784"/>
      <c r="S34" s="784"/>
      <c r="T34" s="784"/>
      <c r="U34" s="784"/>
      <c r="V34" s="784">
        <v>78</v>
      </c>
      <c r="W34" s="784"/>
      <c r="X34" s="784"/>
      <c r="Y34" s="784"/>
      <c r="Z34" s="784"/>
      <c r="AA34" s="784">
        <v>0</v>
      </c>
      <c r="AB34" s="784"/>
      <c r="AC34" s="784"/>
      <c r="AD34" s="784"/>
      <c r="AE34" s="785"/>
      <c r="AF34" s="786">
        <v>0</v>
      </c>
      <c r="AG34" s="787"/>
      <c r="AH34" s="787"/>
      <c r="AI34" s="787"/>
      <c r="AJ34" s="788"/>
      <c r="AK34" s="834">
        <v>49</v>
      </c>
      <c r="AL34" s="830"/>
      <c r="AM34" s="830"/>
      <c r="AN34" s="830"/>
      <c r="AO34" s="830"/>
      <c r="AP34" s="830">
        <v>145</v>
      </c>
      <c r="AQ34" s="830"/>
      <c r="AR34" s="830"/>
      <c r="AS34" s="830"/>
      <c r="AT34" s="830"/>
      <c r="AU34" s="830">
        <v>145</v>
      </c>
      <c r="AV34" s="830"/>
      <c r="AW34" s="830"/>
      <c r="AX34" s="830"/>
      <c r="AY34" s="830"/>
      <c r="AZ34" s="831"/>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559</v>
      </c>
      <c r="C68" s="870"/>
      <c r="D68" s="870"/>
      <c r="E68" s="870"/>
      <c r="F68" s="870"/>
      <c r="G68" s="870"/>
      <c r="H68" s="870"/>
      <c r="I68" s="870"/>
      <c r="J68" s="870"/>
      <c r="K68" s="870"/>
      <c r="L68" s="870"/>
      <c r="M68" s="870"/>
      <c r="N68" s="870"/>
      <c r="O68" s="870"/>
      <c r="P68" s="871"/>
      <c r="Q68" s="872">
        <v>2824</v>
      </c>
      <c r="R68" s="866"/>
      <c r="S68" s="866"/>
      <c r="T68" s="866"/>
      <c r="U68" s="866"/>
      <c r="V68" s="866">
        <v>2656</v>
      </c>
      <c r="W68" s="866"/>
      <c r="X68" s="866"/>
      <c r="Y68" s="866"/>
      <c r="Z68" s="866"/>
      <c r="AA68" s="866">
        <v>168</v>
      </c>
      <c r="AB68" s="866"/>
      <c r="AC68" s="866"/>
      <c r="AD68" s="866"/>
      <c r="AE68" s="866"/>
      <c r="AF68" s="866">
        <v>70</v>
      </c>
      <c r="AG68" s="866"/>
      <c r="AH68" s="866"/>
      <c r="AI68" s="866"/>
      <c r="AJ68" s="866"/>
      <c r="AK68" s="866">
        <v>19</v>
      </c>
      <c r="AL68" s="866"/>
      <c r="AM68" s="866"/>
      <c r="AN68" s="866"/>
      <c r="AO68" s="866"/>
      <c r="AP68" s="866">
        <v>2302</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560</v>
      </c>
      <c r="C69" s="874"/>
      <c r="D69" s="874"/>
      <c r="E69" s="874"/>
      <c r="F69" s="874"/>
      <c r="G69" s="874"/>
      <c r="H69" s="874"/>
      <c r="I69" s="874"/>
      <c r="J69" s="874"/>
      <c r="K69" s="874"/>
      <c r="L69" s="874"/>
      <c r="M69" s="874"/>
      <c r="N69" s="874"/>
      <c r="O69" s="874"/>
      <c r="P69" s="875"/>
      <c r="Q69" s="876">
        <v>180</v>
      </c>
      <c r="R69" s="830"/>
      <c r="S69" s="830"/>
      <c r="T69" s="830"/>
      <c r="U69" s="830"/>
      <c r="V69" s="830">
        <v>170</v>
      </c>
      <c r="W69" s="830"/>
      <c r="X69" s="830"/>
      <c r="Y69" s="830"/>
      <c r="Z69" s="830"/>
      <c r="AA69" s="830">
        <v>10</v>
      </c>
      <c r="AB69" s="830"/>
      <c r="AC69" s="830"/>
      <c r="AD69" s="830"/>
      <c r="AE69" s="830"/>
      <c r="AF69" s="830">
        <v>10</v>
      </c>
      <c r="AG69" s="830"/>
      <c r="AH69" s="830"/>
      <c r="AI69" s="830"/>
      <c r="AJ69" s="830"/>
      <c r="AK69" s="830" t="s">
        <v>488</v>
      </c>
      <c r="AL69" s="830"/>
      <c r="AM69" s="830"/>
      <c r="AN69" s="830"/>
      <c r="AO69" s="830"/>
      <c r="AP69" s="830">
        <v>103</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561</v>
      </c>
      <c r="C70" s="874"/>
      <c r="D70" s="874"/>
      <c r="E70" s="874"/>
      <c r="F70" s="874"/>
      <c r="G70" s="874"/>
      <c r="H70" s="874"/>
      <c r="I70" s="874"/>
      <c r="J70" s="874"/>
      <c r="K70" s="874"/>
      <c r="L70" s="874"/>
      <c r="M70" s="874"/>
      <c r="N70" s="874"/>
      <c r="O70" s="874"/>
      <c r="P70" s="875"/>
      <c r="Q70" s="876">
        <v>298</v>
      </c>
      <c r="R70" s="830"/>
      <c r="S70" s="830"/>
      <c r="T70" s="830"/>
      <c r="U70" s="830"/>
      <c r="V70" s="830">
        <v>292</v>
      </c>
      <c r="W70" s="830"/>
      <c r="X70" s="830"/>
      <c r="Y70" s="830"/>
      <c r="Z70" s="830"/>
      <c r="AA70" s="830">
        <v>6</v>
      </c>
      <c r="AB70" s="830"/>
      <c r="AC70" s="830"/>
      <c r="AD70" s="830"/>
      <c r="AE70" s="830"/>
      <c r="AF70" s="830">
        <v>6</v>
      </c>
      <c r="AG70" s="830"/>
      <c r="AH70" s="830"/>
      <c r="AI70" s="830"/>
      <c r="AJ70" s="830"/>
      <c r="AK70" s="830" t="s">
        <v>488</v>
      </c>
      <c r="AL70" s="830"/>
      <c r="AM70" s="830"/>
      <c r="AN70" s="830"/>
      <c r="AO70" s="830"/>
      <c r="AP70" s="830" t="s">
        <v>488</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562</v>
      </c>
      <c r="C71" s="874"/>
      <c r="D71" s="874"/>
      <c r="E71" s="874"/>
      <c r="F71" s="874"/>
      <c r="G71" s="874"/>
      <c r="H71" s="874"/>
      <c r="I71" s="874"/>
      <c r="J71" s="874"/>
      <c r="K71" s="874"/>
      <c r="L71" s="874"/>
      <c r="M71" s="874"/>
      <c r="N71" s="874"/>
      <c r="O71" s="874"/>
      <c r="P71" s="875"/>
      <c r="Q71" s="876">
        <v>5250</v>
      </c>
      <c r="R71" s="830"/>
      <c r="S71" s="830"/>
      <c r="T71" s="830"/>
      <c r="U71" s="830"/>
      <c r="V71" s="830">
        <v>5104</v>
      </c>
      <c r="W71" s="830"/>
      <c r="X71" s="830"/>
      <c r="Y71" s="830"/>
      <c r="Z71" s="830"/>
      <c r="AA71" s="830">
        <v>146</v>
      </c>
      <c r="AB71" s="830"/>
      <c r="AC71" s="830"/>
      <c r="AD71" s="830"/>
      <c r="AE71" s="830"/>
      <c r="AF71" s="830">
        <v>146</v>
      </c>
      <c r="AG71" s="830"/>
      <c r="AH71" s="830"/>
      <c r="AI71" s="830"/>
      <c r="AJ71" s="830"/>
      <c r="AK71" s="830">
        <v>2418</v>
      </c>
      <c r="AL71" s="830"/>
      <c r="AM71" s="830"/>
      <c r="AN71" s="830"/>
      <c r="AO71" s="830"/>
      <c r="AP71" s="830">
        <v>0</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563</v>
      </c>
      <c r="C72" s="874"/>
      <c r="D72" s="874"/>
      <c r="E72" s="874"/>
      <c r="F72" s="874"/>
      <c r="G72" s="874"/>
      <c r="H72" s="874"/>
      <c r="I72" s="874"/>
      <c r="J72" s="874"/>
      <c r="K72" s="874"/>
      <c r="L72" s="874"/>
      <c r="M72" s="874"/>
      <c r="N72" s="874"/>
      <c r="O72" s="874"/>
      <c r="P72" s="875"/>
      <c r="Q72" s="876">
        <v>270</v>
      </c>
      <c r="R72" s="830"/>
      <c r="S72" s="830"/>
      <c r="T72" s="830"/>
      <c r="U72" s="830"/>
      <c r="V72" s="830">
        <v>247</v>
      </c>
      <c r="W72" s="830"/>
      <c r="X72" s="830"/>
      <c r="Y72" s="830"/>
      <c r="Z72" s="830"/>
      <c r="AA72" s="830">
        <v>23</v>
      </c>
      <c r="AB72" s="830"/>
      <c r="AC72" s="830"/>
      <c r="AD72" s="830"/>
      <c r="AE72" s="830"/>
      <c r="AF72" s="830">
        <v>23</v>
      </c>
      <c r="AG72" s="830"/>
      <c r="AH72" s="830"/>
      <c r="AI72" s="830"/>
      <c r="AJ72" s="830"/>
      <c r="AK72" s="830" t="s">
        <v>488</v>
      </c>
      <c r="AL72" s="830"/>
      <c r="AM72" s="830"/>
      <c r="AN72" s="830"/>
      <c r="AO72" s="830"/>
      <c r="AP72" s="830" t="s">
        <v>488</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564</v>
      </c>
      <c r="C73" s="874"/>
      <c r="D73" s="874"/>
      <c r="E73" s="874"/>
      <c r="F73" s="874"/>
      <c r="G73" s="874"/>
      <c r="H73" s="874"/>
      <c r="I73" s="874"/>
      <c r="J73" s="874"/>
      <c r="K73" s="874"/>
      <c r="L73" s="874"/>
      <c r="M73" s="874"/>
      <c r="N73" s="874"/>
      <c r="O73" s="874"/>
      <c r="P73" s="875"/>
      <c r="Q73" s="876">
        <v>315636</v>
      </c>
      <c r="R73" s="830"/>
      <c r="S73" s="830"/>
      <c r="T73" s="830"/>
      <c r="U73" s="830"/>
      <c r="V73" s="830">
        <v>306127</v>
      </c>
      <c r="W73" s="830"/>
      <c r="X73" s="830"/>
      <c r="Y73" s="830"/>
      <c r="Z73" s="830"/>
      <c r="AA73" s="830">
        <v>9509</v>
      </c>
      <c r="AB73" s="830"/>
      <c r="AC73" s="830"/>
      <c r="AD73" s="830"/>
      <c r="AE73" s="830"/>
      <c r="AF73" s="830">
        <v>6033</v>
      </c>
      <c r="AG73" s="830"/>
      <c r="AH73" s="830"/>
      <c r="AI73" s="830"/>
      <c r="AJ73" s="830"/>
      <c r="AK73" s="830" t="s">
        <v>488</v>
      </c>
      <c r="AL73" s="830"/>
      <c r="AM73" s="830"/>
      <c r="AN73" s="830"/>
      <c r="AO73" s="830"/>
      <c r="AP73" s="830" t="s">
        <v>488</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2996287</v>
      </c>
      <c r="AB110" s="900"/>
      <c r="AC110" s="900"/>
      <c r="AD110" s="900"/>
      <c r="AE110" s="901"/>
      <c r="AF110" s="902">
        <v>3353306</v>
      </c>
      <c r="AG110" s="900"/>
      <c r="AH110" s="900"/>
      <c r="AI110" s="900"/>
      <c r="AJ110" s="901"/>
      <c r="AK110" s="902">
        <v>3524087</v>
      </c>
      <c r="AL110" s="900"/>
      <c r="AM110" s="900"/>
      <c r="AN110" s="900"/>
      <c r="AO110" s="901"/>
      <c r="AP110" s="903">
        <v>79.900000000000006</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22849803</v>
      </c>
      <c r="BR110" s="931"/>
      <c r="BS110" s="931"/>
      <c r="BT110" s="931"/>
      <c r="BU110" s="931"/>
      <c r="BV110" s="931">
        <v>22089016</v>
      </c>
      <c r="BW110" s="931"/>
      <c r="BX110" s="931"/>
      <c r="BY110" s="931"/>
      <c r="BZ110" s="931"/>
      <c r="CA110" s="931">
        <v>19999434</v>
      </c>
      <c r="CB110" s="931"/>
      <c r="CC110" s="931"/>
      <c r="CD110" s="931"/>
      <c r="CE110" s="931"/>
      <c r="CF110" s="944">
        <v>453.5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1033783</v>
      </c>
      <c r="BR112" s="926"/>
      <c r="BS112" s="926"/>
      <c r="BT112" s="926"/>
      <c r="BU112" s="926"/>
      <c r="BV112" s="926">
        <v>1068591</v>
      </c>
      <c r="BW112" s="926"/>
      <c r="BX112" s="926"/>
      <c r="BY112" s="926"/>
      <c r="BZ112" s="926"/>
      <c r="CA112" s="926">
        <v>1124029</v>
      </c>
      <c r="CB112" s="926"/>
      <c r="CC112" s="926"/>
      <c r="CD112" s="926"/>
      <c r="CE112" s="926"/>
      <c r="CF112" s="920">
        <v>25.5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60108</v>
      </c>
      <c r="AB113" s="938"/>
      <c r="AC113" s="938"/>
      <c r="AD113" s="938"/>
      <c r="AE113" s="939"/>
      <c r="AF113" s="940">
        <v>80325</v>
      </c>
      <c r="AG113" s="938"/>
      <c r="AH113" s="938"/>
      <c r="AI113" s="938"/>
      <c r="AJ113" s="939"/>
      <c r="AK113" s="940">
        <v>104784</v>
      </c>
      <c r="AL113" s="938"/>
      <c r="AM113" s="938"/>
      <c r="AN113" s="938"/>
      <c r="AO113" s="939"/>
      <c r="AP113" s="941">
        <v>2.4</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418031</v>
      </c>
      <c r="BR113" s="926"/>
      <c r="BS113" s="926"/>
      <c r="BT113" s="926"/>
      <c r="BU113" s="926"/>
      <c r="BV113" s="926">
        <v>455554</v>
      </c>
      <c r="BW113" s="926"/>
      <c r="BX113" s="926"/>
      <c r="BY113" s="926"/>
      <c r="BZ113" s="926"/>
      <c r="CA113" s="926">
        <v>384800</v>
      </c>
      <c r="CB113" s="926"/>
      <c r="CC113" s="926"/>
      <c r="CD113" s="926"/>
      <c r="CE113" s="926"/>
      <c r="CF113" s="920">
        <v>8.6999999999999993</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57243</v>
      </c>
      <c r="AB114" s="959"/>
      <c r="AC114" s="959"/>
      <c r="AD114" s="959"/>
      <c r="AE114" s="960"/>
      <c r="AF114" s="961">
        <v>42220</v>
      </c>
      <c r="AG114" s="959"/>
      <c r="AH114" s="959"/>
      <c r="AI114" s="959"/>
      <c r="AJ114" s="960"/>
      <c r="AK114" s="961">
        <v>39754</v>
      </c>
      <c r="AL114" s="959"/>
      <c r="AM114" s="959"/>
      <c r="AN114" s="959"/>
      <c r="AO114" s="960"/>
      <c r="AP114" s="962">
        <v>0.9</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164175</v>
      </c>
      <c r="BR114" s="926"/>
      <c r="BS114" s="926"/>
      <c r="BT114" s="926"/>
      <c r="BU114" s="926"/>
      <c r="BV114" s="926">
        <v>272097</v>
      </c>
      <c r="BW114" s="926"/>
      <c r="BX114" s="926"/>
      <c r="BY114" s="926"/>
      <c r="BZ114" s="926"/>
      <c r="CA114" s="926">
        <v>356175</v>
      </c>
      <c r="CB114" s="926"/>
      <c r="CC114" s="926"/>
      <c r="CD114" s="926"/>
      <c r="CE114" s="926"/>
      <c r="CF114" s="920">
        <v>8.1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352</v>
      </c>
      <c r="BR115" s="926"/>
      <c r="BS115" s="926"/>
      <c r="BT115" s="926"/>
      <c r="BU115" s="926"/>
      <c r="BV115" s="926">
        <v>342</v>
      </c>
      <c r="BW115" s="926"/>
      <c r="BX115" s="926"/>
      <c r="BY115" s="926"/>
      <c r="BZ115" s="926"/>
      <c r="CA115" s="926">
        <v>319</v>
      </c>
      <c r="CB115" s="926"/>
      <c r="CC115" s="926"/>
      <c r="CD115" s="926"/>
      <c r="CE115" s="926"/>
      <c r="CF115" s="920">
        <v>0</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3113645</v>
      </c>
      <c r="AB117" s="979"/>
      <c r="AC117" s="979"/>
      <c r="AD117" s="979"/>
      <c r="AE117" s="980"/>
      <c r="AF117" s="981">
        <v>3475851</v>
      </c>
      <c r="AG117" s="979"/>
      <c r="AH117" s="979"/>
      <c r="AI117" s="979"/>
      <c r="AJ117" s="980"/>
      <c r="AK117" s="981">
        <v>3668625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24466144</v>
      </c>
      <c r="BR119" s="1000"/>
      <c r="BS119" s="1000"/>
      <c r="BT119" s="1000"/>
      <c r="BU119" s="1000"/>
      <c r="BV119" s="1000">
        <v>23885600</v>
      </c>
      <c r="BW119" s="1000"/>
      <c r="BX119" s="1000"/>
      <c r="BY119" s="1000"/>
      <c r="BZ119" s="1000"/>
      <c r="CA119" s="1000">
        <v>21864757</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3460595</v>
      </c>
      <c r="BR120" s="931"/>
      <c r="BS120" s="931"/>
      <c r="BT120" s="931"/>
      <c r="BU120" s="931"/>
      <c r="BV120" s="931">
        <v>3476173</v>
      </c>
      <c r="BW120" s="931"/>
      <c r="BX120" s="931"/>
      <c r="BY120" s="931"/>
      <c r="BZ120" s="931"/>
      <c r="CA120" s="931">
        <v>4035402</v>
      </c>
      <c r="CB120" s="931"/>
      <c r="CC120" s="931"/>
      <c r="CD120" s="931"/>
      <c r="CE120" s="931"/>
      <c r="CF120" s="944">
        <v>91.5</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615150</v>
      </c>
      <c r="DH120" s="931"/>
      <c r="DI120" s="931"/>
      <c r="DJ120" s="931"/>
      <c r="DK120" s="931"/>
      <c r="DL120" s="931">
        <v>658533</v>
      </c>
      <c r="DM120" s="931"/>
      <c r="DN120" s="931"/>
      <c r="DO120" s="931"/>
      <c r="DP120" s="931"/>
      <c r="DQ120" s="931">
        <v>694436</v>
      </c>
      <c r="DR120" s="931"/>
      <c r="DS120" s="931"/>
      <c r="DT120" s="931"/>
      <c r="DU120" s="931"/>
      <c r="DV120" s="932">
        <v>15.7</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1507226</v>
      </c>
      <c r="BR121" s="926"/>
      <c r="BS121" s="926"/>
      <c r="BT121" s="926"/>
      <c r="BU121" s="926"/>
      <c r="BV121" s="926">
        <v>1445511</v>
      </c>
      <c r="BW121" s="926"/>
      <c r="BX121" s="926"/>
      <c r="BY121" s="926"/>
      <c r="BZ121" s="926"/>
      <c r="CA121" s="926">
        <v>369043</v>
      </c>
      <c r="CB121" s="926"/>
      <c r="CC121" s="926"/>
      <c r="CD121" s="926"/>
      <c r="CE121" s="926"/>
      <c r="CF121" s="920">
        <v>8.4</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112579</v>
      </c>
      <c r="DH121" s="926"/>
      <c r="DI121" s="926"/>
      <c r="DJ121" s="926"/>
      <c r="DK121" s="926"/>
      <c r="DL121" s="926">
        <v>125874</v>
      </c>
      <c r="DM121" s="926"/>
      <c r="DN121" s="926"/>
      <c r="DO121" s="926"/>
      <c r="DP121" s="926"/>
      <c r="DQ121" s="926">
        <v>168266</v>
      </c>
      <c r="DR121" s="926"/>
      <c r="DS121" s="926"/>
      <c r="DT121" s="926"/>
      <c r="DU121" s="926"/>
      <c r="DV121" s="927">
        <v>3.8</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17643559</v>
      </c>
      <c r="BR122" s="1000"/>
      <c r="BS122" s="1000"/>
      <c r="BT122" s="1000"/>
      <c r="BU122" s="1000"/>
      <c r="BV122" s="1000">
        <v>17206124</v>
      </c>
      <c r="BW122" s="1000"/>
      <c r="BX122" s="1000"/>
      <c r="BY122" s="1000"/>
      <c r="BZ122" s="1000"/>
      <c r="CA122" s="1000">
        <v>16474695</v>
      </c>
      <c r="CB122" s="1000"/>
      <c r="CC122" s="1000"/>
      <c r="CD122" s="1000"/>
      <c r="CE122" s="1000"/>
      <c r="CF122" s="1017">
        <v>373.6</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175296</v>
      </c>
      <c r="DH122" s="926"/>
      <c r="DI122" s="926"/>
      <c r="DJ122" s="926"/>
      <c r="DK122" s="926"/>
      <c r="DL122" s="926">
        <v>161730</v>
      </c>
      <c r="DM122" s="926"/>
      <c r="DN122" s="926"/>
      <c r="DO122" s="926"/>
      <c r="DP122" s="926"/>
      <c r="DQ122" s="926">
        <v>144926</v>
      </c>
      <c r="DR122" s="926"/>
      <c r="DS122" s="926"/>
      <c r="DT122" s="926"/>
      <c r="DU122" s="926"/>
      <c r="DV122" s="927">
        <v>3.3</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22611380</v>
      </c>
      <c r="BR123" s="1064"/>
      <c r="BS123" s="1064"/>
      <c r="BT123" s="1064"/>
      <c r="BU123" s="1064"/>
      <c r="BV123" s="1064">
        <v>22127808</v>
      </c>
      <c r="BW123" s="1064"/>
      <c r="BX123" s="1064"/>
      <c r="BY123" s="1064"/>
      <c r="BZ123" s="1064"/>
      <c r="CA123" s="1064">
        <v>20879140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v>130758</v>
      </c>
      <c r="DH123" s="959"/>
      <c r="DI123" s="959"/>
      <c r="DJ123" s="959"/>
      <c r="DK123" s="960"/>
      <c r="DL123" s="961">
        <v>122454</v>
      </c>
      <c r="DM123" s="959"/>
      <c r="DN123" s="959"/>
      <c r="DO123" s="959"/>
      <c r="DP123" s="960"/>
      <c r="DQ123" s="961">
        <v>116401</v>
      </c>
      <c r="DR123" s="959"/>
      <c r="DS123" s="959"/>
      <c r="DT123" s="959"/>
      <c r="DU123" s="960"/>
      <c r="DV123" s="962">
        <v>2.6</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41.3</v>
      </c>
      <c r="BR124" s="1027"/>
      <c r="BS124" s="1027"/>
      <c r="BT124" s="1027"/>
      <c r="BU124" s="1027"/>
      <c r="BV124" s="1027">
        <v>40.1</v>
      </c>
      <c r="BW124" s="1027"/>
      <c r="BX124" s="1027"/>
      <c r="BY124" s="1027"/>
      <c r="BZ124" s="1027"/>
      <c r="CA124" s="1027">
        <v>22.3</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938167</v>
      </c>
      <c r="AB128" s="1046"/>
      <c r="AC128" s="1046"/>
      <c r="AD128" s="1046"/>
      <c r="AE128" s="1047"/>
      <c r="AF128" s="1048">
        <v>1086081</v>
      </c>
      <c r="AG128" s="1046"/>
      <c r="AH128" s="1046"/>
      <c r="AI128" s="1046"/>
      <c r="AJ128" s="1047"/>
      <c r="AK128" s="1048">
        <v>1084866</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14.29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352</v>
      </c>
      <c r="DH128" s="1038"/>
      <c r="DI128" s="1038"/>
      <c r="DJ128" s="1038"/>
      <c r="DK128" s="1038"/>
      <c r="DL128" s="1038">
        <v>342</v>
      </c>
      <c r="DM128" s="1038"/>
      <c r="DN128" s="1038"/>
      <c r="DO128" s="1038"/>
      <c r="DP128" s="1038"/>
      <c r="DQ128" s="1038">
        <v>319</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6186702</v>
      </c>
      <c r="AB129" s="959"/>
      <c r="AC129" s="959"/>
      <c r="AD129" s="959"/>
      <c r="AE129" s="960"/>
      <c r="AF129" s="961">
        <v>6185048</v>
      </c>
      <c r="AG129" s="959"/>
      <c r="AH129" s="959"/>
      <c r="AI129" s="959"/>
      <c r="AJ129" s="960"/>
      <c r="AK129" s="961">
        <v>6359824</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19.29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1704731</v>
      </c>
      <c r="AB130" s="959"/>
      <c r="AC130" s="959"/>
      <c r="AD130" s="959"/>
      <c r="AE130" s="960"/>
      <c r="AF130" s="961">
        <v>1810147</v>
      </c>
      <c r="AG130" s="959"/>
      <c r="AH130" s="959"/>
      <c r="AI130" s="959"/>
      <c r="AJ130" s="960"/>
      <c r="AK130" s="961">
        <v>1949937</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4481971</v>
      </c>
      <c r="AB131" s="986"/>
      <c r="AC131" s="986"/>
      <c r="AD131" s="986"/>
      <c r="AE131" s="987"/>
      <c r="AF131" s="985">
        <v>4374901</v>
      </c>
      <c r="AG131" s="986"/>
      <c r="AH131" s="986"/>
      <c r="AI131" s="986"/>
      <c r="AJ131" s="987"/>
      <c r="AK131" s="985">
        <v>4409887</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22.3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10.50312463</v>
      </c>
      <c r="AB132" s="1097"/>
      <c r="AC132" s="1097"/>
      <c r="AD132" s="1097"/>
      <c r="AE132" s="1098"/>
      <c r="AF132" s="1099">
        <v>13.24882552</v>
      </c>
      <c r="AG132" s="1097"/>
      <c r="AH132" s="1097"/>
      <c r="AI132" s="1097"/>
      <c r="AJ132" s="1098"/>
      <c r="AK132" s="1099">
        <v>14.37274923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10.3</v>
      </c>
      <c r="AB133" s="1080"/>
      <c r="AC133" s="1080"/>
      <c r="AD133" s="1080"/>
      <c r="AE133" s="1081"/>
      <c r="AF133" s="1079">
        <v>11.5</v>
      </c>
      <c r="AG133" s="1080"/>
      <c r="AH133" s="1080"/>
      <c r="AI133" s="1080"/>
      <c r="AJ133" s="1081"/>
      <c r="AK133" s="1079">
        <v>12.7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y1hfZqb/JfHDWZbI55mDtJXRwSye6tIC1BlXVTBQbUaPbfbVt5RQNF71n+FnL9oTBZfq92t3hEeZn2fgZR6Q==" saltValue="/lneGphwQMLXZAMVoLJT2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3X9szjk3GqSYiMEwA7DXOe4gw2NFXu4nFbODIo3Ua6n/SVxGzmWqmvdFV1S3Qk1DKkmXnBbgf036d6kXd4Uw==" saltValue="Ykqn+qM8o7oJ8afrzCog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cjKidEFTPaTFLq0zG2LvNfckYiHa7MvfQosOE6Zf8zDngBks0fo0HyB0XTnA9GBzX6DdCbRyY2+8Fy1XEqNyQ==" saltValue="JJZFIqQ0RnHTWd1DEbEp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1466673</v>
      </c>
      <c r="AP9" s="281">
        <v>145000</v>
      </c>
      <c r="AQ9" s="282">
        <v>171003</v>
      </c>
      <c r="AR9" s="283">
        <v>-15.2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186539</v>
      </c>
      <c r="AP10" s="284">
        <v>18442</v>
      </c>
      <c r="AQ10" s="285">
        <v>27322</v>
      </c>
      <c r="AR10" s="286">
        <v>-32.5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5560</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49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14149</v>
      </c>
      <c r="AP13" s="284">
        <v>1399</v>
      </c>
      <c r="AQ13" s="285">
        <v>6397</v>
      </c>
      <c r="AR13" s="286">
        <v>-78.099999999999994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42239</v>
      </c>
      <c r="AP14" s="284">
        <v>4176</v>
      </c>
      <c r="AQ14" s="285">
        <v>3603</v>
      </c>
      <c r="AR14" s="286">
        <v>15.9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-25092</v>
      </c>
      <c r="AP15" s="284">
        <v>-2481</v>
      </c>
      <c r="AQ15" s="285">
        <v>-9266</v>
      </c>
      <c r="AR15" s="286">
        <v>-73.2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1684508</v>
      </c>
      <c r="AP16" s="284">
        <v>166536</v>
      </c>
      <c r="AQ16" s="285">
        <v>204668</v>
      </c>
      <c r="AR16" s="286">
        <v>-18.600000000000001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14.34</v>
      </c>
      <c r="AP21" s="298">
        <v>17.07</v>
      </c>
      <c r="AQ21" s="299">
        <v>-2.73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95.7</v>
      </c>
      <c r="AP22" s="303">
        <v>95.6</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3524087</v>
      </c>
      <c r="AP32" s="312">
        <v>348402</v>
      </c>
      <c r="AQ32" s="313">
        <v>121688</v>
      </c>
      <c r="AR32" s="314">
        <v>186.3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v>42</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v>167</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104784</v>
      </c>
      <c r="AP35" s="312">
        <v>10359</v>
      </c>
      <c r="AQ35" s="313">
        <v>24481</v>
      </c>
      <c r="AR35" s="314">
        <v>-57.7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39754</v>
      </c>
      <c r="AP36" s="312">
        <v>3930</v>
      </c>
      <c r="AQ36" s="313">
        <v>4187</v>
      </c>
      <c r="AR36" s="314">
        <v>-6.1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813</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19</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-1084866</v>
      </c>
      <c r="AP39" s="312">
        <v>-107253</v>
      </c>
      <c r="AQ39" s="313">
        <v>-4925</v>
      </c>
      <c r="AR39" s="314">
        <v>2077.6999999999998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-1949937</v>
      </c>
      <c r="AP40" s="312">
        <v>-192777</v>
      </c>
      <c r="AQ40" s="313">
        <v>-96916</v>
      </c>
      <c r="AR40" s="314">
        <v>98.9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633822</v>
      </c>
      <c r="AP41" s="312">
        <v>62662</v>
      </c>
      <c r="AQ41" s="313">
        <v>49555</v>
      </c>
      <c r="AR41" s="314">
        <v>26.4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4513003</v>
      </c>
      <c r="AN51" s="334">
        <v>432114</v>
      </c>
      <c r="AO51" s="335">
        <v>11.9</v>
      </c>
      <c r="AP51" s="336">
        <v>118252</v>
      </c>
      <c r="AQ51" s="337">
        <v>2.8</v>
      </c>
      <c r="AR51" s="338">
        <v>9.1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1375872</v>
      </c>
      <c r="AN52" s="342">
        <v>131738</v>
      </c>
      <c r="AO52" s="343">
        <v>41.1</v>
      </c>
      <c r="AP52" s="344">
        <v>49994</v>
      </c>
      <c r="AQ52" s="345">
        <v>-7.1</v>
      </c>
      <c r="AR52" s="346">
        <v>48.2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4572370</v>
      </c>
      <c r="AN53" s="334">
        <v>440795</v>
      </c>
      <c r="AO53" s="335">
        <v>2</v>
      </c>
      <c r="AP53" s="336">
        <v>200194</v>
      </c>
      <c r="AQ53" s="337">
        <v>69.3</v>
      </c>
      <c r="AR53" s="338">
        <v>-67.3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1923228</v>
      </c>
      <c r="AN54" s="342">
        <v>185407</v>
      </c>
      <c r="AO54" s="343">
        <v>40.700000000000003</v>
      </c>
      <c r="AP54" s="344">
        <v>106422</v>
      </c>
      <c r="AQ54" s="345">
        <v>112.9</v>
      </c>
      <c r="AR54" s="346">
        <v>-72.2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2287561</v>
      </c>
      <c r="AN55" s="334">
        <v>222417</v>
      </c>
      <c r="AO55" s="335">
        <v>-49.5</v>
      </c>
      <c r="AP55" s="336">
        <v>196914</v>
      </c>
      <c r="AQ55" s="337">
        <v>-1.6</v>
      </c>
      <c r="AR55" s="338">
        <v>-47.9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1095537</v>
      </c>
      <c r="AN56" s="342">
        <v>106518</v>
      </c>
      <c r="AO56" s="343">
        <v>-42.5</v>
      </c>
      <c r="AP56" s="344">
        <v>98966</v>
      </c>
      <c r="AQ56" s="345">
        <v>-7</v>
      </c>
      <c r="AR56" s="346">
        <v>-35.5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2140473</v>
      </c>
      <c r="AN57" s="334">
        <v>210780</v>
      </c>
      <c r="AO57" s="335">
        <v>-5.2</v>
      </c>
      <c r="AP57" s="336">
        <v>204757</v>
      </c>
      <c r="AQ57" s="337">
        <v>4</v>
      </c>
      <c r="AR57" s="338">
        <v>-9.1999999999999993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1356804</v>
      </c>
      <c r="AN58" s="342">
        <v>133609</v>
      </c>
      <c r="AO58" s="343">
        <v>25.4</v>
      </c>
      <c r="AP58" s="344">
        <v>106071</v>
      </c>
      <c r="AQ58" s="345">
        <v>7.2</v>
      </c>
      <c r="AR58" s="346">
        <v>18.2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1579237</v>
      </c>
      <c r="AN59" s="334">
        <v>156128</v>
      </c>
      <c r="AO59" s="335">
        <v>-25.9</v>
      </c>
      <c r="AP59" s="336">
        <v>194971</v>
      </c>
      <c r="AQ59" s="337">
        <v>-4.8</v>
      </c>
      <c r="AR59" s="338">
        <v>-21.1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1146719</v>
      </c>
      <c r="AN60" s="342">
        <v>113368</v>
      </c>
      <c r="AO60" s="343">
        <v>-15.1</v>
      </c>
      <c r="AP60" s="344">
        <v>105966</v>
      </c>
      <c r="AQ60" s="345">
        <v>-0.1</v>
      </c>
      <c r="AR60" s="346">
        <v>-15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3018529</v>
      </c>
      <c r="AN61" s="349">
        <v>292447</v>
      </c>
      <c r="AO61" s="350">
        <v>-13.3</v>
      </c>
      <c r="AP61" s="351">
        <v>183018</v>
      </c>
      <c r="AQ61" s="352">
        <v>13.9</v>
      </c>
      <c r="AR61" s="338">
        <v>-27.2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1379632</v>
      </c>
      <c r="AN62" s="342">
        <v>134128</v>
      </c>
      <c r="AO62" s="343">
        <v>9.9</v>
      </c>
      <c r="AP62" s="344">
        <v>93484</v>
      </c>
      <c r="AQ62" s="345">
        <v>21.2</v>
      </c>
      <c r="AR62" s="346">
        <v>-11.3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IFbSMozgd4Unu5P1QQjfI+SRJyy0Rzn2ODDmQqgTr4itaQ5jiDkXgwiyN4bcibC1VRfqU2MTJ77t0aKlMjQig==" saltValue="KngqDavnh06fC3nji4hY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90" zoomScaleNormal="9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VX1RzhV9iE/YUxT6n1kLnWQY3yu6rtED7XD+anFroMvwSgqy8aviOgJkN4klWuB79SAfefd767FwLdjh/NiVsA==" saltValue="LDVvf4YGFL4IqcW2jns+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8" zoomScale="90" zoomScaleNormal="9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amj3h/yvkwjUC2MjlH4IHPR+FxALvYhxP6pamksc6mYCJaviYW+q8PEFITpfVgpBL819pM/Z4r6snVgsp9Jqcg==" saltValue="1uBu8Bd18gdmMytX340D6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27.62</v>
      </c>
      <c r="G47" s="12">
        <v>25.41</v>
      </c>
      <c r="H47" s="12">
        <v>22.54</v>
      </c>
      <c r="I47" s="12">
        <v>22.58</v>
      </c>
      <c r="J47" s="13">
        <v>21.99</v>
      </c>
    </row>
    <row r="48" spans="2:10" ht="57.75" customHeight="1" x14ac:dyDescent="0.2">
      <c r="B48" s="14"/>
      <c r="C48" s="1141" t="s">
        <v>4</v>
      </c>
      <c r="D48" s="1141"/>
      <c r="E48" s="1142"/>
      <c r="F48" s="15">
        <v>16.27</v>
      </c>
      <c r="G48" s="16">
        <v>9.0500000000000007</v>
      </c>
      <c r="H48" s="16">
        <v>11.38</v>
      </c>
      <c r="I48" s="16">
        <v>13.64</v>
      </c>
      <c r="J48" s="17">
        <v>8.58</v>
      </c>
    </row>
    <row r="49" spans="2:10" ht="57.75" customHeight="1" thickBot="1" x14ac:dyDescent="0.25">
      <c r="B49" s="18"/>
      <c r="C49" s="1143" t="s">
        <v>5</v>
      </c>
      <c r="D49" s="1143"/>
      <c r="E49" s="1144"/>
      <c r="F49" s="19" t="s">
        <v>532</v>
      </c>
      <c r="G49" s="20" t="s">
        <v>533</v>
      </c>
      <c r="H49" s="20">
        <v>1.35</v>
      </c>
      <c r="I49" s="20" t="s">
        <v>534</v>
      </c>
      <c r="J49" s="21" t="s">
        <v>535</v>
      </c>
    </row>
    <row r="50" spans="2:10" ht="13" x14ac:dyDescent="0.2"/>
  </sheetData>
  <sheetProtection algorithmName="SHA-512" hashValue="uQw/duUSYvC+ZwRj8cSW5zb0u1ipJHQHuu0f3T4YRGIkhcsoUccgBsvWb8EKKG6Y9bKqKO6RCRzySqnO50H/ag==" saltValue="MJMO8DhMX3GoxhTdSb5S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0"/>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536</v>
      </c>
      <c r="D34" s="1151"/>
      <c r="E34" s="1152"/>
      <c r="F34" s="32">
        <v>16.260000000000002</v>
      </c>
      <c r="G34" s="33">
        <v>9.0500000000000007</v>
      </c>
      <c r="H34" s="33">
        <v>11.37</v>
      </c>
      <c r="I34" s="33">
        <v>13.63</v>
      </c>
      <c r="J34" s="34">
        <v>8.57</v>
      </c>
      <c r="K34" s="22"/>
      <c r="L34" s="22"/>
      <c r="M34" s="22"/>
      <c r="N34" s="22"/>
      <c r="O34" s="22"/>
      <c r="P34" s="22"/>
    </row>
    <row r="35" spans="1:16" ht="39" customHeight="1" x14ac:dyDescent="0.2">
      <c r="A35" s="22"/>
      <c r="B35" s="35"/>
      <c r="C35" s="1145" t="s">
        <v>537</v>
      </c>
      <c r="D35" s="1146"/>
      <c r="E35" s="1147"/>
      <c r="F35" s="36">
        <v>2.65</v>
      </c>
      <c r="G35" s="37">
        <v>2.96</v>
      </c>
      <c r="H35" s="37">
        <v>2.35</v>
      </c>
      <c r="I35" s="37">
        <v>2.46</v>
      </c>
      <c r="J35" s="38">
        <v>2.48</v>
      </c>
      <c r="K35" s="22"/>
      <c r="L35" s="22"/>
      <c r="M35" s="22"/>
      <c r="N35" s="22"/>
      <c r="O35" s="22"/>
      <c r="P35" s="22"/>
    </row>
    <row r="36" spans="1:16" ht="39" customHeight="1" x14ac:dyDescent="0.2">
      <c r="A36" s="22"/>
      <c r="B36" s="35"/>
      <c r="C36" s="1145" t="s">
        <v>538</v>
      </c>
      <c r="D36" s="1146"/>
      <c r="E36" s="1147"/>
      <c r="F36" s="36">
        <v>1.75</v>
      </c>
      <c r="G36" s="37">
        <v>1.34</v>
      </c>
      <c r="H36" s="37">
        <v>1.75</v>
      </c>
      <c r="I36" s="37">
        <v>1.59</v>
      </c>
      <c r="J36" s="38">
        <v>0.66</v>
      </c>
      <c r="K36" s="22"/>
      <c r="L36" s="22"/>
      <c r="M36" s="22"/>
      <c r="N36" s="22"/>
      <c r="O36" s="22"/>
      <c r="P36" s="22"/>
    </row>
    <row r="37" spans="1:16" ht="39" customHeight="1" x14ac:dyDescent="0.2">
      <c r="A37" s="22"/>
      <c r="B37" s="35"/>
      <c r="C37" s="1145" t="s">
        <v>539</v>
      </c>
      <c r="D37" s="1146"/>
      <c r="E37" s="1147"/>
      <c r="F37" s="36">
        <v>0.23</v>
      </c>
      <c r="G37" s="37">
        <v>0.2</v>
      </c>
      <c r="H37" s="37">
        <v>0.2</v>
      </c>
      <c r="I37" s="37">
        <v>0.2</v>
      </c>
      <c r="J37" s="38">
        <v>0.26</v>
      </c>
      <c r="K37" s="22"/>
      <c r="L37" s="22"/>
      <c r="M37" s="22"/>
      <c r="N37" s="22"/>
      <c r="O37" s="22"/>
      <c r="P37" s="22"/>
    </row>
    <row r="38" spans="1:16" ht="39" customHeight="1" x14ac:dyDescent="0.2">
      <c r="A38" s="22"/>
      <c r="B38" s="35"/>
      <c r="C38" s="1145" t="s">
        <v>540</v>
      </c>
      <c r="D38" s="1146"/>
      <c r="E38" s="1147"/>
      <c r="F38" s="36">
        <v>0.09</v>
      </c>
      <c r="G38" s="37">
        <v>0.01</v>
      </c>
      <c r="H38" s="37">
        <v>0.01</v>
      </c>
      <c r="I38" s="37">
        <v>1.05</v>
      </c>
      <c r="J38" s="38">
        <v>0.08</v>
      </c>
      <c r="K38" s="22"/>
      <c r="L38" s="22"/>
      <c r="M38" s="22"/>
      <c r="N38" s="22"/>
      <c r="O38" s="22"/>
      <c r="P38" s="22"/>
    </row>
    <row r="39" spans="1:16" ht="39" customHeight="1" x14ac:dyDescent="0.2">
      <c r="A39" s="22"/>
      <c r="B39" s="35"/>
      <c r="C39" s="1145" t="s">
        <v>541</v>
      </c>
      <c r="D39" s="1146"/>
      <c r="E39" s="1147"/>
      <c r="F39" s="36">
        <v>0.85</v>
      </c>
      <c r="G39" s="37">
        <v>0.41</v>
      </c>
      <c r="H39" s="37">
        <v>0.83</v>
      </c>
      <c r="I39" s="37">
        <v>0.72</v>
      </c>
      <c r="J39" s="38">
        <v>0.06</v>
      </c>
      <c r="K39" s="22"/>
      <c r="L39" s="22"/>
      <c r="M39" s="22"/>
      <c r="N39" s="22"/>
      <c r="O39" s="22"/>
      <c r="P39" s="22"/>
    </row>
    <row r="40" spans="1:16" ht="39" customHeight="1" x14ac:dyDescent="0.2">
      <c r="A40" s="22"/>
      <c r="B40" s="35"/>
      <c r="C40" s="1145" t="s">
        <v>542</v>
      </c>
      <c r="D40" s="1146"/>
      <c r="E40" s="1147"/>
      <c r="F40" s="36">
        <v>0.9</v>
      </c>
      <c r="G40" s="37">
        <v>1.64</v>
      </c>
      <c r="H40" s="37">
        <v>0.82</v>
      </c>
      <c r="I40" s="37">
        <v>0.37</v>
      </c>
      <c r="J40" s="38">
        <v>0.05</v>
      </c>
      <c r="K40" s="22"/>
      <c r="L40" s="22"/>
      <c r="M40" s="22"/>
      <c r="N40" s="22"/>
      <c r="O40" s="22"/>
      <c r="P40" s="22"/>
    </row>
    <row r="41" spans="1:16" ht="39" customHeight="1" x14ac:dyDescent="0.2">
      <c r="A41" s="22"/>
      <c r="B41" s="35"/>
      <c r="C41" s="1145" t="s">
        <v>543</v>
      </c>
      <c r="D41" s="1146"/>
      <c r="E41" s="1147"/>
      <c r="F41" s="36">
        <v>0.06</v>
      </c>
      <c r="G41" s="37">
        <v>0.01</v>
      </c>
      <c r="H41" s="37">
        <v>0.01</v>
      </c>
      <c r="I41" s="37">
        <v>0.01</v>
      </c>
      <c r="J41" s="38">
        <v>0</v>
      </c>
      <c r="K41" s="22"/>
      <c r="L41" s="22"/>
      <c r="M41" s="22"/>
      <c r="N41" s="22"/>
      <c r="O41" s="22"/>
      <c r="P41" s="22"/>
    </row>
    <row r="42" spans="1:16" ht="39" customHeight="1" x14ac:dyDescent="0.2">
      <c r="A42" s="22"/>
      <c r="B42" s="39"/>
      <c r="C42" s="1145" t="s">
        <v>544</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545</v>
      </c>
      <c r="D43" s="1149"/>
      <c r="E43" s="1150"/>
      <c r="F43" s="41">
        <v>0</v>
      </c>
      <c r="G43" s="42">
        <v>0</v>
      </c>
      <c r="H43" s="42">
        <v>0</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ht="13.5" hidden="1" customHeight="1" x14ac:dyDescent="0.2"/>
    <row r="50" ht="13.5" hidden="1" customHeight="1" x14ac:dyDescent="0.2"/>
  </sheetData>
  <sheetProtection algorithmName="SHA-512" hashValue="9UmHwlmf3SNJ7RLtIFGprMJEOeFIksrmW5NocdL7+cLVL1TdsrquL9QA67o6odySJ8BWKxMXwhx3GP/Dj82mAw==" saltValue="oihID4RVeEvPbk679u2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7"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2005</v>
      </c>
      <c r="L45" s="60">
        <v>2339</v>
      </c>
      <c r="M45" s="60">
        <v>2996</v>
      </c>
      <c r="N45" s="60">
        <v>3353</v>
      </c>
      <c r="O45" s="61">
        <v>3524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68</v>
      </c>
      <c r="L48" s="64">
        <v>83</v>
      </c>
      <c r="M48" s="64">
        <v>60</v>
      </c>
      <c r="N48" s="64">
        <v>80</v>
      </c>
      <c r="O48" s="65">
        <v>105</v>
      </c>
      <c r="P48" s="48"/>
      <c r="Q48" s="48"/>
      <c r="R48" s="48"/>
      <c r="S48" s="48"/>
      <c r="T48" s="48"/>
      <c r="U48" s="48"/>
    </row>
    <row r="49" spans="1:21" ht="30.75" customHeight="1" x14ac:dyDescent="0.2">
      <c r="A49" s="48"/>
      <c r="B49" s="1155"/>
      <c r="C49" s="1156"/>
      <c r="D49" s="62"/>
      <c r="E49" s="1161" t="s">
        <v>14</v>
      </c>
      <c r="F49" s="1161"/>
      <c r="G49" s="1161"/>
      <c r="H49" s="1161"/>
      <c r="I49" s="1161"/>
      <c r="J49" s="1162"/>
      <c r="K49" s="63">
        <v>52</v>
      </c>
      <c r="L49" s="64">
        <v>96</v>
      </c>
      <c r="M49" s="64">
        <v>57</v>
      </c>
      <c r="N49" s="64">
        <v>42</v>
      </c>
      <c r="O49" s="65">
        <v>40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2">
      <c r="A51" s="48"/>
      <c r="B51" s="1157"/>
      <c r="C51" s="1158"/>
      <c r="D51" s="66"/>
      <c r="E51" s="1161" t="s">
        <v>16</v>
      </c>
      <c r="F51" s="1161"/>
      <c r="G51" s="1161"/>
      <c r="H51" s="1161"/>
      <c r="I51" s="1161"/>
      <c r="J51" s="1162"/>
      <c r="K51" s="63">
        <v>1</v>
      </c>
      <c r="L51" s="64">
        <v>0</v>
      </c>
      <c r="M51" s="64">
        <v>0</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1710</v>
      </c>
      <c r="L52" s="64">
        <v>2064</v>
      </c>
      <c r="M52" s="64">
        <v>2643</v>
      </c>
      <c r="N52" s="64">
        <v>2897</v>
      </c>
      <c r="O52" s="65">
        <v>3035</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416</v>
      </c>
      <c r="L53" s="69">
        <v>454</v>
      </c>
      <c r="M53" s="69">
        <v>470</v>
      </c>
      <c r="N53" s="69">
        <v>578</v>
      </c>
      <c r="O53" s="70">
        <v>634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fKgPlV+9iUYi94wdf6j/EkW06mCjWSDmCkq9QkjTS+8JbF/e0Mw9PW8qCufGdQYD0kq18sjVj/CWz1jSdEFUg==" saltValue="XVz9WL44tmFQ4yuxIQa9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20578</v>
      </c>
      <c r="J41" s="356">
        <v>22756</v>
      </c>
      <c r="K41" s="356">
        <v>22850</v>
      </c>
      <c r="L41" s="356">
        <v>22089</v>
      </c>
      <c r="M41" s="357">
        <v>19999</v>
      </c>
    </row>
    <row r="42" spans="2:13" ht="27.75" customHeight="1" x14ac:dyDescent="0.2">
      <c r="B42" s="1186"/>
      <c r="C42" s="1187"/>
      <c r="D42" s="106"/>
      <c r="E42" s="1192" t="s">
        <v>32</v>
      </c>
      <c r="F42" s="1192"/>
      <c r="G42" s="1192"/>
      <c r="H42" s="1193"/>
      <c r="I42" s="358" t="s">
        <v>488</v>
      </c>
      <c r="J42" s="359" t="s">
        <v>488</v>
      </c>
      <c r="K42" s="359" t="s">
        <v>488</v>
      </c>
      <c r="L42" s="359" t="s">
        <v>488</v>
      </c>
      <c r="M42" s="360" t="s">
        <v>488</v>
      </c>
    </row>
    <row r="43" spans="2:13" ht="27.75" customHeight="1" x14ac:dyDescent="0.2">
      <c r="B43" s="1186"/>
      <c r="C43" s="1187"/>
      <c r="D43" s="106"/>
      <c r="E43" s="1192" t="s">
        <v>33</v>
      </c>
      <c r="F43" s="1192"/>
      <c r="G43" s="1192"/>
      <c r="H43" s="1193"/>
      <c r="I43" s="358">
        <v>874</v>
      </c>
      <c r="J43" s="359">
        <v>1020</v>
      </c>
      <c r="K43" s="359">
        <v>1034</v>
      </c>
      <c r="L43" s="359">
        <v>1069</v>
      </c>
      <c r="M43" s="360">
        <v>1124</v>
      </c>
    </row>
    <row r="44" spans="2:13" ht="27.75" customHeight="1" x14ac:dyDescent="0.2">
      <c r="B44" s="1186"/>
      <c r="C44" s="1187"/>
      <c r="D44" s="106"/>
      <c r="E44" s="1192" t="s">
        <v>34</v>
      </c>
      <c r="F44" s="1192"/>
      <c r="G44" s="1192"/>
      <c r="H44" s="1193"/>
      <c r="I44" s="358">
        <v>366</v>
      </c>
      <c r="J44" s="359">
        <v>374</v>
      </c>
      <c r="K44" s="359">
        <v>418</v>
      </c>
      <c r="L44" s="359">
        <v>456</v>
      </c>
      <c r="M44" s="360">
        <v>385</v>
      </c>
    </row>
    <row r="45" spans="2:13" ht="27.75" customHeight="1" x14ac:dyDescent="0.2">
      <c r="B45" s="1186"/>
      <c r="C45" s="1187"/>
      <c r="D45" s="106"/>
      <c r="E45" s="1192" t="s">
        <v>35</v>
      </c>
      <c r="F45" s="1192"/>
      <c r="G45" s="1192"/>
      <c r="H45" s="1193"/>
      <c r="I45" s="358">
        <v>617</v>
      </c>
      <c r="J45" s="359">
        <v>393</v>
      </c>
      <c r="K45" s="359">
        <v>164</v>
      </c>
      <c r="L45" s="359">
        <v>272</v>
      </c>
      <c r="M45" s="360">
        <v>356</v>
      </c>
    </row>
    <row r="46" spans="2:13" ht="27.75" customHeight="1" x14ac:dyDescent="0.2">
      <c r="B46" s="1186"/>
      <c r="C46" s="1187"/>
      <c r="D46" s="107"/>
      <c r="E46" s="1192" t="s">
        <v>36</v>
      </c>
      <c r="F46" s="1192"/>
      <c r="G46" s="1192"/>
      <c r="H46" s="1193"/>
      <c r="I46" s="358">
        <v>0</v>
      </c>
      <c r="J46" s="359">
        <v>0</v>
      </c>
      <c r="K46" s="359">
        <v>0</v>
      </c>
      <c r="L46" s="359">
        <v>0</v>
      </c>
      <c r="M46" s="360">
        <v>0</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4011</v>
      </c>
      <c r="J50" s="359">
        <v>3620</v>
      </c>
      <c r="K50" s="359">
        <v>3461</v>
      </c>
      <c r="L50" s="359">
        <v>3476</v>
      </c>
      <c r="M50" s="360">
        <v>4035</v>
      </c>
    </row>
    <row r="51" spans="2:13" ht="27.75" customHeight="1" x14ac:dyDescent="0.2">
      <c r="B51" s="1186"/>
      <c r="C51" s="1187"/>
      <c r="D51" s="106"/>
      <c r="E51" s="1192" t="s">
        <v>42</v>
      </c>
      <c r="F51" s="1192"/>
      <c r="G51" s="1192"/>
      <c r="H51" s="1193"/>
      <c r="I51" s="358">
        <v>1258</v>
      </c>
      <c r="J51" s="359">
        <v>1233</v>
      </c>
      <c r="K51" s="359">
        <v>1507</v>
      </c>
      <c r="L51" s="359">
        <v>1446</v>
      </c>
      <c r="M51" s="360">
        <v>369</v>
      </c>
    </row>
    <row r="52" spans="2:13" ht="27.75" customHeight="1" x14ac:dyDescent="0.2">
      <c r="B52" s="1188"/>
      <c r="C52" s="1189"/>
      <c r="D52" s="106"/>
      <c r="E52" s="1192" t="s">
        <v>43</v>
      </c>
      <c r="F52" s="1192"/>
      <c r="G52" s="1192"/>
      <c r="H52" s="1193"/>
      <c r="I52" s="358">
        <v>16175</v>
      </c>
      <c r="J52" s="359">
        <v>17569</v>
      </c>
      <c r="K52" s="359">
        <v>17644</v>
      </c>
      <c r="L52" s="359">
        <v>17206</v>
      </c>
      <c r="M52" s="360">
        <v>16475</v>
      </c>
    </row>
    <row r="53" spans="2:13" ht="27.75" customHeight="1" thickBot="1" x14ac:dyDescent="0.25">
      <c r="B53" s="1199" t="s">
        <v>19</v>
      </c>
      <c r="C53" s="1200"/>
      <c r="D53" s="110"/>
      <c r="E53" s="1201" t="s">
        <v>44</v>
      </c>
      <c r="F53" s="1201"/>
      <c r="G53" s="1201"/>
      <c r="H53" s="1202"/>
      <c r="I53" s="361">
        <v>991</v>
      </c>
      <c r="J53" s="362">
        <v>2122</v>
      </c>
      <c r="K53" s="362">
        <v>1855</v>
      </c>
      <c r="L53" s="362">
        <v>1758</v>
      </c>
      <c r="M53" s="363">
        <v>986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s5k9wKsOxd5VY1eLWIjtnfY7rIyuHPDyXRf8vAJZuxN44iBEmbbwBxXXvvnO8s6/4Jg2mezWFDMpg8BXJ6wSyw==" saltValue="fevAgHL993p4jaD8XVgl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34"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1394</v>
      </c>
      <c r="G55" s="122">
        <v>1396</v>
      </c>
      <c r="H55" s="123">
        <v>1399</v>
      </c>
    </row>
    <row r="56" spans="2:8" ht="52.5" customHeight="1" x14ac:dyDescent="0.2">
      <c r="B56" s="124"/>
      <c r="C56" s="1213" t="s">
        <v>47</v>
      </c>
      <c r="D56" s="1213"/>
      <c r="E56" s="1214"/>
      <c r="F56" s="125">
        <v>281</v>
      </c>
      <c r="G56" s="125">
        <v>281</v>
      </c>
      <c r="H56" s="126">
        <v>272</v>
      </c>
    </row>
    <row r="57" spans="2:8" ht="53.25" customHeight="1" x14ac:dyDescent="0.2">
      <c r="B57" s="124"/>
      <c r="C57" s="1215" t="s">
        <v>48</v>
      </c>
      <c r="D57" s="1215"/>
      <c r="E57" s="1216"/>
      <c r="F57" s="127">
        <v>2798</v>
      </c>
      <c r="G57" s="127">
        <v>2764</v>
      </c>
      <c r="H57" s="128">
        <v>3290</v>
      </c>
    </row>
    <row r="58" spans="2:8" ht="45.75" customHeight="1" x14ac:dyDescent="0.2">
      <c r="B58" s="129"/>
      <c r="C58" s="1203" t="s">
        <v>551</v>
      </c>
      <c r="D58" s="1204"/>
      <c r="E58" s="1205"/>
      <c r="F58" s="130">
        <v>1555</v>
      </c>
      <c r="G58" s="130">
        <v>1557</v>
      </c>
      <c r="H58" s="131">
        <v>1558</v>
      </c>
    </row>
    <row r="59" spans="2:8" ht="45.75" customHeight="1" x14ac:dyDescent="0.2">
      <c r="B59" s="129"/>
      <c r="C59" s="1203" t="s">
        <v>552</v>
      </c>
      <c r="D59" s="1204"/>
      <c r="E59" s="1205"/>
      <c r="F59" s="130">
        <v>274</v>
      </c>
      <c r="G59" s="130">
        <v>274</v>
      </c>
      <c r="H59" s="131">
        <v>498</v>
      </c>
    </row>
    <row r="60" spans="2:8" ht="45.75" customHeight="1" x14ac:dyDescent="0.2">
      <c r="B60" s="129"/>
      <c r="C60" s="1203" t="s">
        <v>553</v>
      </c>
      <c r="D60" s="1204"/>
      <c r="E60" s="1205"/>
      <c r="F60" s="130">
        <v>165</v>
      </c>
      <c r="G60" s="130">
        <v>106</v>
      </c>
      <c r="H60" s="131">
        <v>388</v>
      </c>
    </row>
    <row r="61" spans="2:8" ht="45.75" customHeight="1" x14ac:dyDescent="0.2">
      <c r="B61" s="129"/>
      <c r="C61" s="1203" t="s">
        <v>555</v>
      </c>
      <c r="D61" s="1204"/>
      <c r="E61" s="1205"/>
      <c r="F61" s="130">
        <v>314</v>
      </c>
      <c r="G61" s="130">
        <v>322</v>
      </c>
      <c r="H61" s="131">
        <v>322</v>
      </c>
    </row>
    <row r="62" spans="2:8" ht="45.75" customHeight="1" thickBot="1" x14ac:dyDescent="0.25">
      <c r="B62" s="132"/>
      <c r="C62" s="1206" t="s">
        <v>554</v>
      </c>
      <c r="D62" s="1207"/>
      <c r="E62" s="1208"/>
      <c r="F62" s="133">
        <v>236</v>
      </c>
      <c r="G62" s="133">
        <v>236</v>
      </c>
      <c r="H62" s="134">
        <v>236</v>
      </c>
    </row>
    <row r="63" spans="2:8" ht="52.5" customHeight="1" thickBot="1" x14ac:dyDescent="0.25">
      <c r="B63" s="135"/>
      <c r="C63" s="1209" t="s">
        <v>49</v>
      </c>
      <c r="D63" s="1209"/>
      <c r="E63" s="1210"/>
      <c r="F63" s="136">
        <v>4473</v>
      </c>
      <c r="G63" s="136">
        <v>4441</v>
      </c>
      <c r="H63" s="137">
        <v>4960</v>
      </c>
    </row>
    <row r="64" spans="2:8" ht="13" x14ac:dyDescent="0.2"/>
  </sheetData>
  <sheetProtection algorithmName="SHA-512" hashValue="JdYSqf5sneX17zWu+veZWpI3R+0OvQtHjVYnhYFJLBIXVlcoDhIX/gajiKTFUO7HUcB8OMWaQuZPAfRK5T/cJw==" saltValue="zo7Zs8Lch9Hnj8yekdIa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432114</v>
      </c>
      <c r="E3" s="156"/>
      <c r="F3" s="157">
        <v>118252</v>
      </c>
      <c r="G3" s="158"/>
      <c r="H3" s="159"/>
    </row>
    <row r="4" spans="1:8" x14ac:dyDescent="0.2">
      <c r="A4" s="160"/>
      <c r="B4" s="161"/>
      <c r="C4" s="162"/>
      <c r="D4" s="163">
        <v>131738</v>
      </c>
      <c r="E4" s="164"/>
      <c r="F4" s="165">
        <v>49994</v>
      </c>
      <c r="G4" s="166"/>
      <c r="H4" s="167"/>
    </row>
    <row r="5" spans="1:8" x14ac:dyDescent="0.2">
      <c r="A5" s="148" t="s">
        <v>521</v>
      </c>
      <c r="B5" s="153"/>
      <c r="C5" s="154"/>
      <c r="D5" s="155">
        <v>440795</v>
      </c>
      <c r="E5" s="156"/>
      <c r="F5" s="157">
        <v>200194</v>
      </c>
      <c r="G5" s="158"/>
      <c r="H5" s="159"/>
    </row>
    <row r="6" spans="1:8" x14ac:dyDescent="0.2">
      <c r="A6" s="160"/>
      <c r="B6" s="161"/>
      <c r="C6" s="162"/>
      <c r="D6" s="163">
        <v>185407</v>
      </c>
      <c r="E6" s="164"/>
      <c r="F6" s="165">
        <v>106422</v>
      </c>
      <c r="G6" s="166"/>
      <c r="H6" s="167"/>
    </row>
    <row r="7" spans="1:8" x14ac:dyDescent="0.2">
      <c r="A7" s="148" t="s">
        <v>522</v>
      </c>
      <c r="B7" s="153"/>
      <c r="C7" s="154"/>
      <c r="D7" s="155">
        <v>222417</v>
      </c>
      <c r="E7" s="156"/>
      <c r="F7" s="157">
        <v>196914</v>
      </c>
      <c r="G7" s="158"/>
      <c r="H7" s="159"/>
    </row>
    <row r="8" spans="1:8" x14ac:dyDescent="0.2">
      <c r="A8" s="160"/>
      <c r="B8" s="161"/>
      <c r="C8" s="162"/>
      <c r="D8" s="163">
        <v>106518</v>
      </c>
      <c r="E8" s="164"/>
      <c r="F8" s="165">
        <v>98966</v>
      </c>
      <c r="G8" s="166"/>
      <c r="H8" s="167"/>
    </row>
    <row r="9" spans="1:8" x14ac:dyDescent="0.2">
      <c r="A9" s="148" t="s">
        <v>523</v>
      </c>
      <c r="B9" s="153"/>
      <c r="C9" s="154"/>
      <c r="D9" s="155">
        <v>210780</v>
      </c>
      <c r="E9" s="156"/>
      <c r="F9" s="157">
        <v>204757</v>
      </c>
      <c r="G9" s="158"/>
      <c r="H9" s="159"/>
    </row>
    <row r="10" spans="1:8" x14ac:dyDescent="0.2">
      <c r="A10" s="160"/>
      <c r="B10" s="161"/>
      <c r="C10" s="162"/>
      <c r="D10" s="163">
        <v>133609</v>
      </c>
      <c r="E10" s="164"/>
      <c r="F10" s="165">
        <v>106071</v>
      </c>
      <c r="G10" s="166"/>
      <c r="H10" s="167"/>
    </row>
    <row r="11" spans="1:8" x14ac:dyDescent="0.2">
      <c r="A11" s="148" t="s">
        <v>524</v>
      </c>
      <c r="B11" s="153"/>
      <c r="C11" s="154"/>
      <c r="D11" s="155">
        <v>156128</v>
      </c>
      <c r="E11" s="156"/>
      <c r="F11" s="157">
        <v>194971</v>
      </c>
      <c r="G11" s="158"/>
      <c r="H11" s="159"/>
    </row>
    <row r="12" spans="1:8" x14ac:dyDescent="0.2">
      <c r="A12" s="160"/>
      <c r="B12" s="161"/>
      <c r="C12" s="168"/>
      <c r="D12" s="163">
        <v>113368</v>
      </c>
      <c r="E12" s="164"/>
      <c r="F12" s="165">
        <v>105966</v>
      </c>
      <c r="G12" s="166"/>
      <c r="H12" s="167"/>
    </row>
    <row r="13" spans="1:8" x14ac:dyDescent="0.2">
      <c r="A13" s="148"/>
      <c r="B13" s="153"/>
      <c r="C13" s="169"/>
      <c r="D13" s="170">
        <v>292447</v>
      </c>
      <c r="E13" s="171"/>
      <c r="F13" s="172">
        <v>183018</v>
      </c>
      <c r="G13" s="173"/>
      <c r="H13" s="159"/>
    </row>
    <row r="14" spans="1:8" x14ac:dyDescent="0.2">
      <c r="A14" s="160"/>
      <c r="B14" s="161"/>
      <c r="C14" s="162"/>
      <c r="D14" s="163">
        <v>134128</v>
      </c>
      <c r="E14" s="164"/>
      <c r="F14" s="165">
        <v>93484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16.27</v>
      </c>
      <c r="C19" s="174">
        <f>ROUND(VALUE(SUBSTITUTE(実質収支比率等に係る経年分析!G$48,"▲","-")),2)</f>
        <v>9.0500000000000007</v>
      </c>
      <c r="D19" s="174">
        <f>ROUND(VALUE(SUBSTITUTE(実質収支比率等に係る経年分析!H$48,"▲","-")),2)</f>
        <v>11.38</v>
      </c>
      <c r="E19" s="174">
        <f>ROUND(VALUE(SUBSTITUTE(実質収支比率等に係る経年分析!I$48,"▲","-")),2)</f>
        <v>13.64</v>
      </c>
      <c r="F19" s="174">
        <f>ROUND(VALUE(SUBSTITUTE(実質収支比率等に係る経年分析!J$48,"▲","-")),2)</f>
        <v>8.58</v>
      </c>
    </row>
    <row r="20" spans="1:11" x14ac:dyDescent="0.2">
      <c r="A20" s="174" t="s">
        <v>53</v>
      </c>
      <c r="B20" s="174">
        <f>ROUND(VALUE(SUBSTITUTE(実質収支比率等に係る経年分析!F$47,"▲","-")),2)</f>
        <v>27.62</v>
      </c>
      <c r="C20" s="174">
        <f>ROUND(VALUE(SUBSTITUTE(実質収支比率等に係る経年分析!G$47,"▲","-")),2)</f>
        <v>25.41</v>
      </c>
      <c r="D20" s="174">
        <f>ROUND(VALUE(SUBSTITUTE(実質収支比率等に係る経年分析!H$47,"▲","-")),2)</f>
        <v>22.54</v>
      </c>
      <c r="E20" s="174">
        <f>ROUND(VALUE(SUBSTITUTE(実質収支比率等に係る経年分析!I$47,"▲","-")),2)</f>
        <v>22.58</v>
      </c>
      <c r="F20" s="174">
        <f>ROUND(VALUE(SUBSTITUTE(実質収支比率等に係る経年分析!J$47,"▲","-")),2)</f>
        <v>21.99</v>
      </c>
    </row>
    <row r="21" spans="1:11" x14ac:dyDescent="0.2">
      <c r="A21" s="174" t="s">
        <v>54</v>
      </c>
      <c r="B21" s="174">
        <f>IF(ISNUMBER(VALUE(SUBSTITUTE(実質収支比率等に係る経年分析!F$49,"▲","-"))),ROUND(VALUE(SUBSTITUTE(実質収支比率等に係る経年分析!F$49,"▲","-")),2),NA())</f>
        <v>-9.25</v>
      </c>
      <c r="C21" s="174">
        <f>IF(ISNUMBER(VALUE(SUBSTITUTE(実質収支比率等に係る経年分析!G$49,"▲","-"))),ROUND(VALUE(SUBSTITUTE(実質収支比率等に係る経年分析!G$49,"▲","-")),2),NA())</f>
        <v>-12.74</v>
      </c>
      <c r="D21" s="174">
        <f>IF(ISNUMBER(VALUE(SUBSTITUTE(実質収支比率等に係る経年分析!H$49,"▲","-"))),ROUND(VALUE(SUBSTITUTE(実質収支比率等に係る経年分析!H$49,"▲","-")),2),NA())</f>
        <v>1.35</v>
      </c>
      <c r="E21" s="174">
        <f>IF(ISNUMBER(VALUE(SUBSTITUTE(実質収支比率等に係る経年分析!I$49,"▲","-"))),ROUND(VALUE(SUBSTITUTE(実質収支比率等に係る経年分析!I$49,"▲","-")),2),NA())</f>
        <v>-1.91</v>
      </c>
      <c r="F21" s="174">
        <f>IF(ISNUMBER(VALUE(SUBSTITUTE(実質収支比率等に係る経年分析!J$49,"▲","-"))),ROUND(VALUE(SUBSTITUTE(実質収支比率等に係る経年分析!J$49,"▲","-")),2),NA())</f>
        <v>-11.29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南阿蘇村生活排水処理事業特別会計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南阿蘇村国民健康保険特別会計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1.64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南阿蘇村簡易水道特別会計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南阿蘇村農業集落排水特別会計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南阿蘇村後期高齢者医療特別会計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0.26</v>
      </c>
    </row>
    <row r="34" spans="1:16" x14ac:dyDescent="0.2">
      <c r="A34" s="175" t="str">
        <f>IF(連結実質赤字比率に係る赤字・黒字の構成分析!C$36="",NA(),連結実質赤字比率に係る赤字・黒字の構成分析!C$36)</f>
        <v>南阿蘇村介護保険特別会計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0.66</v>
      </c>
    </row>
    <row r="35" spans="1:16" x14ac:dyDescent="0.2">
      <c r="A35" s="175" t="str">
        <f>IF(連結実質赤字比率に係る赤字・黒字の構成分析!C$35="",NA(),連結実質赤字比率に係る赤字・黒字の構成分析!C$35)</f>
        <v>南阿蘇村上水道事業会計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16.260000000000002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1710</v>
      </c>
      <c r="E42" s="176"/>
      <c r="F42" s="176"/>
      <c r="G42" s="176">
        <f>'実質公債費比率（分子）の構造'!L$52</f>
        <v>2064</v>
      </c>
      <c r="H42" s="176"/>
      <c r="I42" s="176"/>
      <c r="J42" s="176">
        <f>'実質公債費比率（分子）の構造'!M$52</f>
        <v>2643</v>
      </c>
      <c r="K42" s="176"/>
      <c r="L42" s="176"/>
      <c r="M42" s="176">
        <f>'実質公債費比率（分子）の構造'!N$52</f>
        <v>2897</v>
      </c>
      <c r="N42" s="176"/>
      <c r="O42" s="176"/>
      <c r="P42" s="176">
        <f>'実質公債費比率（分子）の構造'!O$52</f>
        <v>3035</v>
      </c>
    </row>
    <row r="43" spans="1:16" x14ac:dyDescent="0.2">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52</v>
      </c>
      <c r="C45" s="176"/>
      <c r="D45" s="176"/>
      <c r="E45" s="176">
        <f>'実質公債費比率（分子）の構造'!L$49</f>
        <v>96</v>
      </c>
      <c r="F45" s="176"/>
      <c r="G45" s="176"/>
      <c r="H45" s="176">
        <f>'実質公債費比率（分子）の構造'!M$49</f>
        <v>57</v>
      </c>
      <c r="I45" s="176"/>
      <c r="J45" s="176"/>
      <c r="K45" s="176">
        <f>'実質公債費比率（分子）の構造'!N$49</f>
        <v>42</v>
      </c>
      <c r="L45" s="176"/>
      <c r="M45" s="176"/>
      <c r="N45" s="176">
        <f>'実質公債費比率（分子）の構造'!O$49</f>
        <v>40</v>
      </c>
      <c r="O45" s="176"/>
      <c r="P45" s="176"/>
    </row>
    <row r="46" spans="1:16" x14ac:dyDescent="0.2">
      <c r="A46" s="176" t="s">
        <v>64</v>
      </c>
      <c r="B46" s="176">
        <f>'実質公債費比率（分子）の構造'!K$48</f>
        <v>68</v>
      </c>
      <c r="C46" s="176"/>
      <c r="D46" s="176"/>
      <c r="E46" s="176">
        <f>'実質公債費比率（分子）の構造'!L$48</f>
        <v>83</v>
      </c>
      <c r="F46" s="176"/>
      <c r="G46" s="176"/>
      <c r="H46" s="176">
        <f>'実質公債費比率（分子）の構造'!M$48</f>
        <v>60</v>
      </c>
      <c r="I46" s="176"/>
      <c r="J46" s="176"/>
      <c r="K46" s="176">
        <f>'実質公債費比率（分子）の構造'!N$48</f>
        <v>80</v>
      </c>
      <c r="L46" s="176"/>
      <c r="M46" s="176"/>
      <c r="N46" s="176">
        <f>'実質公債費比率（分子）の構造'!O$48</f>
        <v>105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2005</v>
      </c>
      <c r="C49" s="176"/>
      <c r="D49" s="176"/>
      <c r="E49" s="176">
        <f>'実質公債費比率（分子）の構造'!L$45</f>
        <v>2339</v>
      </c>
      <c r="F49" s="176"/>
      <c r="G49" s="176"/>
      <c r="H49" s="176">
        <f>'実質公債費比率（分子）の構造'!M$45</f>
        <v>2996</v>
      </c>
      <c r="I49" s="176"/>
      <c r="J49" s="176"/>
      <c r="K49" s="176">
        <f>'実質公債費比率（分子）の構造'!N$45</f>
        <v>3353</v>
      </c>
      <c r="L49" s="176"/>
      <c r="M49" s="176"/>
      <c r="N49" s="176">
        <f>'実質公債費比率（分子）の構造'!O$45</f>
        <v>3524</v>
      </c>
      <c r="O49" s="176"/>
      <c r="P49" s="176"/>
    </row>
    <row r="50" spans="1:16" x14ac:dyDescent="0.2">
      <c r="A50" s="176" t="s">
        <v>67</v>
      </c>
      <c r="B50" s="176" t="e">
        <f>NA()</f>
        <v>#N/A</v>
      </c>
      <c r="C50" s="176">
        <f>IF(ISNUMBER('実質公債費比率（分子）の構造'!K$53),'実質公債費比率（分子）の構造'!K$53,NA())</f>
        <v>416</v>
      </c>
      <c r="D50" s="176" t="e">
        <f>NA()</f>
        <v>#N/A</v>
      </c>
      <c r="E50" s="176" t="e">
        <f>NA()</f>
        <v>#N/A</v>
      </c>
      <c r="F50" s="176">
        <f>IF(ISNUMBER('実質公債費比率（分子）の構造'!L$53),'実質公債費比率（分子）の構造'!L$53,NA())</f>
        <v>454</v>
      </c>
      <c r="G50" s="176" t="e">
        <f>NA()</f>
        <v>#N/A</v>
      </c>
      <c r="H50" s="176" t="e">
        <f>NA()</f>
        <v>#N/A</v>
      </c>
      <c r="I50" s="176">
        <f>IF(ISNUMBER('実質公債費比率（分子）の構造'!M$53),'実質公債費比率（分子）の構造'!M$53,NA())</f>
        <v>470</v>
      </c>
      <c r="J50" s="176" t="e">
        <f>NA()</f>
        <v>#N/A</v>
      </c>
      <c r="K50" s="176" t="e">
        <f>NA()</f>
        <v>#N/A</v>
      </c>
      <c r="L50" s="176">
        <f>IF(ISNUMBER('実質公債費比率（分子）の構造'!N$53),'実質公債費比率（分子）の構造'!N$53,NA())</f>
        <v>578</v>
      </c>
      <c r="M50" s="176" t="e">
        <f>NA()</f>
        <v>#N/A</v>
      </c>
      <c r="N50" s="176" t="e">
        <f>NA()</f>
        <v>#N/A</v>
      </c>
      <c r="O50" s="176">
        <f>IF(ISNUMBER('実質公債費比率（分子）の構造'!O$53),'実質公債費比率（分子）の構造'!O$53,NA())</f>
        <v>634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16175</v>
      </c>
      <c r="E56" s="175"/>
      <c r="F56" s="175"/>
      <c r="G56" s="175">
        <f>'将来負担比率（分子）の構造'!J$52</f>
        <v>17569</v>
      </c>
      <c r="H56" s="175"/>
      <c r="I56" s="175"/>
      <c r="J56" s="175">
        <f>'将来負担比率（分子）の構造'!K$52</f>
        <v>17644</v>
      </c>
      <c r="K56" s="175"/>
      <c r="L56" s="175"/>
      <c r="M56" s="175">
        <f>'将来負担比率（分子）の構造'!L$52</f>
        <v>17206</v>
      </c>
      <c r="N56" s="175"/>
      <c r="O56" s="175"/>
      <c r="P56" s="175">
        <f>'将来負担比率（分子）の構造'!M$52</f>
        <v>16475</v>
      </c>
    </row>
    <row r="57" spans="1:16" x14ac:dyDescent="0.2">
      <c r="A57" s="175" t="s">
        <v>42</v>
      </c>
      <c r="B57" s="175"/>
      <c r="C57" s="175"/>
      <c r="D57" s="175">
        <f>'将来負担比率（分子）の構造'!I$51</f>
        <v>1258</v>
      </c>
      <c r="E57" s="175"/>
      <c r="F57" s="175"/>
      <c r="G57" s="175">
        <f>'将来負担比率（分子）の構造'!J$51</f>
        <v>1233</v>
      </c>
      <c r="H57" s="175"/>
      <c r="I57" s="175"/>
      <c r="J57" s="175">
        <f>'将来負担比率（分子）の構造'!K$51</f>
        <v>1507</v>
      </c>
      <c r="K57" s="175"/>
      <c r="L57" s="175"/>
      <c r="M57" s="175">
        <f>'将来負担比率（分子）の構造'!L$51</f>
        <v>1446</v>
      </c>
      <c r="N57" s="175"/>
      <c r="O57" s="175"/>
      <c r="P57" s="175">
        <f>'将来負担比率（分子）の構造'!M$51</f>
        <v>369</v>
      </c>
    </row>
    <row r="58" spans="1:16" x14ac:dyDescent="0.2">
      <c r="A58" s="175" t="s">
        <v>41</v>
      </c>
      <c r="B58" s="175"/>
      <c r="C58" s="175"/>
      <c r="D58" s="175">
        <f>'将来負担比率（分子）の構造'!I$50</f>
        <v>4011</v>
      </c>
      <c r="E58" s="175"/>
      <c r="F58" s="175"/>
      <c r="G58" s="175">
        <f>'将来負担比率（分子）の構造'!J$50</f>
        <v>3620</v>
      </c>
      <c r="H58" s="175"/>
      <c r="I58" s="175"/>
      <c r="J58" s="175">
        <f>'将来負担比率（分子）の構造'!K$50</f>
        <v>3461</v>
      </c>
      <c r="K58" s="175"/>
      <c r="L58" s="175"/>
      <c r="M58" s="175">
        <f>'将来負担比率（分子）の構造'!L$50</f>
        <v>3476</v>
      </c>
      <c r="N58" s="175"/>
      <c r="O58" s="175"/>
      <c r="P58" s="175">
        <f>'将来負担比率（分子）の構造'!M$50</f>
        <v>4035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2">
      <c r="A62" s="175" t="s">
        <v>35</v>
      </c>
      <c r="B62" s="175">
        <f>'将来負担比率（分子）の構造'!I$45</f>
        <v>617</v>
      </c>
      <c r="C62" s="175"/>
      <c r="D62" s="175"/>
      <c r="E62" s="175">
        <f>'将来負担比率（分子）の構造'!J$45</f>
        <v>393</v>
      </c>
      <c r="F62" s="175"/>
      <c r="G62" s="175"/>
      <c r="H62" s="175">
        <f>'将来負担比率（分子）の構造'!K$45</f>
        <v>164</v>
      </c>
      <c r="I62" s="175"/>
      <c r="J62" s="175"/>
      <c r="K62" s="175">
        <f>'将来負担比率（分子）の構造'!L$45</f>
        <v>272</v>
      </c>
      <c r="L62" s="175"/>
      <c r="M62" s="175"/>
      <c r="N62" s="175">
        <f>'将来負担比率（分子）の構造'!M$45</f>
        <v>356</v>
      </c>
      <c r="O62" s="175"/>
      <c r="P62" s="175"/>
    </row>
    <row r="63" spans="1:16" x14ac:dyDescent="0.2">
      <c r="A63" s="175" t="s">
        <v>34</v>
      </c>
      <c r="B63" s="175">
        <f>'将来負担比率（分子）の構造'!I$44</f>
        <v>366</v>
      </c>
      <c r="C63" s="175"/>
      <c r="D63" s="175"/>
      <c r="E63" s="175">
        <f>'将来負担比率（分子）の構造'!J$44</f>
        <v>374</v>
      </c>
      <c r="F63" s="175"/>
      <c r="G63" s="175"/>
      <c r="H63" s="175">
        <f>'将来負担比率（分子）の構造'!K$44</f>
        <v>418</v>
      </c>
      <c r="I63" s="175"/>
      <c r="J63" s="175"/>
      <c r="K63" s="175">
        <f>'将来負担比率（分子）の構造'!L$44</f>
        <v>456</v>
      </c>
      <c r="L63" s="175"/>
      <c r="M63" s="175"/>
      <c r="N63" s="175">
        <f>'将来負担比率（分子）の構造'!M$44</f>
        <v>385</v>
      </c>
      <c r="O63" s="175"/>
      <c r="P63" s="175"/>
    </row>
    <row r="64" spans="1:16" x14ac:dyDescent="0.2">
      <c r="A64" s="175" t="s">
        <v>33</v>
      </c>
      <c r="B64" s="175">
        <f>'将来負担比率（分子）の構造'!I$43</f>
        <v>874</v>
      </c>
      <c r="C64" s="175"/>
      <c r="D64" s="175"/>
      <c r="E64" s="175">
        <f>'将来負担比率（分子）の構造'!J$43</f>
        <v>1020</v>
      </c>
      <c r="F64" s="175"/>
      <c r="G64" s="175"/>
      <c r="H64" s="175">
        <f>'将来負担比率（分子）の構造'!K$43</f>
        <v>1034</v>
      </c>
      <c r="I64" s="175"/>
      <c r="J64" s="175"/>
      <c r="K64" s="175">
        <f>'将来負担比率（分子）の構造'!L$43</f>
        <v>1069</v>
      </c>
      <c r="L64" s="175"/>
      <c r="M64" s="175"/>
      <c r="N64" s="175">
        <f>'将来負担比率（分子）の構造'!M$43</f>
        <v>1124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20578</v>
      </c>
      <c r="C66" s="175"/>
      <c r="D66" s="175"/>
      <c r="E66" s="175">
        <f>'将来負担比率（分子）の構造'!J$41</f>
        <v>22756</v>
      </c>
      <c r="F66" s="175"/>
      <c r="G66" s="175"/>
      <c r="H66" s="175">
        <f>'将来負担比率（分子）の構造'!K$41</f>
        <v>22850</v>
      </c>
      <c r="I66" s="175"/>
      <c r="J66" s="175"/>
      <c r="K66" s="175">
        <f>'将来負担比率（分子）の構造'!L$41</f>
        <v>22089</v>
      </c>
      <c r="L66" s="175"/>
      <c r="M66" s="175"/>
      <c r="N66" s="175">
        <f>'将来負担比率（分子）の構造'!M$41</f>
        <v>19999</v>
      </c>
      <c r="O66" s="175"/>
      <c r="P66" s="175"/>
    </row>
    <row r="67" spans="1:16" x14ac:dyDescent="0.2">
      <c r="A67" s="175" t="s">
        <v>71</v>
      </c>
      <c r="B67" s="175" t="e">
        <f>NA()</f>
        <v>#N/A</v>
      </c>
      <c r="C67" s="175">
        <f>IF(ISNUMBER('将来負担比率（分子）の構造'!I$53), IF('将来負担比率（分子）の構造'!I$53 &lt; 0, 0, '将来負担比率（分子）の構造'!I$53), NA())</f>
        <v>991</v>
      </c>
      <c r="D67" s="175" t="e">
        <f>NA()</f>
        <v>#N/A</v>
      </c>
      <c r="E67" s="175" t="e">
        <f>NA()</f>
        <v>#N/A</v>
      </c>
      <c r="F67" s="175">
        <f>IF(ISNUMBER('将来負担比率（分子）の構造'!J$53), IF('将来負担比率（分子）の構造'!J$53 &lt; 0, 0, '将来負担比率（分子）の構造'!J$53), NA())</f>
        <v>2122</v>
      </c>
      <c r="G67" s="175" t="e">
        <f>NA()</f>
        <v>#N/A</v>
      </c>
      <c r="H67" s="175" t="e">
        <f>NA()</f>
        <v>#N/A</v>
      </c>
      <c r="I67" s="175">
        <f>IF(ISNUMBER('将来負担比率（分子）の構造'!K$53), IF('将来負担比率（分子）の構造'!K$53 &lt; 0, 0, '将来負担比率（分子）の構造'!K$53), NA())</f>
        <v>1855</v>
      </c>
      <c r="J67" s="175" t="e">
        <f>NA()</f>
        <v>#N/A</v>
      </c>
      <c r="K67" s="175" t="e">
        <f>NA()</f>
        <v>#N/A</v>
      </c>
      <c r="L67" s="175">
        <f>IF(ISNUMBER('将来負担比率（分子）の構造'!L$53), IF('将来負担比率（分子）の構造'!L$53 &lt; 0, 0, '将来負担比率（分子）の構造'!L$53), NA())</f>
        <v>1758</v>
      </c>
      <c r="M67" s="175" t="e">
        <f>NA()</f>
        <v>#N/A</v>
      </c>
      <c r="N67" s="175" t="e">
        <f>NA()</f>
        <v>#N/A</v>
      </c>
      <c r="O67" s="175">
        <f>IF(ISNUMBER('将来負担比率（分子）の構造'!M$53), IF('将来負担比率（分子）の構造'!M$53 &lt; 0, 0, '将来負担比率（分子）の構造'!M$53), NA())</f>
        <v>986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1394</v>
      </c>
      <c r="C72" s="179">
        <f>基金残高に係る経年分析!G55</f>
        <v>1396</v>
      </c>
      <c r="D72" s="179">
        <f>基金残高に係る経年分析!H55</f>
        <v>1399</v>
      </c>
    </row>
    <row r="73" spans="1:16" x14ac:dyDescent="0.2">
      <c r="A73" s="178" t="s">
        <v>74</v>
      </c>
      <c r="B73" s="179">
        <f>基金残高に係る経年分析!F56</f>
        <v>281</v>
      </c>
      <c r="C73" s="179">
        <f>基金残高に係る経年分析!G56</f>
        <v>281</v>
      </c>
      <c r="D73" s="179">
        <f>基金残高に係る経年分析!H56</f>
        <v>272</v>
      </c>
    </row>
    <row r="74" spans="1:16" x14ac:dyDescent="0.2">
      <c r="A74" s="178" t="s">
        <v>75</v>
      </c>
      <c r="B74" s="179">
        <f>基金残高に係る経年分析!F57</f>
        <v>2798</v>
      </c>
      <c r="C74" s="179">
        <f>基金残高に係る経年分析!G57</f>
        <v>2764</v>
      </c>
      <c r="D74" s="179">
        <f>基金残高に係る経年分析!H57</f>
        <v>3290</v>
      </c>
    </row>
  </sheetData>
  <sheetProtection algorithmName="SHA-512" hashValue="fVQ28HC9MtJCEjIKeLyP4Ze8rVBcUm0F+L6r9HqGkvBX/2DgOKafxbilJjLWAbzDhbjDd0Mk8Dn/rIUpenCy9A==" saltValue="lETUDSF+KutkQBAME5Ct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2025-03-13T04:20:46Z</cp:lastPrinted>
  <dcterms:created xsi:type="dcterms:W3CDTF">2025-02-19T05:16:38Z</dcterms:created>
  <dcterms:modified xsi:type="dcterms:W3CDTF">2025-03-14T01:56:35Z</dcterms:modified>
  <cp:category/>
</cp:coreProperties>
</file>