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AM34" i="10"/>
  <c r="C34" i="10"/>
  <c r="C35" i="10" s="1"/>
  <c r="U34" i="10" l="1"/>
  <c r="U35" i="10" s="1"/>
  <c r="U36" i="10" s="1"/>
  <c r="C36"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<sst xmlns="http://schemas.openxmlformats.org/spreadsheetml/2006/main" count="1072" uniqueCount="564">
  <si>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</si>
  <si>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</si>
  <si>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</si>
  <si>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</si>
  <si>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</si>
  <si>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</si>
  <si>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</si>
  <si>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</si>
  <si>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</si>
  <si>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</si>
  <si>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</si>
  <si>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</si>
  <si>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</si>
  <si>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</si>
  <si>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</si>
  <si>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</si>
  <si>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</si>
  <si>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</si>
  <si>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</si>
  <si>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</si>
  <si>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</si>
  <si>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</si>
  <si>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</si>
  <si>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</si>
  <si>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</si>
  <si>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</si>
  <si>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</si>
  <si>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</si>
  <si>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</si>
  <si>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</si>
  <si>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</si>
  <si>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</si>
  <si>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</si>
  <si>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</si>
  <si>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</si>
  <si>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</si>
  <si>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</si>
  <si>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</si>
  <si>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</si>
  <si>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</si>
  <si>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</si>
  <si>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</si>
  <si>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</si>
  <si>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</si>
  <si>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</si>
  <si>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</si>
  <si>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</si>
  <si>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</si>
  <si>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</si>
  <si>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</si>
  <si>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</si>
  <si>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</si>
  <si>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</si>
  <si>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</si>
  <si>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</si>
  <si>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</si>
  <si>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</si>
  <si>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</si>
  <si>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</si>
  <si>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</si>
  <si>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</si>
  <si>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</si>
  <si>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</si>
  <si>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</si>
  <si>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</si>
  <si>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</si>
  <si>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</si>
  <si>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</si>
  <si>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</si>
  <si>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</si>
  <si>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</si>
  <si>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</si>
  <si>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</si>
  <si>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</si>
  <si>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</si>
  <si>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</si>
  <si>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</si>
  <si>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</si>
  <si>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</si>
  <si>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</si>
  <si>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</si>
  <si>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</si>
  <si>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</si>
  <si>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</si>
  <si>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</si>
  <si>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</si>
  <si>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</si>
  <si>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</si>
  <si>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</si>
  <si>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</si>
  <si>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</si>
  <si>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</si>
  <si>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</si>
  <si>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</si>
  <si>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産山村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</si>
  <si>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</si>
  <si>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</si>
  <si>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</si>
  <si>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</si>
  <si>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</si>
  <si>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</si>
  <si>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</si>
  <si>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</si>
  <si>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</si>
  <si>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</si>
  <si>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</si>
  <si>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</si>
  <si>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</si>
  <si>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</si>
  <si>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</si>
  <si>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</si>
  <si>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</si>
  <si>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</si>
  <si>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</si>
  <si>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</si>
  <si>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</si>
  <si>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</si>
  <si>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</si>
  <si>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</si>
  <si>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</si>
  <si>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</si>
  <si>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</si>
  <si>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</si>
  <si>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</si>
  <si>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</si>
  <si>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</si>
  <si>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</si>
  <si>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</si>
  <si>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</si>
  <si>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</si>
  <si>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</si>
  <si>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</si>
  <si>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</si>
  <si>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</si>
  <si>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</si>
  <si>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</si>
  <si>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</si>
  <si>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</si>
  <si>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</si>
  <si>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</si>
  <si>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</si>
  <si>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</si>
  <si>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</si>
  <si>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</si>
  <si>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</si>
  <si>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</si>
  <si>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</si>
  <si>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</si>
  <si>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</si>
  <si>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</si>
  <si>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</si>
  <si>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</si>
  <si>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</si>
  <si>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</si>
  <si>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</si>
  <si>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</si>
  <si>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</si>
  <si>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</si>
  <si>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</si>
  <si>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</si>
  <si>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</si>
  <si>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</si>
  <si>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</si>
  <si>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</si>
  <si>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</si>
  <si>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</si>
  <si>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</si>
  <si>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</si>
  <si>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</si>
  <si>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</si>
  <si>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</si>
  <si>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</si>
  <si>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</si>
  <si>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</si>
  <si>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</si>
  <si>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</si>
  <si>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</si>
  <si>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</si>
  <si>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</si>
  <si>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</si>
  <si>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</si>
  <si>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</si>
  <si>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</si>
  <si>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</si>
  <si>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</si>
  <si>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</si>
  <si>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</si>
  <si>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</si>
  <si>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</si>
  <si>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</si>
  <si>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</si>
  <si>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</si>
  <si>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</si>
  <si>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</si>
  <si>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</si>
  <si>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</si>
  <si>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</si>
  <si>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</si>
  <si>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</si>
  <si>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</si>
  <si>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</si>
  <si>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</si>
  <si>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</si>
  <si>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</si>
  <si>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熊本県産山村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</si>
  <si>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</si>
  <si>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</si>
  <si>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</si>
  <si>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</si>
  <si>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</si>
  <si>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</si>
  <si>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</si>
  <si>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</si>
  <si>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</si>
  <si>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</si>
  <si>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</si>
  <si>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</si>
  <si>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</si>
  <si>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</si>
  <si>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</si>
  <si>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</si>
  <si>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</si>
  <si>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</si>
  <si>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</si>
  <si>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</si>
  <si>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</si>
  <si>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</si>
  <si>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</si>
  <si>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</si>
  <si>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</si>
  <si>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</si>
  <si>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</si>
  <si>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</si>
  <si>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</si>
  <si>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</si>
  <si>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</si>
  <si>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</si>
  <si>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</si>
  <si>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</si>
  <si>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</si>
  <si>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</si>
  <si>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</si>
  <si>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</si>
  <si>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</si>
  <si>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</si>
  <si>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</si>
  <si>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</si>
  <si>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</si>
  <si>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</si>
  <si>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</si>
  <si>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</si>
  <si>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</si>
  <si>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</si>
  <si>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</si>
  <si>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</si>
  <si>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</si>
  <si>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</si>
  <si>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</si>
  <si>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</si>
  <si>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</si>
  <si>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</si>
  <si>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</si>
  <si>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</si>
  <si>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</si>
  <si>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</si>
  <si>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</si>
  <si>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</si>
  <si>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</si>
  <si>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</si>
  <si>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</si>
  <si>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</si>
  <si>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</si>
  <si>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</si>
  <si>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</si>
  <si>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</si>
  <si>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</si>
  <si>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</si>
  <si>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</si>
  <si>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</si>
  <si>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</si>
  <si>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</si>
  <si>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</si>
  <si>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</si>
  <si>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</si>
  <si>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</si>
  <si>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</si>
  <si>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</si>
  <si>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</si>
  <si>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</si>
  <si>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</si>
  <si>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</si>
  <si>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</si>
  <si>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</si>
  <si>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</si>
  <si>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</si>
  <si>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</si>
  <si>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</si>
  <si>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</si>
  <si>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</si>
  <si>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</si>
  <si>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</si>
  <si>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</si>
  <si>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</si>
  <si>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</si>
  <si>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</si>
  <si>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</si>
  <si>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</si>
  <si>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</si>
  <si>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</si>
  <si>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</si>
  <si>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</si>
  <si>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</si>
  <si>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</si>
  <si>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</si>
  <si>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</si>
  <si>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</si>
  <si>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</si>
  <si>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</si>
  <si>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</si>
  <si>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</si>
  <si>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</si>
  <si>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</si>
  <si>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</si>
  <si>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</si>
  <si>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</si>
  <si>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</si>
  <si>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</si>
  <si>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</si>
  <si>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</si>
  <si>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</si>
  <si>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</si>
  <si>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</si>
  <si>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</si>
  <si>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</si>
  <si>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</si>
  <si>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</si>
  <si>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</si>
  <si>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</si>
  <si>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</si>
  <si>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</si>
  <si>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</si>
  <si>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</si>
  <si>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</si>
  <si>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</si>
  <si>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</si>
  <si>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</si>
  <si>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</si>
  <si>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</si>
  <si>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</si>
  <si>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</si>
  <si>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</si>
  <si>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</si>
  <si>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</si>
  <si>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</si>
  <si>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</si>
  <si>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熊本県産山村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</si>
  <si>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</si>
  <si>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</si>
  <si>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</si>
  <si>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</si>
  <si>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</si>
  <si>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</si>
  <si>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</si>
  <si>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</si>
  <si>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</si>
  <si>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</si>
  <si>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</si>
  <si>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</si>
  <si>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</si>
  <si>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</si>
  <si>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</si>
  <si>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</si>
  <si>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</si>
  <si>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</si>
  <si>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</si>
  <si>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</si>
  <si>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産山村診療所特別会計</t>
    <phoneticPr fontId="5"/>
  </si>
  <si>
    <t>うぶマート事業特別会計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</si>
  <si>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</si>
  <si>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</si>
  <si>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</si>
  <si>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</si>
  <si>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</si>
  <si>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</si>
  <si>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</si>
  <si>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</si>
  <si>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</si>
  <si>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</si>
  <si>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</si>
  <si>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</si>
  <si>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</si>
  <si>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産山村国民健康保険特別会計</t>
    <phoneticPr fontId="5"/>
  </si>
  <si>
    <t>産山村介護保険特別会計</t>
    <phoneticPr fontId="5"/>
  </si>
  <si>
    <t>産山村後期高齢者医療特別会計</t>
    <phoneticPr fontId="5"/>
  </si>
  <si>
    <t>産山村簡易水道事業特別会計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</si>
  <si>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</si>
  <si>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</si>
  <si>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</si>
  <si>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</si>
  <si>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</si>
  <si>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</si>
  <si>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</si>
  <si>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</si>
  <si>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</si>
  <si>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</si>
  <si>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</si>
  <si>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</si>
  <si>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</si>
  <si>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</si>
  <si>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</si>
  <si>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</si>
  <si>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</si>
  <si>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</si>
  <si>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</si>
  <si>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</si>
  <si>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</si>
  <si>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</si>
  <si>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</si>
  <si>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</si>
  <si>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</si>
  <si>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</si>
  <si>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</si>
  <si>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</si>
  <si>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</si>
  <si>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</si>
  <si>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</si>
  <si>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</si>
  <si>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</si>
  <si>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</si>
  <si>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</si>
  <si>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</si>
  <si>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</si>
  <si>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</si>
  <si>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</si>
  <si>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</si>
  <si>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</si>
  <si>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</si>
  <si>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</si>
  <si>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</si>
  <si>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</si>
  <si>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</si>
  <si>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</si>
  <si>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</si>
  <si>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</si>
  <si>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</si>
  <si>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</si>
  <si>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</si>
  <si>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</si>
  <si>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</si>
  <si>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</si>
  <si>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</si>
  <si>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</si>
  <si>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</si>
  <si>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</si>
  <si>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</si>
  <si>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</si>
  <si>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</si>
  <si>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</si>
  <si>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</si>
  <si>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</si>
  <si>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</si>
  <si>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</si>
  <si>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</si>
  <si>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</si>
  <si>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</si>
  <si>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</si>
  <si>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</si>
  <si>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</si>
  <si>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</si>
  <si>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</si>
  <si>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</si>
  <si>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</si>
  <si>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</si>
  <si>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</si>
  <si>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</si>
  <si>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</si>
  <si>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</si>
  <si>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</si>
  <si>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</si>
  <si>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</si>
  <si>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</si>
  <si>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</si>
  <si>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</si>
  <si>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</si>
  <si>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</si>
  <si>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</si>
  <si>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</si>
  <si>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</si>
  <si>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</si>
  <si>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</si>
  <si>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</si>
  <si>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</si>
  <si>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</si>
  <si>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</si>
  <si>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</si>
  <si>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</si>
  <si>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</si>
  <si>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</si>
  <si>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</si>
  <si>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</si>
  <si>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</si>
  <si>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</si>
  <si>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</si>
  <si>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</si>
  <si>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</si>
  <si>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</si>
  <si>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</si>
  <si>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</si>
  <si>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</si>
  <si>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</si>
  <si>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</si>
  <si>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</si>
  <si>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</si>
  <si>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</si>
  <si>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</si>
  <si>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</si>
  <si>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</si>
  <si>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</si>
  <si>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</si>
  <si>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</si>
  <si>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</si>
  <si>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</si>
  <si>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</si>
  <si>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</si>
  <si>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</si>
  <si>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</si>
  <si>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</si>
  <si>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</si>
  <si>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</si>
  <si>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</si>
  <si>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</si>
  <si>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6.67</t>
  </si>
  <si>
    <t>▲ 1.33</t>
  </si>
  <si>
    <t>▲ 1.08</t>
  </si>
  <si>
    <t>一般会計</t>
  </si>
  <si>
    <t>産山村国民健康保険特別会計</t>
  </si>
  <si>
    <t>産山村介護保険特別会計</t>
  </si>
  <si>
    <t>産山村診療所特別会計</t>
  </si>
  <si>
    <t>▲ 0.76</t>
  </si>
  <si>
    <t>▲ 1.61</t>
  </si>
  <si>
    <t>▲ 0.54</t>
  </si>
  <si>
    <t>産山村後期高齢者医療特別会計</t>
  </si>
  <si>
    <t>産山村簡易水道事業特別会計</t>
  </si>
  <si>
    <t>うぶマート事業特別会計</t>
  </si>
  <si>
    <t>その他会計（赤字）</t>
  </si>
  <si>
    <t>その他会計（黒字）</t>
  </si>
  <si>
    <t>R01</t>
    <phoneticPr fontId="5"/>
  </si>
  <si>
    <t>R02</t>
    <phoneticPr fontId="5"/>
  </si>
  <si>
    <t>R03</t>
    <phoneticPr fontId="5"/>
  </si>
  <si>
    <t>R04</t>
    <phoneticPr fontId="5"/>
  </si>
  <si>
    <t>R05</t>
    <phoneticPr fontId="5"/>
  </si>
  <si>
    <t>ふるさと寄附基金</t>
  </si>
  <si>
    <t>熊本地震復興基金</t>
  </si>
  <si>
    <t>災害対策基金</t>
  </si>
  <si>
    <t>森林環境譲与税交付金基金</t>
  </si>
  <si>
    <t>創生基金</t>
    <phoneticPr fontId="2"/>
  </si>
  <si>
    <t>熊本県市町村総合事務組合</t>
    <phoneticPr fontId="2"/>
  </si>
  <si>
    <t>特別会計（交通災害共済事業）分を含む</t>
    <phoneticPr fontId="2"/>
  </si>
  <si>
    <t>阿蘇広域行政事務組合(一般会計)</t>
    <phoneticPr fontId="2"/>
  </si>
  <si>
    <t>阿蘇広域行政事務組合
（特別養護老人ホーム阿蘇みやま荘特別会計）</t>
    <phoneticPr fontId="2"/>
  </si>
  <si>
    <t>法非適用企業</t>
    <phoneticPr fontId="2"/>
  </si>
  <si>
    <t>熊本県後期高齢者医療広域連合
（一般会計）</t>
    <phoneticPr fontId="2"/>
  </si>
  <si>
    <t>熊本県後期高齢者医療広域連合
（後期高齢者医療特別会計）</t>
    <phoneticPr fontId="2"/>
  </si>
  <si>
    <t>株式会社うぶやま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</si>
</sst>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3C0E-42E1-936F-AFB98627C0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224674</c:v>
                </c:pt>
                <c:pt idx="1">
                  <c:v>348255</c:v>
                </c:pt>
                <c:pt idx="2">
                  <c:v>439156</c:v>
                </c:pt>
                <c:pt idx="3">
                  <c:v>402338</c:v>
                </c:pt>
                <c:pt idx="4">
                  <c:v>265490</c:v>
                </c:pt>
              </c:numCache>
            </c:numRef>
          </c:val>
          <c:smooth val="0"/>
          <c:extLst>
            <c:ext xmlns:c16="http://schemas.microsoft.com/office/drawing/2014/chart" uri="{C3380CC4-5D6E-409C-BE32-E72D297353CC}">
              <c16:uniqueId val="{00000001-3C0E-42E1-936F-AFB98627C0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7.03</c:v>
                </c:pt>
                <c:pt idx="1">
                  <c:v>1.9</c:v>
                </c:pt>
                <c:pt idx="2">
                  <c:v>10.4</c:v>
                </c:pt>
                <c:pt idx="3">
                  <c:v>9.2899999999999991</c:v>
                </c:pt>
                <c:pt idx="4">
                  <c:v>3.57</c:v>
                </c:pt>
              </c:numCache>
            </c:numRef>
          </c:val>
          <c:extLst>
            <c:ext xmlns:c16="http://schemas.microsoft.com/office/drawing/2014/chart" uri="{C3380CC4-5D6E-409C-BE32-E72D297353CC}">
              <c16:uniqueId val="{00000000-D75C-4581-B8F3-32687A745E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66.92</c:v>
                </c:pt>
                <c:pt idx="1">
                  <c:v>65.900000000000006</c:v>
                </c:pt>
                <c:pt idx="2">
                  <c:v>63.87</c:v>
                </c:pt>
                <c:pt idx="3">
                  <c:v>79.81</c:v>
                </c:pt>
                <c:pt idx="4">
                  <c:v>82.99</c:v>
                </c:pt>
              </c:numCache>
            </c:numRef>
          </c:val>
          <c:extLst>
            <c:ext xmlns:c16="http://schemas.microsoft.com/office/drawing/2014/chart" uri="{C3380CC4-5D6E-409C-BE32-E72D297353CC}">
              <c16:uniqueId val="{00000001-D75C-4581-B8F3-32687A745E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-6.67</c:v>
                </c:pt>
                <c:pt idx="1">
                  <c:v>-1.33</c:v>
                </c:pt>
                <c:pt idx="2">
                  <c:v>12.11</c:v>
                </c:pt>
                <c:pt idx="3">
                  <c:v>13.16</c:v>
                </c:pt>
                <c:pt idx="4">
                  <c:v>-1.08</c:v>
                </c:pt>
              </c:numCache>
            </c:numRef>
          </c:val>
          <c:smooth val="0"/>
          <c:extLst>
            <c:ext xmlns:c16="http://schemas.microsoft.com/office/drawing/2014/chart" uri="{C3380CC4-5D6E-409C-BE32-E72D297353CC}">
              <c16:uniqueId val="{00000002-D75C-4581-B8F3-32687A745E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0.49</c:v>
                </c:pt>
                <c:pt idx="2">
                  <c:v>#N/A</c:v>
                </c:pt>
                <c:pt idx="3">
                  <c:v>0.66</c:v>
                </c:pt>
                <c:pt idx="4">
                  <c:v>#N/A</c:v>
                </c:pt>
                <c:pt idx="5">
                  <c:v>0.42</c:v>
                </c:pt>
                <c:pt idx="6">
                  <c:v>#N/A</c:v>
                </c:pt>
                <c:pt idx="7">
                  <c:v>0</c:v>
                </c:pt>
                <c:pt idx="8">
                  <c:v>0</c:v>
                </c:pt>
                <c:pt idx="9">
                  <c:v>0</c:v>
                </c:pt>
              </c:numCache>
            </c:numRef>
          </c:val>
          <c:extLst>
            <c:ext xmlns:c16="http://schemas.microsoft.com/office/drawing/2014/chart" uri="{C3380CC4-5D6E-409C-BE32-E72D297353CC}">
              <c16:uniqueId val="{00000000-05E1-4D76-AB0D-1BD6A63F35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E1-4D76-AB0D-1BD6A63F35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E1-4D76-AB0D-1BD6A63F3580}"/>
            </c:ext>
          </c:extLst>
        </c:ser>
        <c:ser>
          <c:idx val="3"/>
          <c:order val="3"/>
          <c:tx>
            <c:strRef>
              <c:f>データシート!$A$30</c:f>
              <c:strCache>
                <c:ptCount val="1"/>
                <c:pt idx="0">
                  <c:v>うぶマート事業特別会計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05E1-4D76-AB0D-1BD6A63F3580}"/>
            </c:ext>
          </c:extLst>
        </c:ser>
        <c:ser>
          <c:idx val="4"/>
          <c:order val="4"/>
          <c:tx>
            <c:strRef>
              <c:f>データシート!$A$31</c:f>
              <c:strCache>
                <c:ptCount val="1"/>
                <c:pt idx="0">
                  <c:v>産山村簡易水道事業特別会計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c:v>
                </c:pt>
                <c:pt idx="4">
                  <c:v>#N/A</c:v>
                </c:pt>
                <c:pt idx="5">
                  <c:v>0.01</c:v>
                </c:pt>
                <c:pt idx="6">
                  <c:v>#N/A</c:v>
                </c:pt>
                <c:pt idx="7">
                  <c:v>0.1</c:v>
                </c:pt>
                <c:pt idx="8">
                  <c:v>#N/A</c:v>
                </c:pt>
                <c:pt idx="9">
                  <c:v>0.02</c:v>
                </c:pt>
              </c:numCache>
            </c:numRef>
          </c:val>
          <c:extLst>
            <c:ext xmlns:c16="http://schemas.microsoft.com/office/drawing/2014/chart" uri="{C3380CC4-5D6E-409C-BE32-E72D297353CC}">
              <c16:uniqueId val="{00000004-05E1-4D76-AB0D-1BD6A63F3580}"/>
            </c:ext>
          </c:extLst>
        </c:ser>
        <c:ser>
          <c:idx val="5"/>
          <c:order val="5"/>
          <c:tx>
            <c:strRef>
              <c:f>データシート!$A$32</c:f>
              <c:strCache>
                <c:ptCount val="1"/>
                <c:pt idx="0">
                  <c:v>産山村後期高齢者医療特別会計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c:v>
                </c:pt>
                <c:pt idx="4">
                  <c:v>#N/A</c:v>
                </c:pt>
                <c:pt idx="5">
                  <c:v>0.11</c:v>
                </c:pt>
                <c:pt idx="6">
                  <c:v>#N/A</c:v>
                </c:pt>
                <c:pt idx="7">
                  <c:v>0.08</c:v>
                </c:pt>
                <c:pt idx="8">
                  <c:v>#N/A</c:v>
                </c:pt>
                <c:pt idx="9">
                  <c:v>7.0000000000000007E-2</c:v>
                </c:pt>
              </c:numCache>
            </c:numRef>
          </c:val>
          <c:extLst>
            <c:ext xmlns:c16="http://schemas.microsoft.com/office/drawing/2014/chart" uri="{C3380CC4-5D6E-409C-BE32-E72D297353CC}">
              <c16:uniqueId val="{00000005-05E1-4D76-AB0D-1BD6A63F3580}"/>
            </c:ext>
          </c:extLst>
        </c:ser>
        <c:ser>
          <c:idx val="6"/>
          <c:order val="6"/>
          <c:tx>
            <c:strRef>
              <c:f>データシート!$A$33</c:f>
              <c:strCache>
                <c:ptCount val="1"/>
                <c:pt idx="0">
                  <c:v>産山村診療所特別会計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0.76</c:v>
                </c:pt>
                <c:pt idx="1">
                  <c:v>#N/A</c:v>
                </c:pt>
                <c:pt idx="2">
                  <c:v>1.61</c:v>
                </c:pt>
                <c:pt idx="3">
                  <c:v>#N/A</c:v>
                </c:pt>
                <c:pt idx="4">
                  <c:v>0.54</c:v>
                </c:pt>
                <c:pt idx="5">
                  <c:v>#N/A</c:v>
                </c:pt>
                <c:pt idx="6">
                  <c:v>#N/A</c:v>
                </c:pt>
                <c:pt idx="7">
                  <c:v>0.32</c:v>
                </c:pt>
                <c:pt idx="8">
                  <c:v>#N/A</c:v>
                </c:pt>
                <c:pt idx="9">
                  <c:v>0.22</c:v>
                </c:pt>
              </c:numCache>
            </c:numRef>
          </c:val>
          <c:extLst>
            <c:ext xmlns:c16="http://schemas.microsoft.com/office/drawing/2014/chart" uri="{C3380CC4-5D6E-409C-BE32-E72D297353CC}">
              <c16:uniqueId val="{00000006-05E1-4D76-AB0D-1BD6A63F3580}"/>
            </c:ext>
          </c:extLst>
        </c:ser>
        <c:ser>
          <c:idx val="7"/>
          <c:order val="7"/>
          <c:tx>
            <c:strRef>
              <c:f>データシート!$A$34</c:f>
              <c:strCache>
                <c:ptCount val="1"/>
                <c:pt idx="0">
                  <c:v>産山村介護保険特別会計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2.88</c:v>
                </c:pt>
                <c:pt idx="2">
                  <c:v>#N/A</c:v>
                </c:pt>
                <c:pt idx="3">
                  <c:v>0.87</c:v>
                </c:pt>
                <c:pt idx="4">
                  <c:v>#N/A</c:v>
                </c:pt>
                <c:pt idx="5">
                  <c:v>1.74</c:v>
                </c:pt>
                <c:pt idx="6">
                  <c:v>#N/A</c:v>
                </c:pt>
                <c:pt idx="7">
                  <c:v>3.67</c:v>
                </c:pt>
                <c:pt idx="8">
                  <c:v>#N/A</c:v>
                </c:pt>
                <c:pt idx="9">
                  <c:v>1.1100000000000001</c:v>
                </c:pt>
              </c:numCache>
            </c:numRef>
          </c:val>
          <c:extLst>
            <c:ext xmlns:c16="http://schemas.microsoft.com/office/drawing/2014/chart" uri="{C3380CC4-5D6E-409C-BE32-E72D297353CC}">
              <c16:uniqueId val="{00000007-05E1-4D76-AB0D-1BD6A63F3580}"/>
            </c:ext>
          </c:extLst>
        </c:ser>
        <c:ser>
          <c:idx val="8"/>
          <c:order val="8"/>
          <c:tx>
            <c:strRef>
              <c:f>データシート!$A$35</c:f>
              <c:strCache>
                <c:ptCount val="1"/>
                <c:pt idx="0">
                  <c:v>産山村国民健康保険特別会計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0.76</c:v>
                </c:pt>
                <c:pt idx="2">
                  <c:v>#N/A</c:v>
                </c:pt>
                <c:pt idx="3">
                  <c:v>0.56000000000000005</c:v>
                </c:pt>
                <c:pt idx="4">
                  <c:v>#N/A</c:v>
                </c:pt>
                <c:pt idx="5">
                  <c:v>0.36</c:v>
                </c:pt>
                <c:pt idx="6">
                  <c:v>#N/A</c:v>
                </c:pt>
                <c:pt idx="7">
                  <c:v>0.05</c:v>
                </c:pt>
                <c:pt idx="8">
                  <c:v>#N/A</c:v>
                </c:pt>
                <c:pt idx="9">
                  <c:v>1.33</c:v>
                </c:pt>
              </c:numCache>
            </c:numRef>
          </c:val>
          <c:extLst>
            <c:ext xmlns:c16="http://schemas.microsoft.com/office/drawing/2014/chart" uri="{C3380CC4-5D6E-409C-BE32-E72D297353CC}">
              <c16:uniqueId val="{00000008-05E1-4D76-AB0D-1BD6A63F35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c:v>
                </c:pt>
                <c:pt idx="2">
                  <c:v>#N/A</c:v>
                </c:pt>
                <c:pt idx="3">
                  <c:v>3.51</c:v>
                </c:pt>
                <c:pt idx="4">
                  <c:v>#N/A</c:v>
                </c:pt>
                <c:pt idx="5">
                  <c:v>10.94</c:v>
                </c:pt>
                <c:pt idx="6">
                  <c:v>#N/A</c:v>
                </c:pt>
                <c:pt idx="7">
                  <c:v>8.9600000000000009</c:v>
                </c:pt>
                <c:pt idx="8">
                  <c:v>#N/A</c:v>
                </c:pt>
                <c:pt idx="9">
                  <c:v>3.34</c:v>
                </c:pt>
              </c:numCache>
            </c:numRef>
          </c:val>
          <c:extLst>
            <c:ext xmlns:c16="http://schemas.microsoft.com/office/drawing/2014/chart" uri="{C3380CC4-5D6E-409C-BE32-E72D297353CC}">
              <c16:uniqueId val="{00000009-05E1-4D76-AB0D-1BD6A63F35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c:v>
                </c:pt>
                <c:pt idx="5">
                  <c:v>169</c:v>
                </c:pt>
                <c:pt idx="8">
                  <c:v>165</c:v>
                </c:pt>
                <c:pt idx="11">
                  <c:v>165</c:v>
                </c:pt>
                <c:pt idx="14">
                  <c:v>166</c:v>
                </c:pt>
              </c:numCache>
            </c:numRef>
          </c:val>
          <c:extLst>
            <c:ext xmlns:c16="http://schemas.microsoft.com/office/drawing/2014/chart" uri="{C3380CC4-5D6E-409C-BE32-E72D297353CC}">
              <c16:uniqueId val="{00000000-A659-41AB-BF05-A72153545A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59-41AB-BF05-A72153545A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13</c:v>
                </c:pt>
                <c:pt idx="6">
                  <c:v>13</c:v>
                </c:pt>
                <c:pt idx="9">
                  <c:v>19</c:v>
                </c:pt>
                <c:pt idx="12">
                  <c:v>29</c:v>
                </c:pt>
              </c:numCache>
            </c:numRef>
          </c:val>
          <c:extLst>
            <c:ext xmlns:c16="http://schemas.microsoft.com/office/drawing/2014/chart" uri="{C3380CC4-5D6E-409C-BE32-E72D297353CC}">
              <c16:uniqueId val="{00000002-A659-41AB-BF05-A72153545A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8</c:v>
                </c:pt>
                <c:pt idx="6">
                  <c:v>7</c:v>
                </c:pt>
                <c:pt idx="9">
                  <c:v>6</c:v>
                </c:pt>
                <c:pt idx="12">
                  <c:v>6</c:v>
                </c:pt>
              </c:numCache>
            </c:numRef>
          </c:val>
          <c:extLst>
            <c:ext xmlns:c16="http://schemas.microsoft.com/office/drawing/2014/chart" uri="{C3380CC4-5D6E-409C-BE32-E72D297353CC}">
              <c16:uniqueId val="{00000003-A659-41AB-BF05-A72153545A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6</c:v>
                </c:pt>
                <c:pt idx="6">
                  <c:v>5</c:v>
                </c:pt>
                <c:pt idx="9">
                  <c:v>5</c:v>
                </c:pt>
                <c:pt idx="12">
                  <c:v>5</c:v>
                </c:pt>
              </c:numCache>
            </c:numRef>
          </c:val>
          <c:extLst>
            <c:ext xmlns:c16="http://schemas.microsoft.com/office/drawing/2014/chart" uri="{C3380CC4-5D6E-409C-BE32-E72D297353CC}">
              <c16:uniqueId val="{00000004-A659-41AB-BF05-A72153545A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59-41AB-BF05-A72153545A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59-41AB-BF05-A72153545A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206</c:v>
                </c:pt>
                <c:pt idx="3">
                  <c:v>215</c:v>
                </c:pt>
                <c:pt idx="6">
                  <c:v>217</c:v>
                </c:pt>
                <c:pt idx="9">
                  <c:v>228</c:v>
                </c:pt>
                <c:pt idx="12">
                  <c:v>230</c:v>
                </c:pt>
              </c:numCache>
            </c:numRef>
          </c:val>
          <c:extLst>
            <c:ext xmlns:c16="http://schemas.microsoft.com/office/drawing/2014/chart" uri="{C3380CC4-5D6E-409C-BE32-E72D297353CC}">
              <c16:uniqueId val="{00000007-A659-41AB-BF05-A72153545A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c:v>
                </c:pt>
                <c:pt idx="2">
                  <c:v>#N/A</c:v>
                </c:pt>
                <c:pt idx="3">
                  <c:v>#N/A</c:v>
                </c:pt>
                <c:pt idx="4">
                  <c:v>73</c:v>
                </c:pt>
                <c:pt idx="5">
                  <c:v>#N/A</c:v>
                </c:pt>
                <c:pt idx="6">
                  <c:v>#N/A</c:v>
                </c:pt>
                <c:pt idx="7">
                  <c:v>77</c:v>
                </c:pt>
                <c:pt idx="8">
                  <c:v>#N/A</c:v>
                </c:pt>
                <c:pt idx="9">
                  <c:v>#N/A</c:v>
                </c:pt>
                <c:pt idx="10">
                  <c:v>93</c:v>
                </c:pt>
                <c:pt idx="11">
                  <c:v>#N/A</c:v>
                </c:pt>
                <c:pt idx="12">
                  <c:v>#N/A</c:v>
                </c:pt>
                <c:pt idx="13">
                  <c:v>104</c:v>
                </c:pt>
                <c:pt idx="14">
                  <c:v>#N/A</c:v>
                </c:pt>
              </c:numCache>
            </c:numRef>
          </c:val>
          <c:smooth val="0"/>
          <c:extLst>
            <c:ext xmlns:c16="http://schemas.microsoft.com/office/drawing/2014/chart" uri="{C3380CC4-5D6E-409C-BE32-E72D297353CC}">
              <c16:uniqueId val="{00000008-A659-41AB-BF05-A72153545A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1587</c:v>
                </c:pt>
                <c:pt idx="5">
                  <c:v>1623</c:v>
                </c:pt>
                <c:pt idx="8">
                  <c:v>1646</c:v>
                </c:pt>
                <c:pt idx="11">
                  <c:v>1659</c:v>
                </c:pt>
                <c:pt idx="14">
                  <c:v>1635</c:v>
                </c:pt>
              </c:numCache>
            </c:numRef>
          </c:val>
          <c:extLst>
            <c:ext xmlns:c16="http://schemas.microsoft.com/office/drawing/2014/chart" uri="{C3380CC4-5D6E-409C-BE32-E72D297353CC}">
              <c16:uniqueId val="{00000000-BCE5-4CEE-B648-6BBA7BB5C4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149</c:v>
                </c:pt>
                <c:pt idx="5">
                  <c:v>136</c:v>
                </c:pt>
                <c:pt idx="8">
                  <c:v>169</c:v>
                </c:pt>
                <c:pt idx="11">
                  <c:v>158</c:v>
                </c:pt>
                <c:pt idx="14">
                  <c:v>131</c:v>
                </c:pt>
              </c:numCache>
            </c:numRef>
          </c:val>
          <c:extLst>
            <c:ext xmlns:c16="http://schemas.microsoft.com/office/drawing/2014/chart" uri="{C3380CC4-5D6E-409C-BE32-E72D297353CC}">
              <c16:uniqueId val="{00000001-BCE5-4CEE-B648-6BBA7BB5C4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973</c:v>
                </c:pt>
                <c:pt idx="5">
                  <c:v>1045</c:v>
                </c:pt>
                <c:pt idx="8">
                  <c:v>1118</c:v>
                </c:pt>
                <c:pt idx="11">
                  <c:v>1324</c:v>
                </c:pt>
                <c:pt idx="14">
                  <c:v>1395</c:v>
                </c:pt>
              </c:numCache>
            </c:numRef>
          </c:val>
          <c:extLst>
            <c:ext xmlns:c16="http://schemas.microsoft.com/office/drawing/2014/chart" uri="{C3380CC4-5D6E-409C-BE32-E72D297353CC}">
              <c16:uniqueId val="{00000002-BCE5-4CEE-B648-6BBA7BB5C4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E5-4CEE-B648-6BBA7BB5C4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E5-4CEE-B648-6BBA7BB5C4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E5-4CEE-B648-6BBA7BB5C4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261</c:v>
                </c:pt>
                <c:pt idx="3">
                  <c:v>153</c:v>
                </c:pt>
                <c:pt idx="6">
                  <c:v>262</c:v>
                </c:pt>
                <c:pt idx="9">
                  <c:v>0</c:v>
                </c:pt>
                <c:pt idx="12">
                  <c:v>301</c:v>
                </c:pt>
              </c:numCache>
            </c:numRef>
          </c:val>
          <c:extLst>
            <c:ext xmlns:c16="http://schemas.microsoft.com/office/drawing/2014/chart" uri="{C3380CC4-5D6E-409C-BE32-E72D297353CC}">
              <c16:uniqueId val="{00000006-BCE5-4CEE-B648-6BBA7BB5C4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c:v>
                </c:pt>
                <c:pt idx="3">
                  <c:v>37</c:v>
                </c:pt>
                <c:pt idx="6">
                  <c:v>40</c:v>
                </c:pt>
                <c:pt idx="9">
                  <c:v>51</c:v>
                </c:pt>
                <c:pt idx="12">
                  <c:v>53</c:v>
                </c:pt>
              </c:numCache>
            </c:numRef>
          </c:val>
          <c:extLst>
            <c:ext xmlns:c16="http://schemas.microsoft.com/office/drawing/2014/chart" uri="{C3380CC4-5D6E-409C-BE32-E72D297353CC}">
              <c16:uniqueId val="{00000007-BCE5-4CEE-B648-6BBA7BB5C4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106</c:v>
                </c:pt>
                <c:pt idx="3">
                  <c:v>95</c:v>
                </c:pt>
                <c:pt idx="6">
                  <c:v>75</c:v>
                </c:pt>
                <c:pt idx="9">
                  <c:v>63</c:v>
                </c:pt>
                <c:pt idx="12">
                  <c:v>57</c:v>
                </c:pt>
              </c:numCache>
            </c:numRef>
          </c:val>
          <c:extLst>
            <c:ext xmlns:c16="http://schemas.microsoft.com/office/drawing/2014/chart" uri="{C3380CC4-5D6E-409C-BE32-E72D297353CC}">
              <c16:uniqueId val="{00000008-BCE5-4CEE-B648-6BBA7BB5C4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E5-4CEE-B648-6BBA7BB5C4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2175</c:v>
                </c:pt>
                <c:pt idx="3">
                  <c:v>2189</c:v>
                </c:pt>
                <c:pt idx="6">
                  <c:v>2303</c:v>
                </c:pt>
                <c:pt idx="9">
                  <c:v>2302</c:v>
                </c:pt>
                <c:pt idx="12">
                  <c:v>2236</c:v>
                </c:pt>
              </c:numCache>
            </c:numRef>
          </c:val>
          <c:extLst>
            <c:ext xmlns:c16="http://schemas.microsoft.com/office/drawing/2014/chart" uri="{C3380CC4-5D6E-409C-BE32-E72D297353CC}">
              <c16:uniqueId val="{0000000A-BCE5-4CEE-B648-6BBA7BB5C4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E5-4CEE-B648-6BBA7BB5C4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817</c:v>
                </c:pt>
                <c:pt idx="1">
                  <c:v>998</c:v>
                </c:pt>
                <c:pt idx="2">
                  <c:v>1056</c:v>
                </c:pt>
              </c:numCache>
            </c:numRef>
          </c:val>
          <c:extLst>
            <c:ext xmlns:c16="http://schemas.microsoft.com/office/drawing/2014/chart" uri="{C3380CC4-5D6E-409C-BE32-E72D297353CC}">
              <c16:uniqueId val="{00000000-6089-42C9-B517-2245B32718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78</c:v>
                </c:pt>
                <c:pt idx="1">
                  <c:v>77</c:v>
                </c:pt>
                <c:pt idx="2">
                  <c:v>81</c:v>
                </c:pt>
              </c:numCache>
            </c:numRef>
          </c:val>
          <c:extLst>
            <c:ext xmlns:c16="http://schemas.microsoft.com/office/drawing/2014/chart" uri="{C3380CC4-5D6E-409C-BE32-E72D297353CC}">
              <c16:uniqueId val="{00000001-6089-42C9-B517-2245B32718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191</c:v>
                </c:pt>
                <c:pt idx="1">
                  <c:v>209</c:v>
                </c:pt>
                <c:pt idx="2">
                  <c:v>225</c:v>
                </c:pt>
              </c:numCache>
            </c:numRef>
          </c:val>
          <c:extLst>
            <c:ext xmlns:c16="http://schemas.microsoft.com/office/drawing/2014/chart" uri="{C3380CC4-5D6E-409C-BE32-E72D297353CC}">
              <c16:uniqueId val="{00000002-6089-42C9-B517-2245B32718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1,336
60.81
2,396,993
2,315,943
45,400
1,271,881
2,235,586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財政力指数が低いのは、人口減少や全国平均を上回る高齢化に加え、村内の主要産業である農林業を取り巻く情勢（後継者不足等）が影響し、財政基盤が弱いことが要因となっている。</a:t>
          </a:r>
          <a:endParaRPr lang="ja-JP" altLang="ja-JP" sz="1400">
            <a:effectLst/>
          </a:endParaRPr>
        </a:p>
        <a:p>
          <a:r>
            <a:rPr kumimoji="1" lang="ja-JP" altLang="ja-JP" sz="1100">
              <a:solidFill>
                <a:schemeClr val="dk1"/>
              </a:solidFill>
              <a:effectLst/>
              <a:latin typeface="+mn-lt"/>
              <a:ea typeface="+mn-ea"/>
              <a:cs typeface="+mn-cs"/>
            </a:rPr>
            <a:t>　このため、新規就農者受け入れ事業等に取り組みながら基幹産業である農業を活かした村づくりを展開している。</a:t>
          </a:r>
          <a:endParaRPr lang="ja-JP" altLang="ja-JP" sz="1400">
            <a:effectLst/>
          </a:endParaRPr>
        </a:p>
        <a:p>
          <a:r>
            <a:rPr kumimoji="1" lang="ja-JP" altLang="ja-JP" sz="1100">
              <a:solidFill>
                <a:schemeClr val="dk1"/>
              </a:solidFill>
              <a:effectLst/>
              <a:latin typeface="+mn-lt"/>
              <a:ea typeface="+mn-ea"/>
              <a:cs typeface="+mn-cs"/>
            </a:rPr>
            <a:t>　本村としては、類似団体平均に追いつくよう、行政の効率化に努めることにより今後も財政の健全化を図っていく。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道路維持費などを維持補修として計上したことで、</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ポイントの皆増となったことが要因。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しかし、経常経費が上昇傾向にあるため、今後も不要な支出は避け、経常収支比率の抑制を図りたい。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5934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63</xdr:row>
      <xdr:rowOff>57996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89895"/>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64</xdr:row>
      <xdr:rowOff>139912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89895"/>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139912</xdr:rowOff>
    </xdr:from>
    <xdr:to>
      <xdr:col>11</xdr:col>
      <xdr:colOff>31750</xdr:colOff>
      <xdr:row>65</xdr:row>
      <xdr:rowOff>32808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1271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68385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類似団体と比較すると平均値を上回っている。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人件費は前年度</a:t>
          </a:r>
          <a:r>
            <a:rPr kumimoji="1" lang="en-US" altLang="ja-JP" sz="1100">
              <a:solidFill>
                <a:schemeClr val="dk1"/>
              </a:solidFill>
              <a:effectLst/>
              <a:latin typeface="+mn-lt"/>
              <a:ea typeface="+mn-ea"/>
              <a:cs typeface="+mn-cs"/>
            </a:rPr>
            <a:t>2,751</a:t>
          </a:r>
          <a:r>
            <a:rPr kumimoji="1" lang="ja-JP" altLang="en-US" sz="1100">
              <a:solidFill>
                <a:schemeClr val="dk1"/>
              </a:solidFill>
              <a:effectLst/>
              <a:latin typeface="+mn-lt"/>
              <a:ea typeface="+mn-ea"/>
              <a:cs typeface="+mn-cs"/>
            </a:rPr>
            <a:t>千円の減であったものの、光熱水費や一般消耗品の価格上昇などで、物件費</a:t>
          </a:r>
          <a:r>
            <a:rPr kumimoji="1" lang="en-US" altLang="ja-JP" sz="1100">
              <a:solidFill>
                <a:schemeClr val="dk1"/>
              </a:solidFill>
              <a:effectLst/>
              <a:latin typeface="+mn-lt"/>
              <a:ea typeface="+mn-ea"/>
              <a:cs typeface="+mn-cs"/>
            </a:rPr>
            <a:t>5,497</a:t>
          </a:r>
          <a:r>
            <a:rPr kumimoji="1" lang="ja-JP" altLang="en-US" sz="1100">
              <a:solidFill>
                <a:schemeClr val="dk1"/>
              </a:solidFill>
              <a:effectLst/>
              <a:latin typeface="+mn-lt"/>
              <a:ea typeface="+mn-ea"/>
              <a:cs typeface="+mn-cs"/>
            </a:rPr>
            <a:t>千円となり、また、人口減少も続く中で</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人当たり額が上昇した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不用な支出の削減はもちろんのこと、業務改革等で効率的な執行ができるよう努めていく。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41608</xdr:rowOff>
    </xdr:from>
    <xdr:to>
      <xdr:col>23</xdr:col>
      <xdr:colOff>133350</xdr:colOff>
      <xdr:row>83</xdr:row>
      <xdr:rowOff>60933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71958"/>
          <a:ext cx="8382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163716</xdr:rowOff>
    </xdr:from>
    <xdr:to>
      <xdr:col>19</xdr:col>
      <xdr:colOff>133350</xdr:colOff>
      <xdr:row>83</xdr:row>
      <xdr:rowOff>41608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2616"/>
          <a:ext cx="889000" cy="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130598</xdr:rowOff>
    </xdr:from>
    <xdr:to>
      <xdr:col>15</xdr:col>
      <xdr:colOff>82550</xdr:colOff>
      <xdr:row>82</xdr:row>
      <xdr:rowOff>163716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9498"/>
          <a:ext cx="889000" cy="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116725</xdr:rowOff>
    </xdr:from>
    <xdr:to>
      <xdr:col>11</xdr:col>
      <xdr:colOff>31750</xdr:colOff>
      <xdr:row>82</xdr:row>
      <xdr:rowOff>130598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5625"/>
          <a:ext cx="889000" cy="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10133</xdr:rowOff>
    </xdr:from>
    <xdr:to>
      <xdr:col>23</xdr:col>
      <xdr:colOff>184150</xdr:colOff>
      <xdr:row>83</xdr:row>
      <xdr:rowOff>111733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153660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162258</xdr:rowOff>
    </xdr:from>
    <xdr:to>
      <xdr:col>19</xdr:col>
      <xdr:colOff>184150</xdr:colOff>
      <xdr:row>83</xdr:row>
      <xdr:rowOff>92408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77185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0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112916</xdr:rowOff>
    </xdr:from>
    <xdr:to>
      <xdr:col>15</xdr:col>
      <xdr:colOff>133350</xdr:colOff>
      <xdr:row>83</xdr:row>
      <xdr:rowOff>43066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27843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79798</xdr:rowOff>
    </xdr:from>
    <xdr:to>
      <xdr:col>11</xdr:col>
      <xdr:colOff>82550</xdr:colOff>
      <xdr:row>83</xdr:row>
      <xdr:rowOff>9948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166175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65925</xdr:rowOff>
    </xdr:from>
    <xdr:to>
      <xdr:col>7</xdr:col>
      <xdr:colOff>31750</xdr:colOff>
      <xdr:row>82</xdr:row>
      <xdr:rowOff>167525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152302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類似団体比較で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これは、本村が従来から人件費を抑えることで給与水準を低くし、その分で投資単独事業や単独補助事業を実施してきたことが背景にある。</a:t>
          </a:r>
          <a:endParaRPr lang="ja-JP" altLang="ja-JP" sz="1400">
            <a:effectLst/>
          </a:endParaRPr>
        </a:p>
        <a:p>
          <a:r>
            <a:rPr kumimoji="1" lang="ja-JP" altLang="ja-JP" sz="1100">
              <a:solidFill>
                <a:schemeClr val="dk1"/>
              </a:solidFill>
              <a:effectLst/>
              <a:latin typeface="+mn-lt"/>
              <a:ea typeface="+mn-ea"/>
              <a:cs typeface="+mn-cs"/>
            </a:rPr>
            <a:t>　ラスパイレスの改善は以前からの課題ではあるものの、急激な変化は村財政に大きな影響があるため、慎重な対応が求められる。</a:t>
          </a:r>
          <a:endParaRPr lang="ja-JP" altLang="ja-JP" sz="1400">
            <a:effectLst/>
          </a:endParaRPr>
        </a:p>
        <a:p>
          <a:r>
            <a:rPr kumimoji="1" lang="ja-JP" altLang="ja-JP" sz="1100">
              <a:solidFill>
                <a:schemeClr val="dk1"/>
              </a:solidFill>
              <a:effectLst/>
              <a:latin typeface="+mn-lt"/>
              <a:ea typeface="+mn-ea"/>
              <a:cs typeface="+mn-cs"/>
            </a:rPr>
            <a:t>　なお、若年層におけるラスパイレス指数は概ね平準的であることから、将来的には本数値も上昇するものと考えられる。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89536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65325"/>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116205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6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116205</xdr:rowOff>
    </xdr:from>
    <xdr:to>
      <xdr:col>72</xdr:col>
      <xdr:colOff>203200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6894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38736</xdr:rowOff>
    </xdr:from>
    <xdr:to>
      <xdr:col>81</xdr:col>
      <xdr:colOff>95250</xdr:colOff>
      <xdr:row>86</xdr:row>
      <xdr:rowOff>140336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55263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2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65405</xdr:rowOff>
    </xdr:from>
    <xdr:to>
      <xdr:col>73</xdr:col>
      <xdr:colOff>44450</xdr:colOff>
      <xdr:row>85</xdr:row>
      <xdr:rowOff>167005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5732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平均値を上回っているが、定数条例上は定員数（５０人）を下回って退職者の人数分を補充する形で採用を検討している。少子高齢化等により毎年１％前後の範囲で人口が減少しており、今後も年々減少が続くと想定されるため指数は上昇傾向になると判断している。今後も、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135192</xdr:rowOff>
    </xdr:from>
    <xdr:to>
      <xdr:col>81</xdr:col>
      <xdr:colOff>44450</xdr:colOff>
      <xdr:row>60</xdr:row>
      <xdr:rowOff>166259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2192"/>
          <a:ext cx="8382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135192</xdr:rowOff>
    </xdr:from>
    <xdr:to>
      <xdr:col>77</xdr:col>
      <xdr:colOff>44450</xdr:colOff>
      <xdr:row>61</xdr:row>
      <xdr:rowOff>3254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22192"/>
          <a:ext cx="889000" cy="3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159020</xdr:rowOff>
    </xdr:from>
    <xdr:to>
      <xdr:col>72</xdr:col>
      <xdr:colOff>203200</xdr:colOff>
      <xdr:row>61</xdr:row>
      <xdr:rowOff>3254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6020"/>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59484</xdr:rowOff>
    </xdr:from>
    <xdr:to>
      <xdr:col>68</xdr:col>
      <xdr:colOff>152400</xdr:colOff>
      <xdr:row>60</xdr:row>
      <xdr:rowOff>159020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6484"/>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115459</xdr:rowOff>
    </xdr:from>
    <xdr:to>
      <xdr:col>81</xdr:col>
      <xdr:colOff>95250</xdr:colOff>
      <xdr:row>61</xdr:row>
      <xdr:rowOff>45609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87536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84392</xdr:rowOff>
    </xdr:from>
    <xdr:to>
      <xdr:col>77</xdr:col>
      <xdr:colOff>95250</xdr:colOff>
      <xdr:row>61</xdr:row>
      <xdr:rowOff>14542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170769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5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123904</xdr:rowOff>
    </xdr:from>
    <xdr:to>
      <xdr:col>73</xdr:col>
      <xdr:colOff>44450</xdr:colOff>
      <xdr:row>61</xdr:row>
      <xdr:rowOff>54054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38831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9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108220</xdr:rowOff>
    </xdr:from>
    <xdr:to>
      <xdr:col>68</xdr:col>
      <xdr:colOff>203200</xdr:colOff>
      <xdr:row>61</xdr:row>
      <xdr:rowOff>38370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23147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8684</xdr:rowOff>
    </xdr:from>
    <xdr:to>
      <xdr:col>64</xdr:col>
      <xdr:colOff>152400</xdr:colOff>
      <xdr:row>60</xdr:row>
      <xdr:rowOff>110284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8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平成２０年度に起債償還のピークを迎え、以後起債の借入を抑制しているので下降傾向で推移して</a:t>
          </a:r>
          <a:r>
            <a:rPr kumimoji="1" lang="ja-JP" altLang="en-US" sz="1100">
              <a:solidFill>
                <a:schemeClr val="dk1"/>
              </a:solidFill>
              <a:effectLst/>
              <a:latin typeface="+mn-lt"/>
              <a:ea typeface="+mn-ea"/>
              <a:cs typeface="+mn-cs"/>
            </a:rPr>
            <a:t>いたが、</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％であった。</a:t>
          </a:r>
          <a:r>
            <a:rPr kumimoji="1" lang="ja-JP" altLang="en-US" sz="1100">
              <a:solidFill>
                <a:schemeClr val="dk1"/>
              </a:solidFill>
              <a:effectLst/>
              <a:latin typeface="+mn-lt"/>
              <a:ea typeface="+mn-ea"/>
              <a:cs typeface="+mn-cs"/>
            </a:rPr>
            <a:t>単独事業等での借入を、</a:t>
          </a:r>
          <a:r>
            <a:rPr kumimoji="1" lang="ja-JP" altLang="ja-JP" sz="1100">
              <a:solidFill>
                <a:schemeClr val="dk1"/>
              </a:solidFill>
              <a:effectLst/>
              <a:latin typeface="+mn-lt"/>
              <a:ea typeface="+mn-ea"/>
              <a:cs typeface="+mn-cs"/>
            </a:rPr>
            <a:t>引き続き抑制し、水準を抑えていく。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41487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780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5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将来負担比率は平成２３年度からマイナスを維持しており、持続可能な財政運営であると判断できる。</a:t>
          </a:r>
          <a:endParaRPr lang="ja-JP" altLang="ja-JP" sz="1400">
            <a:effectLst/>
          </a:endParaRPr>
        </a:p>
        <a:p>
          <a:r>
            <a:rPr kumimoji="1" lang="ja-JP" altLang="ja-JP" sz="1100">
              <a:solidFill>
                <a:schemeClr val="dk1"/>
              </a:solidFill>
              <a:effectLst/>
              <a:latin typeface="+mn-lt"/>
              <a:ea typeface="+mn-ea"/>
              <a:cs typeface="+mn-cs"/>
            </a:rPr>
            <a:t>　地方債の元利償還金や借入抑制による支出予定額の減少等と併せて、地方税、基金充当などの財源が増加したことなどが主な改善要因となっており、今後も引き続き取組みを継続していく。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1,336
60.81
2,396,993
2,315,943
45,400
1,271,881
2,235,586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全国平均、県平均、類似団体平均を下回る結果となっている。</a:t>
          </a:r>
          <a:endParaRPr lang="ja-JP" altLang="ja-JP" sz="1400">
            <a:effectLst/>
          </a:endParaRPr>
        </a:p>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が、職員</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減、退職手当負担金減などが要因</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も給与改定は進むと考えられるため、</a:t>
          </a:r>
          <a:r>
            <a:rPr kumimoji="1" lang="ja-JP" altLang="ja-JP" sz="1100">
              <a:solidFill>
                <a:schemeClr val="dk1"/>
              </a:solidFill>
              <a:effectLst/>
              <a:latin typeface="+mn-lt"/>
              <a:ea typeface="+mn-ea"/>
              <a:cs typeface="+mn-cs"/>
            </a:rPr>
            <a:t>経常収支比率が上昇すると考えられる。</a:t>
          </a:r>
          <a:endParaRPr lang="ja-JP" altLang="ja-JP" sz="1400">
            <a:effectLst/>
          </a:endParaRPr>
        </a:p>
        <a:p>
          <a:r>
            <a:rPr kumimoji="1" lang="ja-JP" altLang="ja-JP" sz="1100">
              <a:solidFill>
                <a:schemeClr val="dk1"/>
              </a:solidFill>
              <a:effectLst/>
              <a:latin typeface="+mn-lt"/>
              <a:ea typeface="+mn-ea"/>
              <a:cs typeface="+mn-cs"/>
            </a:rPr>
            <a:t>　今後も給与制度についての是正や定員管理に基づく適正な職員採用を行っていく。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96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108204</xdr:rowOff>
    </xdr:from>
    <xdr:to>
      <xdr:col>6</xdr:col>
      <xdr:colOff>171450</xdr:colOff>
      <xdr:row>39</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類似団体平均比較で、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a:t>
          </a:r>
          <a:endParaRPr lang="ja-JP" altLang="ja-JP">
            <a:effectLst/>
          </a:endParaRPr>
        </a:p>
        <a:p>
          <a:r>
            <a:rPr kumimoji="1" lang="ja-JP" altLang="ja-JP" sz="1100">
              <a:solidFill>
                <a:schemeClr val="dk1"/>
              </a:solidFill>
              <a:effectLst/>
              <a:latin typeface="+mn-lt"/>
              <a:ea typeface="+mn-ea"/>
              <a:cs typeface="+mn-cs"/>
            </a:rPr>
            <a:t>　物価高の影響等うけ、前年度からは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r>
            <a:rPr kumimoji="1" lang="ja-JP" altLang="ja-JP" sz="1100">
              <a:solidFill>
                <a:schemeClr val="dk1"/>
              </a:solidFill>
              <a:effectLst/>
              <a:latin typeface="+mn-lt"/>
              <a:ea typeface="+mn-ea"/>
              <a:cs typeface="+mn-cs"/>
            </a:rPr>
            <a:t>　今後も物件費の内容を見直すとともに不要な支出は避け、経費削減に向けた取組みを行っていく。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59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6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66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6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124206</xdr:rowOff>
    </xdr:from>
    <xdr:to>
      <xdr:col>82</xdr:col>
      <xdr:colOff>158750</xdr:colOff>
      <xdr:row>18</xdr:row>
      <xdr:rowOff>54356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96283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ポイント下回っており、前年度から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今後は、支出額は減少しても、経常収支比率は概ね</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％前後で推移するものと考えられる。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23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全国平均、県平均及び類似団体平均を下回っているが、前年度と比較して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この主な要因は、介護保険や簡易水道特別会計への繰出金が増加していることであり、今後も普通会計の負担額を減らしていくよう努める。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29845</xdr:rowOff>
    </xdr:from>
    <xdr:to>
      <xdr:col>82</xdr:col>
      <xdr:colOff>107950</xdr:colOff>
      <xdr:row>58</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0249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xdr:rowOff>
    </xdr:from>
    <xdr:to>
      <xdr:col>78</xdr:col>
      <xdr:colOff>69850</xdr:colOff>
      <xdr:row>57</xdr:row>
      <xdr:rowOff>29845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7796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6985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39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57</xdr:row>
      <xdr:rowOff>98425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396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121920</xdr:rowOff>
    </xdr:from>
    <xdr:to>
      <xdr:col>82</xdr:col>
      <xdr:colOff>158750</xdr:colOff>
      <xdr:row>58</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93997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6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90822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127635</xdr:rowOff>
    </xdr:from>
    <xdr:to>
      <xdr:col>74</xdr:col>
      <xdr:colOff>31750</xdr:colOff>
      <xdr:row>57</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67962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今後もその必要性や優先度を厳しく点検し、見直しも含めて経常経費の削減に努める。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24130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140716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809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80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116857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類似団体平均比較で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ポイント下回っている。また、前年度から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今後は、公共施設の老朽化等に伴い発生する事業のため、地方債の発行額も増え、公債費も増加するものと考えられる。</a:t>
          </a:r>
          <a:endParaRPr lang="ja-JP" altLang="ja-JP" sz="1400">
            <a:effectLst/>
          </a:endParaRPr>
        </a:p>
        <a:p>
          <a:r>
            <a:rPr kumimoji="1" lang="ja-JP" altLang="ja-JP" sz="1100">
              <a:solidFill>
                <a:schemeClr val="dk1"/>
              </a:solidFill>
              <a:effectLst/>
              <a:latin typeface="+mn-lt"/>
              <a:ea typeface="+mn-ea"/>
              <a:cs typeface="+mn-cs"/>
            </a:rPr>
            <a:t> 中長期的な財政計画を立て、適正な財政運営を行う必要がある。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130811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53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123189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962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962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138430</xdr:rowOff>
    </xdr:from>
    <xdr:to>
      <xdr:col>11</xdr:col>
      <xdr:colOff>9525</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68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12717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87630</xdr:rowOff>
    </xdr:from>
    <xdr:to>
      <xdr:col>11</xdr:col>
      <xdr:colOff>60325</xdr:colOff>
      <xdr:row>77</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27957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全国平均、県平均及び類似団体平均を下回っているが、前年度から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人件費などの義務的経費の削減は難しく、定年延長などが控えていることから、補助費や物件費の見直しは必須と考えられる。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79</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505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77470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524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79</xdr:row>
      <xdr:rowOff>130811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52450"/>
          <a:ext cx="889000" cy="4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80</xdr:row>
      <xdr:rowOff>8889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135907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138447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6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129539</xdr:rowOff>
    </xdr:from>
    <xdr:to>
      <xdr:col>65</xdr:col>
      <xdr:colOff>53975</xdr:colOff>
      <xdr:row>80</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44466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105394</xdr:rowOff>
    </xdr:from>
    <xdr:to>
      <xdr:col>29</xdr:col>
      <xdr:colOff>127000</xdr:colOff>
      <xdr:row>16</xdr:row>
      <xdr:rowOff>129669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96219"/>
          <a:ext cx="647700" cy="2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129669</xdr:rowOff>
    </xdr:from>
    <xdr:to>
      <xdr:col>26</xdr:col>
      <xdr:colOff>50800</xdr:colOff>
      <xdr:row>16</xdr:row>
      <xdr:rowOff>138159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20494"/>
          <a:ext cx="6985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138159</xdr:rowOff>
    </xdr:from>
    <xdr:to>
      <xdr:col>22</xdr:col>
      <xdr:colOff>114300</xdr:colOff>
      <xdr:row>17</xdr:row>
      <xdr:rowOff>13685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28984"/>
          <a:ext cx="698500" cy="4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13685</xdr:rowOff>
    </xdr:from>
    <xdr:to>
      <xdr:col>18</xdr:col>
      <xdr:colOff>177800</xdr:colOff>
      <xdr:row>17</xdr:row>
      <xdr:rowOff>33804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75960"/>
          <a:ext cx="698500" cy="2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54594</xdr:rowOff>
    </xdr:from>
    <xdr:to>
      <xdr:col>29</xdr:col>
      <xdr:colOff>177800</xdr:colOff>
      <xdr:row>16</xdr:row>
      <xdr:rowOff>156194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4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71121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9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78869</xdr:rowOff>
    </xdr:from>
    <xdr:to>
      <xdr:col>26</xdr:col>
      <xdr:colOff>101600</xdr:colOff>
      <xdr:row>17</xdr:row>
      <xdr:rowOff>9019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19196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8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87359</xdr:rowOff>
    </xdr:from>
    <xdr:to>
      <xdr:col>22</xdr:col>
      <xdr:colOff>165100</xdr:colOff>
      <xdr:row>17</xdr:row>
      <xdr:rowOff>17509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27686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134335</xdr:rowOff>
    </xdr:from>
    <xdr:to>
      <xdr:col>19</xdr:col>
      <xdr:colOff>38100</xdr:colOff>
      <xdr:row>17</xdr:row>
      <xdr:rowOff>64485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2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74662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154454</xdr:rowOff>
    </xdr:from>
    <xdr:to>
      <xdr:col>15</xdr:col>
      <xdr:colOff>101600</xdr:colOff>
      <xdr:row>17</xdr:row>
      <xdr:rowOff>84604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4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94781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72081</xdr:rowOff>
    </xdr:from>
    <xdr:to>
      <xdr:col>29</xdr:col>
      <xdr:colOff>127000</xdr:colOff>
      <xdr:row>35</xdr:row>
      <xdr:rowOff>107866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82431"/>
          <a:ext cx="647700" cy="35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107866</xdr:rowOff>
    </xdr:from>
    <xdr:to>
      <xdr:col>26</xdr:col>
      <xdr:colOff>50800</xdr:colOff>
      <xdr:row>35</xdr:row>
      <xdr:rowOff>164092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8216"/>
          <a:ext cx="698500" cy="5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164092</xdr:rowOff>
    </xdr:from>
    <xdr:to>
      <xdr:col>22</xdr:col>
      <xdr:colOff>114300</xdr:colOff>
      <xdr:row>35</xdr:row>
      <xdr:rowOff>184685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4442"/>
          <a:ext cx="698500" cy="2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184685</xdr:rowOff>
    </xdr:from>
    <xdr:to>
      <xdr:col>18</xdr:col>
      <xdr:colOff>177800</xdr:colOff>
      <xdr:row>35</xdr:row>
      <xdr:rowOff>197409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5035"/>
          <a:ext cx="698500" cy="1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21281</xdr:rowOff>
    </xdr:from>
    <xdr:to>
      <xdr:col>29</xdr:col>
      <xdr:colOff>177800</xdr:colOff>
      <xdr:row>35</xdr:row>
      <xdr:rowOff>122881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31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209258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57066</xdr:rowOff>
    </xdr:from>
    <xdr:to>
      <xdr:col>26</xdr:col>
      <xdr:colOff>101600</xdr:colOff>
      <xdr:row>35</xdr:row>
      <xdr:rowOff>158666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168843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3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113292</xdr:rowOff>
    </xdr:from>
    <xdr:to>
      <xdr:col>22</xdr:col>
      <xdr:colOff>165100</xdr:colOff>
      <xdr:row>35</xdr:row>
      <xdr:rowOff>214892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225069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133885</xdr:rowOff>
    </xdr:from>
    <xdr:to>
      <xdr:col>19</xdr:col>
      <xdr:colOff>38100</xdr:colOff>
      <xdr:row>35</xdr:row>
      <xdr:rowOff>235485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245662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146609</xdr:rowOff>
    </xdr:from>
    <xdr:to>
      <xdr:col>15</xdr:col>
      <xdr:colOff>101600</xdr:colOff>
      <xdr:row>35</xdr:row>
      <xdr:rowOff>248209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258386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1,336
60.81
2,396,993
2,315,943
45,400
1,271,881
2,235,586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8423</xdr:rowOff>
    </xdr:from>
    <xdr:to>
      <xdr:col>24</xdr:col>
      <xdr:colOff>63500</xdr:colOff>
      <xdr:row>36</xdr:row>
      <xdr:rowOff>9291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180623"/>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8423</xdr:rowOff>
    </xdr:from>
    <xdr:to>
      <xdr:col>19</xdr:col>
      <xdr:colOff>177800</xdr:colOff>
      <xdr:row>36</xdr:row>
      <xdr:rowOff>12764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80623"/>
          <a:ext cx="889000" cy="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12764</xdr:rowOff>
    </xdr:from>
    <xdr:to>
      <xdr:col>15</xdr:col>
      <xdr:colOff>50800</xdr:colOff>
      <xdr:row>36</xdr:row>
      <xdr:rowOff>55743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84964"/>
          <a:ext cx="8890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55743</xdr:rowOff>
    </xdr:from>
    <xdr:to>
      <xdr:col>10</xdr:col>
      <xdr:colOff>114300</xdr:colOff>
      <xdr:row>36</xdr:row>
      <xdr:rowOff>81527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27943"/>
          <a:ext cx="889000" cy="2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129941</xdr:rowOff>
    </xdr:from>
    <xdr:to>
      <xdr:col>24</xdr:col>
      <xdr:colOff>114300</xdr:colOff>
      <xdr:row>36</xdr:row>
      <xdr:rowOff>60091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152818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8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129073</xdr:rowOff>
    </xdr:from>
    <xdr:to>
      <xdr:col>20</xdr:col>
      <xdr:colOff>38100</xdr:colOff>
      <xdr:row>36</xdr:row>
      <xdr:rowOff>59223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75750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0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133414</xdr:rowOff>
    </xdr:from>
    <xdr:to>
      <xdr:col>15</xdr:col>
      <xdr:colOff>101600</xdr:colOff>
      <xdr:row>36</xdr:row>
      <xdr:rowOff>63564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80091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4943</xdr:rowOff>
    </xdr:from>
    <xdr:to>
      <xdr:col>10</xdr:col>
      <xdr:colOff>165100</xdr:colOff>
      <xdr:row>36</xdr:row>
      <xdr:rowOff>106543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123070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5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30727</xdr:rowOff>
    </xdr:from>
    <xdr:to>
      <xdr:col>6</xdr:col>
      <xdr:colOff>38100</xdr:colOff>
      <xdr:row>36</xdr:row>
      <xdr:rowOff>132327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148854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7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16100</xdr:rowOff>
    </xdr:from>
    <xdr:to>
      <xdr:col>24</xdr:col>
      <xdr:colOff>63500</xdr:colOff>
      <xdr:row>57</xdr:row>
      <xdr:rowOff>31562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88750"/>
          <a:ext cx="8382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16100</xdr:rowOff>
    </xdr:from>
    <xdr:to>
      <xdr:col>19</xdr:col>
      <xdr:colOff>177800</xdr:colOff>
      <xdr:row>57</xdr:row>
      <xdr:rowOff>91421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88750"/>
          <a:ext cx="889000" cy="7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91421</xdr:rowOff>
    </xdr:from>
    <xdr:to>
      <xdr:col>15</xdr:col>
      <xdr:colOff>50800</xdr:colOff>
      <xdr:row>57</xdr:row>
      <xdr:rowOff>117278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4071"/>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117278</xdr:rowOff>
    </xdr:from>
    <xdr:to>
      <xdr:col>10</xdr:col>
      <xdr:colOff>114300</xdr:colOff>
      <xdr:row>57</xdr:row>
      <xdr:rowOff>125890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9928"/>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152212</xdr:rowOff>
    </xdr:from>
    <xdr:to>
      <xdr:col>24</xdr:col>
      <xdr:colOff>114300</xdr:colOff>
      <xdr:row>57</xdr:row>
      <xdr:rowOff>82362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3639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136750</xdr:rowOff>
    </xdr:from>
    <xdr:to>
      <xdr:col>20</xdr:col>
      <xdr:colOff>38100</xdr:colOff>
      <xdr:row>57</xdr:row>
      <xdr:rowOff>66900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83427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40621</xdr:rowOff>
    </xdr:from>
    <xdr:to>
      <xdr:col>15</xdr:col>
      <xdr:colOff>101600</xdr:colOff>
      <xdr:row>57</xdr:row>
      <xdr:rowOff>142221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133348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0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66478</xdr:rowOff>
    </xdr:from>
    <xdr:to>
      <xdr:col>10</xdr:col>
      <xdr:colOff>165100</xdr:colOff>
      <xdr:row>57</xdr:row>
      <xdr:rowOff>168078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159205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3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75090</xdr:rowOff>
    </xdr:from>
    <xdr:to>
      <xdr:col>6</xdr:col>
      <xdr:colOff>38100</xdr:colOff>
      <xdr:row>58</xdr:row>
      <xdr:rowOff>5240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167817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4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4908</xdr:rowOff>
    </xdr:from>
    <xdr:to>
      <xdr:col>24</xdr:col>
      <xdr:colOff>63500</xdr:colOff>
      <xdr:row>78</xdr:row>
      <xdr:rowOff>97921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8008"/>
          <a:ext cx="838200" cy="9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97921</xdr:rowOff>
    </xdr:from>
    <xdr:to>
      <xdr:col>19</xdr:col>
      <xdr:colOff>177800</xdr:colOff>
      <xdr:row>78</xdr:row>
      <xdr:rowOff>101798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71021"/>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94999</xdr:rowOff>
    </xdr:from>
    <xdr:to>
      <xdr:col>15</xdr:col>
      <xdr:colOff>50800</xdr:colOff>
      <xdr:row>78</xdr:row>
      <xdr:rowOff>101798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8099"/>
          <a:ext cx="8890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80969</xdr:rowOff>
    </xdr:from>
    <xdr:to>
      <xdr:col>10</xdr:col>
      <xdr:colOff>114300</xdr:colOff>
      <xdr:row>78</xdr:row>
      <xdr:rowOff>94999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4069"/>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125558</xdr:rowOff>
    </xdr:from>
    <xdr:to>
      <xdr:col>24</xdr:col>
      <xdr:colOff>114300</xdr:colOff>
      <xdr:row>78</xdr:row>
      <xdr:rowOff>55708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103985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47121</xdr:rowOff>
    </xdr:from>
    <xdr:to>
      <xdr:col>20</xdr:col>
      <xdr:colOff>38100</xdr:colOff>
      <xdr:row>78</xdr:row>
      <xdr:rowOff>148721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139848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50998</xdr:rowOff>
    </xdr:from>
    <xdr:to>
      <xdr:col>15</xdr:col>
      <xdr:colOff>101600</xdr:colOff>
      <xdr:row>78</xdr:row>
      <xdr:rowOff>152598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143725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44199</xdr:rowOff>
    </xdr:from>
    <xdr:to>
      <xdr:col>10</xdr:col>
      <xdr:colOff>165100</xdr:colOff>
      <xdr:row>78</xdr:row>
      <xdr:rowOff>145799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136926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30169</xdr:rowOff>
    </xdr:from>
    <xdr:to>
      <xdr:col>6</xdr:col>
      <xdr:colOff>38100</xdr:colOff>
      <xdr:row>78</xdr:row>
      <xdr:rowOff>131769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122896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63103</xdr:rowOff>
    </xdr:from>
    <xdr:to>
      <xdr:col>24</xdr:col>
      <xdr:colOff>63500</xdr:colOff>
      <xdr:row>96</xdr:row>
      <xdr:rowOff>14458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79403"/>
          <a:ext cx="838200" cy="29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79646</xdr:rowOff>
    </xdr:from>
    <xdr:to>
      <xdr:col>19</xdr:col>
      <xdr:colOff>177800</xdr:colOff>
      <xdr:row>96</xdr:row>
      <xdr:rowOff>14458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367396"/>
          <a:ext cx="889000" cy="1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79646</xdr:rowOff>
    </xdr:from>
    <xdr:to>
      <xdr:col>15</xdr:col>
      <xdr:colOff>50800</xdr:colOff>
      <xdr:row>96</xdr:row>
      <xdr:rowOff>25369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67396"/>
          <a:ext cx="889000" cy="1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25369</xdr:rowOff>
    </xdr:from>
    <xdr:to>
      <xdr:col>10</xdr:col>
      <xdr:colOff>114300</xdr:colOff>
      <xdr:row>96</xdr:row>
      <xdr:rowOff>29172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4569"/>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12303</xdr:rowOff>
    </xdr:from>
    <xdr:to>
      <xdr:col>24</xdr:col>
      <xdr:colOff>114300</xdr:colOff>
      <xdr:row>94</xdr:row>
      <xdr:rowOff>113903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35180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8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135108</xdr:rowOff>
    </xdr:from>
    <xdr:to>
      <xdr:col>20</xdr:col>
      <xdr:colOff>38100</xdr:colOff>
      <xdr:row>96</xdr:row>
      <xdr:rowOff>65258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56385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28846</xdr:rowOff>
    </xdr:from>
    <xdr:to>
      <xdr:col>15</xdr:col>
      <xdr:colOff>101600</xdr:colOff>
      <xdr:row>95</xdr:row>
      <xdr:rowOff>130446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121573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0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146019</xdr:rowOff>
    </xdr:from>
    <xdr:to>
      <xdr:col>10</xdr:col>
      <xdr:colOff>165100</xdr:colOff>
      <xdr:row>96</xdr:row>
      <xdr:rowOff>76169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67296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149822</xdr:rowOff>
    </xdr:from>
    <xdr:to>
      <xdr:col>6</xdr:col>
      <xdr:colOff>38100</xdr:colOff>
      <xdr:row>96</xdr:row>
      <xdr:rowOff>79972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96499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17599</xdr:rowOff>
    </xdr:from>
    <xdr:to>
      <xdr:col>55</xdr:col>
      <xdr:colOff>0</xdr:colOff>
      <xdr:row>36</xdr:row>
      <xdr:rowOff>39802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89799"/>
          <a:ext cx="8382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17599</xdr:rowOff>
    </xdr:from>
    <xdr:to>
      <xdr:col>50</xdr:col>
      <xdr:colOff>114300</xdr:colOff>
      <xdr:row>36</xdr:row>
      <xdr:rowOff>76627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89799"/>
          <a:ext cx="889000" cy="5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17805</xdr:rowOff>
    </xdr:from>
    <xdr:to>
      <xdr:col>45</xdr:col>
      <xdr:colOff>177800</xdr:colOff>
      <xdr:row>36</xdr:row>
      <xdr:rowOff>76627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18555"/>
          <a:ext cx="889000" cy="2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17805</xdr:rowOff>
    </xdr:from>
    <xdr:to>
      <xdr:col>41</xdr:col>
      <xdr:colOff>50800</xdr:colOff>
      <xdr:row>36</xdr:row>
      <xdr:rowOff>90220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18555"/>
          <a:ext cx="889000" cy="2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160452</xdr:rowOff>
    </xdr:from>
    <xdr:to>
      <xdr:col>55</xdr:col>
      <xdr:colOff>50800</xdr:colOff>
      <xdr:row>36</xdr:row>
      <xdr:rowOff>90602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138879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3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138249</xdr:rowOff>
    </xdr:from>
    <xdr:to>
      <xdr:col>50</xdr:col>
      <xdr:colOff>165100</xdr:colOff>
      <xdr:row>36</xdr:row>
      <xdr:rowOff>68399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84926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25827</xdr:rowOff>
    </xdr:from>
    <xdr:to>
      <xdr:col>46</xdr:col>
      <xdr:colOff>38100</xdr:colOff>
      <xdr:row>36</xdr:row>
      <xdr:rowOff>127427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143954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7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138455</xdr:rowOff>
    </xdr:from>
    <xdr:to>
      <xdr:col>41</xdr:col>
      <xdr:colOff>101600</xdr:colOff>
      <xdr:row>35</xdr:row>
      <xdr:rowOff>68605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85132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4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39420</xdr:rowOff>
    </xdr:from>
    <xdr:to>
      <xdr:col>36</xdr:col>
      <xdr:colOff>165100</xdr:colOff>
      <xdr:row>36</xdr:row>
      <xdr:rowOff>141020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157547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80769</xdr:rowOff>
    </xdr:from>
    <xdr:to>
      <xdr:col>55</xdr:col>
      <xdr:colOff>0</xdr:colOff>
      <xdr:row>58</xdr:row>
      <xdr:rowOff>13597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53419"/>
          <a:ext cx="838200" cy="10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52713</xdr:rowOff>
    </xdr:from>
    <xdr:to>
      <xdr:col>50</xdr:col>
      <xdr:colOff>114300</xdr:colOff>
      <xdr:row>57</xdr:row>
      <xdr:rowOff>80769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25363"/>
          <a:ext cx="889000" cy="2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52713</xdr:rowOff>
    </xdr:from>
    <xdr:to>
      <xdr:col>45</xdr:col>
      <xdr:colOff>177800</xdr:colOff>
      <xdr:row>57</xdr:row>
      <xdr:rowOff>121979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25363"/>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121979</xdr:rowOff>
    </xdr:from>
    <xdr:to>
      <xdr:col>41</xdr:col>
      <xdr:colOff>50800</xdr:colOff>
      <xdr:row>58</xdr:row>
      <xdr:rowOff>44698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94629"/>
          <a:ext cx="889000" cy="9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134247</xdr:rowOff>
    </xdr:from>
    <xdr:to>
      <xdr:col>55</xdr:col>
      <xdr:colOff>50800</xdr:colOff>
      <xdr:row>58</xdr:row>
      <xdr:rowOff>64397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112674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8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29969</xdr:rowOff>
    </xdr:from>
    <xdr:to>
      <xdr:col>50</xdr:col>
      <xdr:colOff>165100</xdr:colOff>
      <xdr:row>57</xdr:row>
      <xdr:rowOff>131569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148096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1913</xdr:rowOff>
    </xdr:from>
    <xdr:to>
      <xdr:col>46</xdr:col>
      <xdr:colOff>38100</xdr:colOff>
      <xdr:row>57</xdr:row>
      <xdr:rowOff>103513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120040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71179</xdr:rowOff>
    </xdr:from>
    <xdr:to>
      <xdr:col>41</xdr:col>
      <xdr:colOff>101600</xdr:colOff>
      <xdr:row>58</xdr:row>
      <xdr:rowOff>1329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17856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165348</xdr:rowOff>
    </xdr:from>
    <xdr:to>
      <xdr:col>36</xdr:col>
      <xdr:colOff>165100</xdr:colOff>
      <xdr:row>58</xdr:row>
      <xdr:rowOff>95498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86625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166979</xdr:rowOff>
    </xdr:from>
    <xdr:to>
      <xdr:col>55</xdr:col>
      <xdr:colOff>0</xdr:colOff>
      <xdr:row>79</xdr:row>
      <xdr:rowOff>66514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0079"/>
          <a:ext cx="838200" cy="7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86767</xdr:rowOff>
    </xdr:from>
    <xdr:to>
      <xdr:col>50</xdr:col>
      <xdr:colOff>114300</xdr:colOff>
      <xdr:row>78</xdr:row>
      <xdr:rowOff>166979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59867"/>
          <a:ext cx="889000" cy="8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86767</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9867"/>
          <a:ext cx="889000" cy="1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15714</xdr:rowOff>
    </xdr:from>
    <xdr:to>
      <xdr:col>55</xdr:col>
      <xdr:colOff>50800</xdr:colOff>
      <xdr:row>79</xdr:row>
      <xdr:rowOff>117314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116179</xdr:rowOff>
    </xdr:from>
    <xdr:to>
      <xdr:col>50</xdr:col>
      <xdr:colOff>165100</xdr:colOff>
      <xdr:row>79</xdr:row>
      <xdr:rowOff>46329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8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62856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35967</xdr:rowOff>
    </xdr:from>
    <xdr:to>
      <xdr:col>46</xdr:col>
      <xdr:colOff>38100</xdr:colOff>
      <xdr:row>78</xdr:row>
      <xdr:rowOff>137567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154094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8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113398</xdr:rowOff>
    </xdr:from>
    <xdr:to>
      <xdr:col>55</xdr:col>
      <xdr:colOff>0</xdr:colOff>
      <xdr:row>98</xdr:row>
      <xdr:rowOff>27829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44048"/>
          <a:ext cx="838200" cy="8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113398</xdr:rowOff>
    </xdr:from>
    <xdr:to>
      <xdr:col>50</xdr:col>
      <xdr:colOff>114300</xdr:colOff>
      <xdr:row>97</xdr:row>
      <xdr:rowOff>160382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44048"/>
          <a:ext cx="889000" cy="4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78608</xdr:rowOff>
    </xdr:from>
    <xdr:to>
      <xdr:col>45</xdr:col>
      <xdr:colOff>177800</xdr:colOff>
      <xdr:row>97</xdr:row>
      <xdr:rowOff>160382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0925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78608</xdr:rowOff>
    </xdr:from>
    <xdr:to>
      <xdr:col>41</xdr:col>
      <xdr:colOff>50800</xdr:colOff>
      <xdr:row>98</xdr:row>
      <xdr:rowOff>40644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09258"/>
          <a:ext cx="889000" cy="1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148479</xdr:rowOff>
    </xdr:from>
    <xdr:to>
      <xdr:col>55</xdr:col>
      <xdr:colOff>50800</xdr:colOff>
      <xdr:row>98</xdr:row>
      <xdr:rowOff>78629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171356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3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62598</xdr:rowOff>
    </xdr:from>
    <xdr:to>
      <xdr:col>50</xdr:col>
      <xdr:colOff>165100</xdr:colOff>
      <xdr:row>97</xdr:row>
      <xdr:rowOff>164198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9275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6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109582</xdr:rowOff>
    </xdr:from>
    <xdr:to>
      <xdr:col>46</xdr:col>
      <xdr:colOff>38100</xdr:colOff>
      <xdr:row>98</xdr:row>
      <xdr:rowOff>39732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56259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1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27808</xdr:rowOff>
    </xdr:from>
    <xdr:to>
      <xdr:col>41</xdr:col>
      <xdr:colOff>101600</xdr:colOff>
      <xdr:row>97</xdr:row>
      <xdr:rowOff>129408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145935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3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161294</xdr:rowOff>
    </xdr:from>
    <xdr:to>
      <xdr:col>36</xdr:col>
      <xdr:colOff>165100</xdr:colOff>
      <xdr:row>98</xdr:row>
      <xdr:rowOff>91444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107971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6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133581</xdr:rowOff>
    </xdr:from>
    <xdr:to>
      <xdr:col>85</xdr:col>
      <xdr:colOff>127000</xdr:colOff>
      <xdr:row>38</xdr:row>
      <xdr:rowOff>139343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8681"/>
          <a:ext cx="838200" cy="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30451</xdr:rowOff>
    </xdr:from>
    <xdr:to>
      <xdr:col>81</xdr:col>
      <xdr:colOff>50800</xdr:colOff>
      <xdr:row>38</xdr:row>
      <xdr:rowOff>133581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5551"/>
          <a:ext cx="889000" cy="10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30451</xdr:rowOff>
    </xdr:from>
    <xdr:to>
      <xdr:col>76</xdr:col>
      <xdr:colOff>114300</xdr:colOff>
      <xdr:row>38</xdr:row>
      <xdr:rowOff>82707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45551"/>
          <a:ext cx="889000" cy="5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20381</xdr:rowOff>
    </xdr:from>
    <xdr:to>
      <xdr:col>71</xdr:col>
      <xdr:colOff>177800</xdr:colOff>
      <xdr:row>38</xdr:row>
      <xdr:rowOff>82707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35481"/>
          <a:ext cx="8890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88543</xdr:rowOff>
    </xdr:from>
    <xdr:to>
      <xdr:col>85</xdr:col>
      <xdr:colOff>177800</xdr:colOff>
      <xdr:row>39</xdr:row>
      <xdr:rowOff>18693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47920</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82781</xdr:rowOff>
    </xdr:from>
    <xdr:to>
      <xdr:col>81</xdr:col>
      <xdr:colOff>101600</xdr:colOff>
      <xdr:row>39</xdr:row>
      <xdr:rowOff>12931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29458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37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151101</xdr:rowOff>
    </xdr:from>
    <xdr:to>
      <xdr:col>76</xdr:col>
      <xdr:colOff>165100</xdr:colOff>
      <xdr:row>38</xdr:row>
      <xdr:rowOff>81251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9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97778</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26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31907</xdr:rowOff>
    </xdr:from>
    <xdr:to>
      <xdr:col>72</xdr:col>
      <xdr:colOff>38100</xdr:colOff>
      <xdr:row>38</xdr:row>
      <xdr:rowOff>133507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150034</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32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141031</xdr:rowOff>
    </xdr:from>
    <xdr:to>
      <xdr:col>67</xdr:col>
      <xdr:colOff>101600</xdr:colOff>
      <xdr:row>38</xdr:row>
      <xdr:rowOff>71181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87708</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2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73244</xdr:rowOff>
    </xdr:from>
    <xdr:to>
      <xdr:col>85</xdr:col>
      <xdr:colOff>127000</xdr:colOff>
      <xdr:row>77</xdr:row>
      <xdr:rowOff>78938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74894"/>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78938</xdr:rowOff>
    </xdr:from>
    <xdr:to>
      <xdr:col>81</xdr:col>
      <xdr:colOff>50800</xdr:colOff>
      <xdr:row>77</xdr:row>
      <xdr:rowOff>94814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80588"/>
          <a:ext cx="8890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94814</xdr:rowOff>
    </xdr:from>
    <xdr:to>
      <xdr:col>76</xdr:col>
      <xdr:colOff>114300</xdr:colOff>
      <xdr:row>77</xdr:row>
      <xdr:rowOff>103766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96464"/>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103766</xdr:rowOff>
    </xdr:from>
    <xdr:to>
      <xdr:col>71</xdr:col>
      <xdr:colOff>177800</xdr:colOff>
      <xdr:row>77</xdr:row>
      <xdr:rowOff>128184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05416"/>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22444</xdr:rowOff>
    </xdr:from>
    <xdr:to>
      <xdr:col>85</xdr:col>
      <xdr:colOff>177800</xdr:colOff>
      <xdr:row>77</xdr:row>
      <xdr:rowOff>124044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0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28138</xdr:rowOff>
    </xdr:from>
    <xdr:to>
      <xdr:col>81</xdr:col>
      <xdr:colOff>101600</xdr:colOff>
      <xdr:row>77</xdr:row>
      <xdr:rowOff>129738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120865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2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44014</xdr:rowOff>
    </xdr:from>
    <xdr:to>
      <xdr:col>76</xdr:col>
      <xdr:colOff>165100</xdr:colOff>
      <xdr:row>77</xdr:row>
      <xdr:rowOff>145614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136741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52966</xdr:rowOff>
    </xdr:from>
    <xdr:to>
      <xdr:col>72</xdr:col>
      <xdr:colOff>38100</xdr:colOff>
      <xdr:row>77</xdr:row>
      <xdr:rowOff>154566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145693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77384</xdr:rowOff>
    </xdr:from>
    <xdr:to>
      <xdr:col>67</xdr:col>
      <xdr:colOff>101600</xdr:colOff>
      <xdr:row>78</xdr:row>
      <xdr:rowOff>7534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170111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16221</xdr:rowOff>
    </xdr:from>
    <xdr:to>
      <xdr:col>85</xdr:col>
      <xdr:colOff>127000</xdr:colOff>
      <xdr:row>98</xdr:row>
      <xdr:rowOff>115545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18321"/>
          <a:ext cx="838200" cy="9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16221</xdr:rowOff>
    </xdr:from>
    <xdr:to>
      <xdr:col>81</xdr:col>
      <xdr:colOff>50800</xdr:colOff>
      <xdr:row>98</xdr:row>
      <xdr:rowOff>30344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18321"/>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30344</xdr:rowOff>
    </xdr:from>
    <xdr:to>
      <xdr:col>76</xdr:col>
      <xdr:colOff>114300</xdr:colOff>
      <xdr:row>98</xdr:row>
      <xdr:rowOff>162213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2444"/>
          <a:ext cx="889000" cy="1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162213</xdr:rowOff>
    </xdr:from>
    <xdr:to>
      <xdr:col>71</xdr:col>
      <xdr:colOff>177800</xdr:colOff>
      <xdr:row>98</xdr:row>
      <xdr:rowOff>163987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64313"/>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64745</xdr:rowOff>
    </xdr:from>
    <xdr:to>
      <xdr:col>85</xdr:col>
      <xdr:colOff>177800</xdr:colOff>
      <xdr:row>98</xdr:row>
      <xdr:rowOff>166345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136871</xdr:rowOff>
    </xdr:from>
    <xdr:to>
      <xdr:col>81</xdr:col>
      <xdr:colOff>101600</xdr:colOff>
      <xdr:row>98</xdr:row>
      <xdr:rowOff>67021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83548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4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150994</xdr:rowOff>
    </xdr:from>
    <xdr:to>
      <xdr:col>76</xdr:col>
      <xdr:colOff>165100</xdr:colOff>
      <xdr:row>98</xdr:row>
      <xdr:rowOff>81144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97671</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5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111413</xdr:rowOff>
    </xdr:from>
    <xdr:to>
      <xdr:col>72</xdr:col>
      <xdr:colOff>38100</xdr:colOff>
      <xdr:row>99</xdr:row>
      <xdr:rowOff>41563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32690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0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113187</xdr:rowOff>
    </xdr:from>
    <xdr:to>
      <xdr:col>67</xdr:col>
      <xdr:colOff>101600</xdr:colOff>
      <xdr:row>99</xdr:row>
      <xdr:rowOff>43337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34464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12873</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56973"/>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12873</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56973"/>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133523</xdr:rowOff>
    </xdr:from>
    <xdr:to>
      <xdr:col>102</xdr:col>
      <xdr:colOff>165100</xdr:colOff>
      <xdr:row>58</xdr:row>
      <xdr:rowOff>63673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80200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140005</xdr:rowOff>
    </xdr:from>
    <xdr:to>
      <xdr:col>116</xdr:col>
      <xdr:colOff>63500</xdr:colOff>
      <xdr:row>77</xdr:row>
      <xdr:rowOff>16782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70205"/>
          <a:ext cx="838200" cy="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16782</xdr:rowOff>
    </xdr:from>
    <xdr:to>
      <xdr:col>111</xdr:col>
      <xdr:colOff>177800</xdr:colOff>
      <xdr:row>77</xdr:row>
      <xdr:rowOff>27667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1843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27667</xdr:rowOff>
    </xdr:from>
    <xdr:to>
      <xdr:col>107</xdr:col>
      <xdr:colOff>50800</xdr:colOff>
      <xdr:row>77</xdr:row>
      <xdr:rowOff>91011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29317"/>
          <a:ext cx="889000" cy="6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28620</xdr:rowOff>
    </xdr:from>
    <xdr:to>
      <xdr:col>102</xdr:col>
      <xdr:colOff>114300</xdr:colOff>
      <xdr:row>77</xdr:row>
      <xdr:rowOff>91011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30270"/>
          <a:ext cx="889000" cy="6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89205</xdr:rowOff>
    </xdr:from>
    <xdr:to>
      <xdr:col>116</xdr:col>
      <xdr:colOff>114300</xdr:colOff>
      <xdr:row>77</xdr:row>
      <xdr:rowOff>19355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67632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9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137432</xdr:rowOff>
    </xdr:from>
    <xdr:to>
      <xdr:col>112</xdr:col>
      <xdr:colOff>38100</xdr:colOff>
      <xdr:row>77</xdr:row>
      <xdr:rowOff>67582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58709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148317</xdr:rowOff>
    </xdr:from>
    <xdr:to>
      <xdr:col>107</xdr:col>
      <xdr:colOff>101600</xdr:colOff>
      <xdr:row>77</xdr:row>
      <xdr:rowOff>78467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69594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40211</xdr:rowOff>
    </xdr:from>
    <xdr:to>
      <xdr:col>102</xdr:col>
      <xdr:colOff>165100</xdr:colOff>
      <xdr:row>77</xdr:row>
      <xdr:rowOff>141811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132938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149270</xdr:rowOff>
    </xdr:from>
    <xdr:to>
      <xdr:col>98</xdr:col>
      <xdr:colOff>38100</xdr:colOff>
      <xdr:row>77</xdr:row>
      <xdr:rowOff>79420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70547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職員数</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減により、</a:t>
          </a:r>
          <a:r>
            <a:rPr kumimoji="1" lang="ja-JP" altLang="ja-JP" sz="1100">
              <a:solidFill>
                <a:schemeClr val="dk1"/>
              </a:solidFill>
              <a:effectLst/>
              <a:latin typeface="+mn-lt"/>
              <a:ea typeface="+mn-ea"/>
              <a:cs typeface="+mn-cs"/>
            </a:rPr>
            <a:t>人件費は前年度から</a:t>
          </a:r>
          <a:r>
            <a:rPr kumimoji="1" lang="en-US" altLang="ja-JP" sz="1100">
              <a:solidFill>
                <a:schemeClr val="dk1"/>
              </a:solidFill>
              <a:effectLst/>
              <a:latin typeface="+mn-lt"/>
              <a:ea typeface="+mn-ea"/>
              <a:cs typeface="+mn-cs"/>
            </a:rPr>
            <a:t>456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a:t>
          </a:r>
          <a:r>
            <a:rPr kumimoji="1" lang="ja-JP" altLang="en-US" sz="1100">
              <a:solidFill>
                <a:schemeClr val="dk1"/>
              </a:solidFill>
              <a:effectLst/>
              <a:latin typeface="+mn-lt"/>
              <a:ea typeface="+mn-ea"/>
              <a:cs typeface="+mn-cs"/>
            </a:rPr>
            <a:t>が止まることはないため、</a:t>
          </a:r>
          <a:r>
            <a:rPr kumimoji="1" lang="ja-JP" altLang="ja-JP" sz="1100">
              <a:solidFill>
                <a:schemeClr val="dk1"/>
              </a:solidFill>
              <a:effectLst/>
              <a:latin typeface="+mn-lt"/>
              <a:ea typeface="+mn-ea"/>
              <a:cs typeface="+mn-cs"/>
            </a:rPr>
            <a:t>住民一人当たりの経費</a:t>
          </a:r>
          <a:r>
            <a:rPr kumimoji="1" lang="ja-JP" altLang="en-US" sz="1100">
              <a:solidFill>
                <a:schemeClr val="dk1"/>
              </a:solidFill>
              <a:effectLst/>
              <a:latin typeface="+mn-lt"/>
              <a:ea typeface="+mn-ea"/>
              <a:cs typeface="+mn-cs"/>
            </a:rPr>
            <a:t>は今後さらに</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公共施設の維持修繕は、前年度から</a:t>
          </a:r>
          <a:r>
            <a:rPr kumimoji="1" lang="en-US" altLang="ja-JP" sz="1100">
              <a:solidFill>
                <a:schemeClr val="dk1"/>
              </a:solidFill>
              <a:effectLst/>
              <a:latin typeface="+mn-lt"/>
              <a:ea typeface="+mn-ea"/>
              <a:cs typeface="+mn-cs"/>
            </a:rPr>
            <a:t>20,344</a:t>
          </a:r>
          <a:r>
            <a:rPr kumimoji="1" lang="ja-JP" altLang="en-US" sz="1100">
              <a:solidFill>
                <a:schemeClr val="dk1"/>
              </a:solidFill>
              <a:effectLst/>
              <a:latin typeface="+mn-lt"/>
              <a:ea typeface="+mn-ea"/>
              <a:cs typeface="+mn-cs"/>
            </a:rPr>
            <a:t>円増加した。今後もさらに増加すると考えられる。適切な管理のもと、費用削減に努める。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公債費も前年度から</a:t>
          </a:r>
          <a:r>
            <a:rPr kumimoji="1" lang="en-US" altLang="ja-JP" sz="1100">
              <a:solidFill>
                <a:schemeClr val="dk1"/>
              </a:solidFill>
              <a:effectLst/>
              <a:latin typeface="+mn-lt"/>
              <a:ea typeface="+mn-ea"/>
              <a:cs typeface="+mn-cs"/>
            </a:rPr>
            <a:t>2,989</a:t>
          </a:r>
          <a:r>
            <a:rPr kumimoji="1" lang="ja-JP" altLang="en-US" sz="1100">
              <a:solidFill>
                <a:schemeClr val="dk1"/>
              </a:solidFill>
              <a:effectLst/>
              <a:latin typeface="+mn-lt"/>
              <a:ea typeface="+mn-ea"/>
              <a:cs typeface="+mn-cs"/>
            </a:rPr>
            <a:t>円増加した。こちらも増加の一途である。今後も状況は変わらないが、公共施設の見直しを図り、適正な保有数とすることが重要である。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1,336
60.81
2,396,993
2,315,943
45,400
1,271,881
2,235,586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119488</xdr:rowOff>
    </xdr:from>
    <xdr:to>
      <xdr:col>24</xdr:col>
      <xdr:colOff>63500</xdr:colOff>
      <xdr:row>35</xdr:row>
      <xdr:rowOff>124289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20238"/>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119488</xdr:rowOff>
    </xdr:from>
    <xdr:to>
      <xdr:col>19</xdr:col>
      <xdr:colOff>177800</xdr:colOff>
      <xdr:row>35</xdr:row>
      <xdr:rowOff>134861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20238"/>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131051</xdr:rowOff>
    </xdr:from>
    <xdr:to>
      <xdr:col>15</xdr:col>
      <xdr:colOff>50800</xdr:colOff>
      <xdr:row>35</xdr:row>
      <xdr:rowOff>134861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3180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131051</xdr:rowOff>
    </xdr:from>
    <xdr:to>
      <xdr:col>10</xdr:col>
      <xdr:colOff>114300</xdr:colOff>
      <xdr:row>35</xdr:row>
      <xdr:rowOff>159150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31801"/>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73489</xdr:rowOff>
    </xdr:from>
    <xdr:to>
      <xdr:col>24</xdr:col>
      <xdr:colOff>114300</xdr:colOff>
      <xdr:row>36</xdr:row>
      <xdr:rowOff>3639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96366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68688</xdr:rowOff>
    </xdr:from>
    <xdr:to>
      <xdr:col>20</xdr:col>
      <xdr:colOff>38100</xdr:colOff>
      <xdr:row>35</xdr:row>
      <xdr:rowOff>170288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15365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84061</xdr:rowOff>
    </xdr:from>
    <xdr:to>
      <xdr:col>15</xdr:col>
      <xdr:colOff>101600</xdr:colOff>
      <xdr:row>36</xdr:row>
      <xdr:rowOff>14211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30738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80251</xdr:rowOff>
    </xdr:from>
    <xdr:to>
      <xdr:col>10</xdr:col>
      <xdr:colOff>165100</xdr:colOff>
      <xdr:row>36</xdr:row>
      <xdr:rowOff>10401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26928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108350</xdr:rowOff>
    </xdr:from>
    <xdr:to>
      <xdr:col>6</xdr:col>
      <xdr:colOff>38100</xdr:colOff>
      <xdr:row>36</xdr:row>
      <xdr:rowOff>38500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55027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46496</xdr:rowOff>
    </xdr:from>
    <xdr:to>
      <xdr:col>24</xdr:col>
      <xdr:colOff>63500</xdr:colOff>
      <xdr:row>56</xdr:row>
      <xdr:rowOff>151963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47696"/>
          <a:ext cx="838200" cy="10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46496</xdr:rowOff>
    </xdr:from>
    <xdr:to>
      <xdr:col>19</xdr:col>
      <xdr:colOff>177800</xdr:colOff>
      <xdr:row>56</xdr:row>
      <xdr:rowOff>115072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47696"/>
          <a:ext cx="889000" cy="6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114196</xdr:rowOff>
    </xdr:from>
    <xdr:to>
      <xdr:col>15</xdr:col>
      <xdr:colOff>50800</xdr:colOff>
      <xdr:row>56</xdr:row>
      <xdr:rowOff>115072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1539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114196</xdr:rowOff>
    </xdr:from>
    <xdr:to>
      <xdr:col>10</xdr:col>
      <xdr:colOff>114300</xdr:colOff>
      <xdr:row>57</xdr:row>
      <xdr:rowOff>40163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15396"/>
          <a:ext cx="889000" cy="9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101163</xdr:rowOff>
    </xdr:from>
    <xdr:to>
      <xdr:col>24</xdr:col>
      <xdr:colOff>114300</xdr:colOff>
      <xdr:row>57</xdr:row>
      <xdr:rowOff>31313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124040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167146</xdr:rowOff>
    </xdr:from>
    <xdr:to>
      <xdr:col>20</xdr:col>
      <xdr:colOff>38100</xdr:colOff>
      <xdr:row>56</xdr:row>
      <xdr:rowOff>97296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113823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7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64272</xdr:rowOff>
    </xdr:from>
    <xdr:to>
      <xdr:col>15</xdr:col>
      <xdr:colOff>101600</xdr:colOff>
      <xdr:row>56</xdr:row>
      <xdr:rowOff>165872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10949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4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63396</xdr:rowOff>
    </xdr:from>
    <xdr:to>
      <xdr:col>10</xdr:col>
      <xdr:colOff>165100</xdr:colOff>
      <xdr:row>56</xdr:row>
      <xdr:rowOff>164996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10073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3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160813</xdr:rowOff>
    </xdr:from>
    <xdr:to>
      <xdr:col>6</xdr:col>
      <xdr:colOff>38100</xdr:colOff>
      <xdr:row>57</xdr:row>
      <xdr:rowOff>90963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82090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5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163540</xdr:rowOff>
    </xdr:from>
    <xdr:to>
      <xdr:col>24</xdr:col>
      <xdr:colOff>63500</xdr:colOff>
      <xdr:row>76</xdr:row>
      <xdr:rowOff>63160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2290"/>
          <a:ext cx="838200" cy="7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57702</xdr:rowOff>
    </xdr:from>
    <xdr:to>
      <xdr:col>19</xdr:col>
      <xdr:colOff>177800</xdr:colOff>
      <xdr:row>76</xdr:row>
      <xdr:rowOff>63160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87902"/>
          <a:ext cx="889000" cy="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57702</xdr:rowOff>
    </xdr:from>
    <xdr:to>
      <xdr:col>15</xdr:col>
      <xdr:colOff>50800</xdr:colOff>
      <xdr:row>76</xdr:row>
      <xdr:rowOff>111540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87902"/>
          <a:ext cx="889000" cy="5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111540</xdr:rowOff>
    </xdr:from>
    <xdr:to>
      <xdr:col>10</xdr:col>
      <xdr:colOff>114300</xdr:colOff>
      <xdr:row>76</xdr:row>
      <xdr:rowOff>130006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41740"/>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112741</xdr:rowOff>
    </xdr:from>
    <xdr:to>
      <xdr:col>24</xdr:col>
      <xdr:colOff>114300</xdr:colOff>
      <xdr:row>76</xdr:row>
      <xdr:rowOff>42890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1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135618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12360</xdr:rowOff>
    </xdr:from>
    <xdr:to>
      <xdr:col>20</xdr:col>
      <xdr:colOff>38100</xdr:colOff>
      <xdr:row>76</xdr:row>
      <xdr:rowOff>113960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130488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6902</xdr:rowOff>
    </xdr:from>
    <xdr:to>
      <xdr:col>15</xdr:col>
      <xdr:colOff>101600</xdr:colOff>
      <xdr:row>76</xdr:row>
      <xdr:rowOff>108502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125028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1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60740</xdr:rowOff>
    </xdr:from>
    <xdr:to>
      <xdr:col>10</xdr:col>
      <xdr:colOff>165100</xdr:colOff>
      <xdr:row>76</xdr:row>
      <xdr:rowOff>162340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153467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79206</xdr:rowOff>
    </xdr:from>
    <xdr:to>
      <xdr:col>6</xdr:col>
      <xdr:colOff>38100</xdr:colOff>
      <xdr:row>77</xdr:row>
      <xdr:rowOff>9356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25882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8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153240</xdr:rowOff>
    </xdr:from>
    <xdr:to>
      <xdr:col>24</xdr:col>
      <xdr:colOff>63500</xdr:colOff>
      <xdr:row>97</xdr:row>
      <xdr:rowOff>169946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83890"/>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139235</xdr:rowOff>
    </xdr:from>
    <xdr:to>
      <xdr:col>19</xdr:col>
      <xdr:colOff>177800</xdr:colOff>
      <xdr:row>97</xdr:row>
      <xdr:rowOff>169946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69885"/>
          <a:ext cx="889000" cy="3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139235</xdr:rowOff>
    </xdr:from>
    <xdr:to>
      <xdr:col>15</xdr:col>
      <xdr:colOff>50800</xdr:colOff>
      <xdr:row>98</xdr:row>
      <xdr:rowOff>11588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69885"/>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11588</xdr:rowOff>
    </xdr:from>
    <xdr:to>
      <xdr:col>10</xdr:col>
      <xdr:colOff>114300</xdr:colOff>
      <xdr:row>98</xdr:row>
      <xdr:rowOff>32688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13688"/>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102440</xdr:rowOff>
    </xdr:from>
    <xdr:to>
      <xdr:col>24</xdr:col>
      <xdr:colOff>114300</xdr:colOff>
      <xdr:row>98</xdr:row>
      <xdr:rowOff>32590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80867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119146</xdr:rowOff>
    </xdr:from>
    <xdr:to>
      <xdr:col>20</xdr:col>
      <xdr:colOff>38100</xdr:colOff>
      <xdr:row>98</xdr:row>
      <xdr:rowOff>49296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40423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4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88435</xdr:rowOff>
    </xdr:from>
    <xdr:to>
      <xdr:col>15</xdr:col>
      <xdr:colOff>101600</xdr:colOff>
      <xdr:row>98</xdr:row>
      <xdr:rowOff>18585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9712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132238</xdr:rowOff>
    </xdr:from>
    <xdr:to>
      <xdr:col>10</xdr:col>
      <xdr:colOff>165100</xdr:colOff>
      <xdr:row>98</xdr:row>
      <xdr:rowOff>62388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53515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5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153338</xdr:rowOff>
    </xdr:from>
    <xdr:to>
      <xdr:col>6</xdr:col>
      <xdr:colOff>38100</xdr:colOff>
      <xdr:row>98</xdr:row>
      <xdr:rowOff>83488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8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74615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7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65847</xdr:rowOff>
    </xdr:from>
    <xdr:to>
      <xdr:col>55</xdr:col>
      <xdr:colOff>0</xdr:colOff>
      <xdr:row>57</xdr:row>
      <xdr:rowOff>89599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38497"/>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89599</xdr:rowOff>
    </xdr:from>
    <xdr:to>
      <xdr:col>50</xdr:col>
      <xdr:colOff>114300</xdr:colOff>
      <xdr:row>57</xdr:row>
      <xdr:rowOff>100375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62249"/>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85327</xdr:rowOff>
    </xdr:from>
    <xdr:to>
      <xdr:col>45</xdr:col>
      <xdr:colOff>177800</xdr:colOff>
      <xdr:row>57</xdr:row>
      <xdr:rowOff>100375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57977"/>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85327</xdr:rowOff>
    </xdr:from>
    <xdr:to>
      <xdr:col>41</xdr:col>
      <xdr:colOff>50800</xdr:colOff>
      <xdr:row>57</xdr:row>
      <xdr:rowOff>113027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57977"/>
          <a:ext cx="889000" cy="2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15047</xdr:rowOff>
    </xdr:from>
    <xdr:to>
      <xdr:col>55</xdr:col>
      <xdr:colOff>50800</xdr:colOff>
      <xdr:row>57</xdr:row>
      <xdr:rowOff>116647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145874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7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38799</xdr:rowOff>
    </xdr:from>
    <xdr:to>
      <xdr:col>50</xdr:col>
      <xdr:colOff>165100</xdr:colOff>
      <xdr:row>57</xdr:row>
      <xdr:rowOff>140399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131526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49575</xdr:rowOff>
    </xdr:from>
    <xdr:to>
      <xdr:col>46</xdr:col>
      <xdr:colOff>38100</xdr:colOff>
      <xdr:row>57</xdr:row>
      <xdr:rowOff>151175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142302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1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34527</xdr:rowOff>
    </xdr:from>
    <xdr:to>
      <xdr:col>41</xdr:col>
      <xdr:colOff>101600</xdr:colOff>
      <xdr:row>57</xdr:row>
      <xdr:rowOff>136127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152654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62227</xdr:rowOff>
    </xdr:from>
    <xdr:to>
      <xdr:col>36</xdr:col>
      <xdr:colOff>165100</xdr:colOff>
      <xdr:row>57</xdr:row>
      <xdr:rowOff>163827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154954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163692</xdr:rowOff>
    </xdr:from>
    <xdr:to>
      <xdr:col>55</xdr:col>
      <xdr:colOff>0</xdr:colOff>
      <xdr:row>78</xdr:row>
      <xdr:rowOff>26798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65342"/>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164007</xdr:rowOff>
    </xdr:from>
    <xdr:to>
      <xdr:col>50</xdr:col>
      <xdr:colOff>114300</xdr:colOff>
      <xdr:row>78</xdr:row>
      <xdr:rowOff>26798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65657"/>
          <a:ext cx="8890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164007</xdr:rowOff>
    </xdr:from>
    <xdr:to>
      <xdr:col>45</xdr:col>
      <xdr:colOff>177800</xdr:colOff>
      <xdr:row>78</xdr:row>
      <xdr:rowOff>540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65657"/>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xdr:rowOff>
    </xdr:from>
    <xdr:to>
      <xdr:col>41</xdr:col>
      <xdr:colOff>50800</xdr:colOff>
      <xdr:row>78</xdr:row>
      <xdr:rowOff>18207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73640"/>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112892</xdr:rowOff>
    </xdr:from>
    <xdr:to>
      <xdr:col>55</xdr:col>
      <xdr:colOff>50800</xdr:colOff>
      <xdr:row>78</xdr:row>
      <xdr:rowOff>43042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91319</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147448</xdr:rowOff>
    </xdr:from>
    <xdr:to>
      <xdr:col>50</xdr:col>
      <xdr:colOff>165100</xdr:colOff>
      <xdr:row>78</xdr:row>
      <xdr:rowOff>77598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68725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113207</xdr:rowOff>
    </xdr:from>
    <xdr:to>
      <xdr:col>46</xdr:col>
      <xdr:colOff>38100</xdr:colOff>
      <xdr:row>78</xdr:row>
      <xdr:rowOff>43357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34484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121190</xdr:rowOff>
    </xdr:from>
    <xdr:to>
      <xdr:col>41</xdr:col>
      <xdr:colOff>101600</xdr:colOff>
      <xdr:row>78</xdr:row>
      <xdr:rowOff>51340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138857</xdr:rowOff>
    </xdr:from>
    <xdr:to>
      <xdr:col>36</xdr:col>
      <xdr:colOff>165100</xdr:colOff>
      <xdr:row>78</xdr:row>
      <xdr:rowOff>69007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60134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3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59778</xdr:rowOff>
    </xdr:from>
    <xdr:to>
      <xdr:col>55</xdr:col>
      <xdr:colOff>0</xdr:colOff>
      <xdr:row>98</xdr:row>
      <xdr:rowOff>59471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90428"/>
          <a:ext cx="838200" cy="1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137271</xdr:rowOff>
    </xdr:from>
    <xdr:to>
      <xdr:col>50</xdr:col>
      <xdr:colOff>114300</xdr:colOff>
      <xdr:row>97</xdr:row>
      <xdr:rowOff>59778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96471"/>
          <a:ext cx="889000" cy="9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137271</xdr:rowOff>
    </xdr:from>
    <xdr:to>
      <xdr:col>45</xdr:col>
      <xdr:colOff>177800</xdr:colOff>
      <xdr:row>97</xdr:row>
      <xdr:rowOff>149295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96471"/>
          <a:ext cx="889000" cy="18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149295</xdr:rowOff>
    </xdr:from>
    <xdr:to>
      <xdr:col>41</xdr:col>
      <xdr:colOff>50800</xdr:colOff>
      <xdr:row>98</xdr:row>
      <xdr:rowOff>30220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9945"/>
          <a:ext cx="889000" cy="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8671</xdr:rowOff>
    </xdr:from>
    <xdr:to>
      <xdr:col>55</xdr:col>
      <xdr:colOff>50800</xdr:colOff>
      <xdr:row>98</xdr:row>
      <xdr:rowOff>110271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158548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8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8978</xdr:rowOff>
    </xdr:from>
    <xdr:to>
      <xdr:col>50</xdr:col>
      <xdr:colOff>165100</xdr:colOff>
      <xdr:row>97</xdr:row>
      <xdr:rowOff>110578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3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127105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86471</xdr:rowOff>
    </xdr:from>
    <xdr:to>
      <xdr:col>46</xdr:col>
      <xdr:colOff>38100</xdr:colOff>
      <xdr:row>97</xdr:row>
      <xdr:rowOff>16621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33148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2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98495</xdr:rowOff>
    </xdr:from>
    <xdr:to>
      <xdr:col>41</xdr:col>
      <xdr:colOff>101600</xdr:colOff>
      <xdr:row>98</xdr:row>
      <xdr:rowOff>28645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45172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150870</xdr:rowOff>
    </xdr:from>
    <xdr:to>
      <xdr:col>36</xdr:col>
      <xdr:colOff>165100</xdr:colOff>
      <xdr:row>98</xdr:row>
      <xdr:rowOff>81020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97547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5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23059</xdr:rowOff>
    </xdr:from>
    <xdr:to>
      <xdr:col>85</xdr:col>
      <xdr:colOff>127000</xdr:colOff>
      <xdr:row>37</xdr:row>
      <xdr:rowOff>109022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66709"/>
          <a:ext cx="838200" cy="8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70795</xdr:rowOff>
    </xdr:from>
    <xdr:to>
      <xdr:col>81</xdr:col>
      <xdr:colOff>50800</xdr:colOff>
      <xdr:row>37</xdr:row>
      <xdr:rowOff>109022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14445"/>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70795</xdr:rowOff>
    </xdr:from>
    <xdr:to>
      <xdr:col>76</xdr:col>
      <xdr:colOff>114300</xdr:colOff>
      <xdr:row>37</xdr:row>
      <xdr:rowOff>137643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14445"/>
          <a:ext cx="889000" cy="6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133455</xdr:rowOff>
    </xdr:from>
    <xdr:to>
      <xdr:col>71</xdr:col>
      <xdr:colOff>177800</xdr:colOff>
      <xdr:row>37</xdr:row>
      <xdr:rowOff>137643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77105"/>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143709</xdr:rowOff>
    </xdr:from>
    <xdr:to>
      <xdr:col>85</xdr:col>
      <xdr:colOff>177800</xdr:colOff>
      <xdr:row>37</xdr:row>
      <xdr:rowOff>73859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1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166586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58222</xdr:rowOff>
    </xdr:from>
    <xdr:to>
      <xdr:col>81</xdr:col>
      <xdr:colOff>101600</xdr:colOff>
      <xdr:row>37</xdr:row>
      <xdr:rowOff>159822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150949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19995</xdr:rowOff>
    </xdr:from>
    <xdr:to>
      <xdr:col>76</xdr:col>
      <xdr:colOff>165100</xdr:colOff>
      <xdr:row>37</xdr:row>
      <xdr:rowOff>121595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112722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86843</xdr:rowOff>
    </xdr:from>
    <xdr:to>
      <xdr:col>72</xdr:col>
      <xdr:colOff>38100</xdr:colOff>
      <xdr:row>38</xdr:row>
      <xdr:rowOff>16993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82655</xdr:rowOff>
    </xdr:from>
    <xdr:to>
      <xdr:col>67</xdr:col>
      <xdr:colOff>101600</xdr:colOff>
      <xdr:row>38</xdr:row>
      <xdr:rowOff>12805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1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150741</xdr:rowOff>
    </xdr:from>
    <xdr:to>
      <xdr:col>85</xdr:col>
      <xdr:colOff>127000</xdr:colOff>
      <xdr:row>57</xdr:row>
      <xdr:rowOff>164229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23391"/>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164229</xdr:rowOff>
    </xdr:from>
    <xdr:to>
      <xdr:col>81</xdr:col>
      <xdr:colOff>50800</xdr:colOff>
      <xdr:row>58</xdr:row>
      <xdr:rowOff>12116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36879"/>
          <a:ext cx="889000" cy="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147661</xdr:rowOff>
    </xdr:from>
    <xdr:to>
      <xdr:col>76</xdr:col>
      <xdr:colOff>114300</xdr:colOff>
      <xdr:row>58</xdr:row>
      <xdr:rowOff>12116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20311"/>
          <a:ext cx="8890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131015</xdr:rowOff>
    </xdr:from>
    <xdr:to>
      <xdr:col>71</xdr:col>
      <xdr:colOff>177800</xdr:colOff>
      <xdr:row>57</xdr:row>
      <xdr:rowOff>147661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03665"/>
          <a:ext cx="889000" cy="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99941</xdr:rowOff>
    </xdr:from>
    <xdr:to>
      <xdr:col>85</xdr:col>
      <xdr:colOff>177800</xdr:colOff>
      <xdr:row>58</xdr:row>
      <xdr:rowOff>30091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78368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113429</xdr:rowOff>
    </xdr:from>
    <xdr:to>
      <xdr:col>81</xdr:col>
      <xdr:colOff>101600</xdr:colOff>
      <xdr:row>58</xdr:row>
      <xdr:rowOff>43579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34706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132766</xdr:rowOff>
    </xdr:from>
    <xdr:to>
      <xdr:col>76</xdr:col>
      <xdr:colOff>165100</xdr:colOff>
      <xdr:row>58</xdr:row>
      <xdr:rowOff>62916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54043</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96861</xdr:rowOff>
    </xdr:from>
    <xdr:to>
      <xdr:col>72</xdr:col>
      <xdr:colOff>38100</xdr:colOff>
      <xdr:row>58</xdr:row>
      <xdr:rowOff>27011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18138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6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80215</xdr:rowOff>
    </xdr:from>
    <xdr:to>
      <xdr:col>67</xdr:col>
      <xdr:colOff>101600</xdr:colOff>
      <xdr:row>58</xdr:row>
      <xdr:rowOff>10365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26892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6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133581</xdr:rowOff>
    </xdr:from>
    <xdr:to>
      <xdr:col>85</xdr:col>
      <xdr:colOff>127000</xdr:colOff>
      <xdr:row>78</xdr:row>
      <xdr:rowOff>139343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06681"/>
          <a:ext cx="838200" cy="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30451</xdr:rowOff>
    </xdr:from>
    <xdr:to>
      <xdr:col>81</xdr:col>
      <xdr:colOff>50800</xdr:colOff>
      <xdr:row>78</xdr:row>
      <xdr:rowOff>133581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03551"/>
          <a:ext cx="889000" cy="10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30451</xdr:rowOff>
    </xdr:from>
    <xdr:to>
      <xdr:col>76</xdr:col>
      <xdr:colOff>114300</xdr:colOff>
      <xdr:row>78</xdr:row>
      <xdr:rowOff>82708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403551"/>
          <a:ext cx="889000" cy="5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20382</xdr:rowOff>
    </xdr:from>
    <xdr:to>
      <xdr:col>71</xdr:col>
      <xdr:colOff>177800</xdr:colOff>
      <xdr:row>78</xdr:row>
      <xdr:rowOff>82708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93482"/>
          <a:ext cx="8890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88543</xdr:rowOff>
    </xdr:from>
    <xdr:to>
      <xdr:col>85</xdr:col>
      <xdr:colOff>177800</xdr:colOff>
      <xdr:row>79</xdr:row>
      <xdr:rowOff>18693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47920</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82781</xdr:rowOff>
    </xdr:from>
    <xdr:to>
      <xdr:col>81</xdr:col>
      <xdr:colOff>101600</xdr:colOff>
      <xdr:row>79</xdr:row>
      <xdr:rowOff>12931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29458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2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151101</xdr:rowOff>
    </xdr:from>
    <xdr:to>
      <xdr:col>76</xdr:col>
      <xdr:colOff>165100</xdr:colOff>
      <xdr:row>78</xdr:row>
      <xdr:rowOff>81251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97778</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312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31908</xdr:rowOff>
    </xdr:from>
    <xdr:to>
      <xdr:col>72</xdr:col>
      <xdr:colOff>38100</xdr:colOff>
      <xdr:row>78</xdr:row>
      <xdr:rowOff>133508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150035</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18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141032</xdr:rowOff>
    </xdr:from>
    <xdr:to>
      <xdr:col>67</xdr:col>
      <xdr:colOff>101600</xdr:colOff>
      <xdr:row>78</xdr:row>
      <xdr:rowOff>71182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87709</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73244</xdr:rowOff>
    </xdr:from>
    <xdr:to>
      <xdr:col>85</xdr:col>
      <xdr:colOff>127000</xdr:colOff>
      <xdr:row>97</xdr:row>
      <xdr:rowOff>78938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03894"/>
          <a:ext cx="8382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78938</xdr:rowOff>
    </xdr:from>
    <xdr:to>
      <xdr:col>81</xdr:col>
      <xdr:colOff>50800</xdr:colOff>
      <xdr:row>97</xdr:row>
      <xdr:rowOff>94814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09588"/>
          <a:ext cx="8890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94814</xdr:rowOff>
    </xdr:from>
    <xdr:to>
      <xdr:col>76</xdr:col>
      <xdr:colOff>114300</xdr:colOff>
      <xdr:row>97</xdr:row>
      <xdr:rowOff>103766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25464"/>
          <a:ext cx="8890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103766</xdr:rowOff>
    </xdr:from>
    <xdr:to>
      <xdr:col>71</xdr:col>
      <xdr:colOff>177800</xdr:colOff>
      <xdr:row>97</xdr:row>
      <xdr:rowOff>128184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4416"/>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22444</xdr:rowOff>
    </xdr:from>
    <xdr:to>
      <xdr:col>85</xdr:col>
      <xdr:colOff>177800</xdr:colOff>
      <xdr:row>97</xdr:row>
      <xdr:rowOff>124044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871</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3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28138</xdr:rowOff>
    </xdr:from>
    <xdr:to>
      <xdr:col>81</xdr:col>
      <xdr:colOff>101600</xdr:colOff>
      <xdr:row>97</xdr:row>
      <xdr:rowOff>129738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120865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5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44014</xdr:rowOff>
    </xdr:from>
    <xdr:to>
      <xdr:col>76</xdr:col>
      <xdr:colOff>165100</xdr:colOff>
      <xdr:row>97</xdr:row>
      <xdr:rowOff>145614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136741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52966</xdr:rowOff>
    </xdr:from>
    <xdr:to>
      <xdr:col>72</xdr:col>
      <xdr:colOff>38100</xdr:colOff>
      <xdr:row>97</xdr:row>
      <xdr:rowOff>154566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145693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77384</xdr:rowOff>
    </xdr:from>
    <xdr:to>
      <xdr:col>67</xdr:col>
      <xdr:colOff>101600</xdr:colOff>
      <xdr:row>98</xdr:row>
      <xdr:rowOff>7534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170111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35509</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22059"/>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35509</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722059"/>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156159</xdr:rowOff>
    </xdr:from>
    <xdr:to>
      <xdr:col>112</xdr:col>
      <xdr:colOff>38100</xdr:colOff>
      <xdr:row>39</xdr:row>
      <xdr:rowOff>86309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77436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高齢化に伴う介護、福祉関係費用の増加から、民生費は増加の一途をたどり、前年度から</a:t>
          </a:r>
          <a:r>
            <a:rPr kumimoji="1" lang="en-US" altLang="ja-JP" sz="1300">
              <a:latin typeface="ＭＳ Ｐゴシック" panose="020B0600070205080204" pitchFamily="50" charset="-128"/>
              <a:ea typeface="ＭＳ Ｐゴシック" panose="020B0600070205080204" pitchFamily="50" charset="-128"/>
            </a:rPr>
            <a:t>37,307</a:t>
          </a:r>
          <a:r>
            <a:rPr kumimoji="1" lang="ja-JP" altLang="en-US" sz="1300">
              <a:latin typeface="ＭＳ Ｐゴシック" panose="020B0600070205080204" pitchFamily="50" charset="-128"/>
              <a:ea typeface="ＭＳ Ｐゴシック" panose="020B0600070205080204" pitchFamily="50" charset="-128"/>
            </a:rPr>
            <a:t>円増加した。総額自体の増加に加え、人口減少が要因となる。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公債費は概ね類似団体水準で推移しているものの、徐々に増加傾向にある。適正な財政計画を立て、健全的な運営をしていかなければ、公債費の増加はさらに進むものと考えられる。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財政調整基金取崩しはなかったものの、前年度純繰越金が多額であったことから、実質単年度収支で大幅なマイナスとなった。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標準財政規模から見た、基金残高が</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％を超えており、今後は適正な金額となるよう努める。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標準財政規模比で一般会計が大きく黒字となっている。前年度よりも黒字比率は下がっているものの、依然として高い。今後は中長期的な財政計画を立て、健全財政運営を実施していく。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公共土木、公共施設の改修・整備に地方債を活用してきたが、近年は道路関係の改修が多く、借入額が増加傾向にある。このため、償還額と公債費比率が増加傾向にあり、しばらくは継続すると考えられる。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借入の抑制は当然したいが、高度経済成長期に整備した施設等の改修は待ったなしであり、必然的に地方債の活用が必須となる。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実質公債費比率の上昇を抑えるため、過疎債などの財政措置が有利な地方債の活用が必須となる。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普通交付税の追加交付分の積立により、近年増加しているが、毎年度取崩しがあるため、今後減少していく。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償還額が借入額を上回ったため、地方債残高は減少したが、分子は</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充当可能基金の増額などで、将来負担比率はマイナスを維持している。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熊本県産山村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決算余剰金の積立が主な要因。これにより、財政調整基金は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財政調整基金は現状の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億円前後を維持することとする。また、特定目的基金を新たに設置し適正な管理に努める。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創生基金：人材育成、地方創生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ふるさと寄附基金：環境保全、教育振興等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熊本地震復興基金：熊本地からの復興、災害対策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森林環境譲与税交付金基金：森林保全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創生基金：利子分の増加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ふるさと寄附基金：寄附額の増加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熊本地震復興基金：県からの交付金を積立たため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災害対策基金：災害時に備え、積み増したため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森林環境譲与税交付金基金：譲与額増加に伴うもの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熊本地震復興基金、環境譲与税交付金基金は毎年度活用しているため取崩しはあるが、寄附金と森林環境譲与税交付金の金額次第では増加することもある。各基金ともに事業目的に沿った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決算余剰金の積立が主な要因。これにより、財政調整基金は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財政調整基金は現状の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億円前後を維持することとする。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普通交付税追加交付等の特殊事情がない限りは、償還分の取崩しにより減少する。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1" zoomScaleNormal="7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2396993</v>
      </c>
      <c r="BO4" s="371"/>
      <c r="BP4" s="371"/>
      <c r="BQ4" s="371"/>
      <c r="BR4" s="371"/>
      <c r="BS4" s="371"/>
      <c r="BT4" s="371"/>
      <c r="BU4" s="372"/>
      <c r="BV4" s="370">
        <v>2706599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3.6</v>
      </c>
      <c r="CU4" s="377"/>
      <c r="CV4" s="377"/>
      <c r="CW4" s="377"/>
      <c r="CX4" s="377"/>
      <c r="CY4" s="377"/>
      <c r="CZ4" s="377"/>
      <c r="DA4" s="378"/>
      <c r="DB4" s="376">
        <v>9.3000000000000007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2315943</v>
      </c>
      <c r="BO5" s="408"/>
      <c r="BP5" s="408"/>
      <c r="BQ5" s="408"/>
      <c r="BR5" s="408"/>
      <c r="BS5" s="408"/>
      <c r="BT5" s="408"/>
      <c r="BU5" s="409"/>
      <c r="BV5" s="407">
        <v>2581348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85.4</v>
      </c>
      <c r="CU5" s="405"/>
      <c r="CV5" s="405"/>
      <c r="CW5" s="405"/>
      <c r="CX5" s="405"/>
      <c r="CY5" s="405"/>
      <c r="CZ5" s="405"/>
      <c r="DA5" s="406"/>
      <c r="DB5" s="404">
        <v>81.599999999999994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81050</v>
      </c>
      <c r="BO6" s="408"/>
      <c r="BP6" s="408"/>
      <c r="BQ6" s="408"/>
      <c r="BR6" s="408"/>
      <c r="BS6" s="408"/>
      <c r="BT6" s="408"/>
      <c r="BU6" s="409"/>
      <c r="BV6" s="407">
        <v>125251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85.7</v>
      </c>
      <c r="CU6" s="445"/>
      <c r="CV6" s="445"/>
      <c r="CW6" s="445"/>
      <c r="CX6" s="445"/>
      <c r="CY6" s="445"/>
      <c r="CZ6" s="445"/>
      <c r="DA6" s="446"/>
      <c r="DB6" s="444">
        <v>82.3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35650</v>
      </c>
      <c r="BO7" s="408"/>
      <c r="BP7" s="408"/>
      <c r="BQ7" s="408"/>
      <c r="BR7" s="408"/>
      <c r="BS7" s="408"/>
      <c r="BT7" s="408"/>
      <c r="BU7" s="409"/>
      <c r="BV7" s="407">
        <v>9009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1271881</v>
      </c>
      <c r="CU7" s="408"/>
      <c r="CV7" s="408"/>
      <c r="CW7" s="408"/>
      <c r="CX7" s="408"/>
      <c r="CY7" s="408"/>
      <c r="CZ7" s="408"/>
      <c r="DA7" s="409"/>
      <c r="DB7" s="407">
        <v>1251070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45400</v>
      </c>
      <c r="BO8" s="408"/>
      <c r="BP8" s="408"/>
      <c r="BQ8" s="408"/>
      <c r="BR8" s="408"/>
      <c r="BS8" s="408"/>
      <c r="BT8" s="408"/>
      <c r="BU8" s="409"/>
      <c r="BV8" s="407">
        <v>116242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1382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-70842</v>
      </c>
      <c r="BO9" s="408"/>
      <c r="BP9" s="408"/>
      <c r="BQ9" s="408"/>
      <c r="BR9" s="408"/>
      <c r="BS9" s="408"/>
      <c r="BT9" s="408"/>
      <c r="BU9" s="409"/>
      <c r="BV9" s="407">
        <v>-16817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v>
      </c>
      <c r="CU9" s="405"/>
      <c r="CV9" s="405"/>
      <c r="CW9" s="405"/>
      <c r="CX9" s="405"/>
      <c r="CY9" s="405"/>
      <c r="CZ9" s="405"/>
      <c r="DA9" s="406"/>
      <c r="DB9" s="404">
        <v>13.1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1510</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57097</v>
      </c>
      <c r="BO10" s="408"/>
      <c r="BP10" s="408"/>
      <c r="BQ10" s="408"/>
      <c r="BR10" s="408"/>
      <c r="BS10" s="408"/>
      <c r="BT10" s="408"/>
      <c r="BU10" s="409"/>
      <c r="BV10" s="407">
        <v>181465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1395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1336</v>
      </c>
      <c r="S13" s="492"/>
      <c r="T13" s="492"/>
      <c r="U13" s="492"/>
      <c r="V13" s="493"/>
      <c r="W13" s="423" t="s">
        <v>131</v>
      </c>
      <c r="X13" s="424"/>
      <c r="Y13" s="424"/>
      <c r="Z13" s="424"/>
      <c r="AA13" s="424"/>
      <c r="AB13" s="414"/>
      <c r="AC13" s="458">
        <v>336</v>
      </c>
      <c r="AD13" s="459"/>
      <c r="AE13" s="459"/>
      <c r="AF13" s="459"/>
      <c r="AG13" s="501"/>
      <c r="AH13" s="458">
        <v>319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-13745</v>
      </c>
      <c r="BO13" s="408"/>
      <c r="BP13" s="408"/>
      <c r="BQ13" s="408"/>
      <c r="BR13" s="408"/>
      <c r="BS13" s="408"/>
      <c r="BT13" s="408"/>
      <c r="BU13" s="409"/>
      <c r="BV13" s="407">
        <v>164648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7.4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1411</v>
      </c>
      <c r="S14" s="492"/>
      <c r="T14" s="492"/>
      <c r="U14" s="492"/>
      <c r="V14" s="493"/>
      <c r="W14" s="397"/>
      <c r="X14" s="398"/>
      <c r="Y14" s="398"/>
      <c r="Z14" s="398"/>
      <c r="AA14" s="398"/>
      <c r="AB14" s="387"/>
      <c r="AC14" s="494">
        <v>41.5</v>
      </c>
      <c r="AD14" s="495"/>
      <c r="AE14" s="495"/>
      <c r="AF14" s="495"/>
      <c r="AG14" s="496"/>
      <c r="AH14" s="494">
        <v>38.799999999999997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1362</v>
      </c>
      <c r="S15" s="492"/>
      <c r="T15" s="492"/>
      <c r="U15" s="492"/>
      <c r="V15" s="493"/>
      <c r="W15" s="423" t="s">
        <v>137</v>
      </c>
      <c r="X15" s="424"/>
      <c r="Y15" s="424"/>
      <c r="Z15" s="424"/>
      <c r="AA15" s="424"/>
      <c r="AB15" s="414"/>
      <c r="AC15" s="458">
        <v>112</v>
      </c>
      <c r="AD15" s="459"/>
      <c r="AE15" s="459"/>
      <c r="AF15" s="459"/>
      <c r="AG15" s="501"/>
      <c r="AH15" s="458">
        <v>114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188153</v>
      </c>
      <c r="BO15" s="371"/>
      <c r="BP15" s="371"/>
      <c r="BQ15" s="371"/>
      <c r="BR15" s="371"/>
      <c r="BS15" s="371"/>
      <c r="BT15" s="371"/>
      <c r="BU15" s="372"/>
      <c r="BV15" s="370">
        <v>182913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13.8</v>
      </c>
      <c r="AD16" s="495"/>
      <c r="AE16" s="495"/>
      <c r="AF16" s="495"/>
      <c r="AG16" s="496"/>
      <c r="AH16" s="494">
        <v>13.9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1230745</v>
      </c>
      <c r="BO16" s="408"/>
      <c r="BP16" s="408"/>
      <c r="BQ16" s="408"/>
      <c r="BR16" s="408"/>
      <c r="BS16" s="408"/>
      <c r="BT16" s="408"/>
      <c r="BU16" s="409"/>
      <c r="BV16" s="407">
        <v>1210139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361</v>
      </c>
      <c r="AD17" s="459"/>
      <c r="AE17" s="459"/>
      <c r="AF17" s="459"/>
      <c r="AG17" s="501"/>
      <c r="AH17" s="458">
        <v>389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224457</v>
      </c>
      <c r="BO17" s="408"/>
      <c r="BP17" s="408"/>
      <c r="BQ17" s="408"/>
      <c r="BR17" s="408"/>
      <c r="BS17" s="408"/>
      <c r="BT17" s="408"/>
      <c r="BU17" s="409"/>
      <c r="BV17" s="407">
        <v>218231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60.81</v>
      </c>
      <c r="M18" s="534"/>
      <c r="N18" s="534"/>
      <c r="O18" s="534"/>
      <c r="P18" s="534"/>
      <c r="Q18" s="534"/>
      <c r="R18" s="535"/>
      <c r="S18" s="535"/>
      <c r="T18" s="535"/>
      <c r="U18" s="535"/>
      <c r="V18" s="536"/>
      <c r="W18" s="425"/>
      <c r="X18" s="426"/>
      <c r="Y18" s="426"/>
      <c r="Z18" s="426"/>
      <c r="AA18" s="426"/>
      <c r="AB18" s="417"/>
      <c r="AC18" s="537">
        <v>44.6</v>
      </c>
      <c r="AD18" s="538"/>
      <c r="AE18" s="538"/>
      <c r="AF18" s="538"/>
      <c r="AG18" s="539"/>
      <c r="AH18" s="537">
        <v>47.3</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1094143</v>
      </c>
      <c r="BO18" s="408"/>
      <c r="BP18" s="408"/>
      <c r="BQ18" s="408"/>
      <c r="BR18" s="408"/>
      <c r="BS18" s="408"/>
      <c r="BT18" s="408"/>
      <c r="BU18" s="409"/>
      <c r="BV18" s="407">
        <v>1033105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23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1571079</v>
      </c>
      <c r="BO19" s="408"/>
      <c r="BP19" s="408"/>
      <c r="BQ19" s="408"/>
      <c r="BR19" s="408"/>
      <c r="BS19" s="408"/>
      <c r="BT19" s="408"/>
      <c r="BU19" s="409"/>
      <c r="BV19" s="407">
        <v>1633180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520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2235586</v>
      </c>
      <c r="BO22" s="371"/>
      <c r="BP22" s="371"/>
      <c r="BQ22" s="371"/>
      <c r="BR22" s="371"/>
      <c r="BS22" s="371"/>
      <c r="BT22" s="371"/>
      <c r="BU22" s="372"/>
      <c r="BV22" s="370">
        <v>2302096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2047185</v>
      </c>
      <c r="BO23" s="408"/>
      <c r="BP23" s="408"/>
      <c r="BQ23" s="408"/>
      <c r="BR23" s="408"/>
      <c r="BS23" s="408"/>
      <c r="BT23" s="408"/>
      <c r="BU23" s="409"/>
      <c r="BV23" s="407">
        <v>2120100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6500</v>
      </c>
      <c r="R24" s="459"/>
      <c r="S24" s="459"/>
      <c r="T24" s="459"/>
      <c r="U24" s="459"/>
      <c r="V24" s="501"/>
      <c r="W24" s="553"/>
      <c r="X24" s="554"/>
      <c r="Y24" s="555"/>
      <c r="Z24" s="457" t="s">
        <v>162</v>
      </c>
      <c r="AA24" s="437"/>
      <c r="AB24" s="437"/>
      <c r="AC24" s="437"/>
      <c r="AD24" s="437"/>
      <c r="AE24" s="437"/>
      <c r="AF24" s="437"/>
      <c r="AG24" s="438"/>
      <c r="AH24" s="458">
        <v>40</v>
      </c>
      <c r="AI24" s="459"/>
      <c r="AJ24" s="459"/>
      <c r="AK24" s="459"/>
      <c r="AL24" s="501"/>
      <c r="AM24" s="458">
        <v>120240</v>
      </c>
      <c r="AN24" s="459"/>
      <c r="AO24" s="459"/>
      <c r="AP24" s="459"/>
      <c r="AQ24" s="459"/>
      <c r="AR24" s="501"/>
      <c r="AS24" s="458">
        <v>3006</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1717435</v>
      </c>
      <c r="BO24" s="408"/>
      <c r="BP24" s="408"/>
      <c r="BQ24" s="408"/>
      <c r="BR24" s="408"/>
      <c r="BS24" s="408"/>
      <c r="BT24" s="408"/>
      <c r="BU24" s="409"/>
      <c r="BV24" s="407">
        <v>1723358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5140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174152</v>
      </c>
      <c r="BO25" s="371"/>
      <c r="BP25" s="371"/>
      <c r="BQ25" s="371"/>
      <c r="BR25" s="371"/>
      <c r="BS25" s="371"/>
      <c r="BT25" s="371"/>
      <c r="BU25" s="372"/>
      <c r="BV25" s="370">
        <v>110693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4900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2600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33916</v>
      </c>
      <c r="BO27" s="530"/>
      <c r="BP27" s="530"/>
      <c r="BQ27" s="530"/>
      <c r="BR27" s="530"/>
      <c r="BS27" s="530"/>
      <c r="BT27" s="530"/>
      <c r="BU27" s="531"/>
      <c r="BV27" s="529">
        <v>33915</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2130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1055550</v>
      </c>
      <c r="BO28" s="371"/>
      <c r="BP28" s="371"/>
      <c r="BQ28" s="371"/>
      <c r="BR28" s="371"/>
      <c r="BS28" s="371"/>
      <c r="BT28" s="371"/>
      <c r="BU28" s="372"/>
      <c r="BV28" s="370">
        <v>998453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6</v>
      </c>
      <c r="M29" s="459"/>
      <c r="N29" s="459"/>
      <c r="O29" s="459"/>
      <c r="P29" s="501"/>
      <c r="Q29" s="458">
        <v>1940</v>
      </c>
      <c r="R29" s="459"/>
      <c r="S29" s="459"/>
      <c r="T29" s="459"/>
      <c r="U29" s="459"/>
      <c r="V29" s="501"/>
      <c r="W29" s="556"/>
      <c r="X29" s="557"/>
      <c r="Y29" s="558"/>
      <c r="Z29" s="457" t="s">
        <v>178</v>
      </c>
      <c r="AA29" s="437"/>
      <c r="AB29" s="437"/>
      <c r="AC29" s="437"/>
      <c r="AD29" s="437"/>
      <c r="AE29" s="437"/>
      <c r="AF29" s="437"/>
      <c r="AG29" s="438"/>
      <c r="AH29" s="458">
        <v>40</v>
      </c>
      <c r="AI29" s="459"/>
      <c r="AJ29" s="459"/>
      <c r="AK29" s="459"/>
      <c r="AL29" s="501"/>
      <c r="AM29" s="458">
        <v>120240</v>
      </c>
      <c r="AN29" s="459"/>
      <c r="AO29" s="459"/>
      <c r="AP29" s="459"/>
      <c r="AQ29" s="459"/>
      <c r="AR29" s="501"/>
      <c r="AS29" s="458">
        <v>3006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80971</v>
      </c>
      <c r="BO29" s="408"/>
      <c r="BP29" s="408"/>
      <c r="BQ29" s="408"/>
      <c r="BR29" s="408"/>
      <c r="BS29" s="408"/>
      <c r="BT29" s="408"/>
      <c r="BU29" s="409"/>
      <c r="BV29" s="407">
        <v>77233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93.8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224610</v>
      </c>
      <c r="BO30" s="530"/>
      <c r="BP30" s="530"/>
      <c r="BQ30" s="530"/>
      <c r="BR30" s="530"/>
      <c r="BS30" s="530"/>
      <c r="BT30" s="530"/>
      <c r="BU30" s="531"/>
      <c r="BV30" s="529">
        <v>209175</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産山村国民健康保険特別会計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産山村簡易水道事業特別会計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株式会社うぶやま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産山村診療所特別会計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産山村介護保険特別会計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阿蘇広域行政事務組合(一般会計)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うぶマート事業特別会計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産山村後期高齢者医療特別会計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阿蘇広域行政事務組合
（特別養護老人ホーム阿蘇みやま荘特別会計）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熊本県後期高齢者医療広域連合
（一般会計）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熊本県後期高齢者医療広域連合
（後期高齢者医療特別会計）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IRpf9g84/MkPH+A8e+wClIi5xVtjbyDdiq+T6B6lqXN+tiX3OJ9srF3IziVfelaaQ1QKfbOYbk15UslImtcvhw==" saltValue="iacssHN9B77D7goevMne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124971</v>
      </c>
      <c r="S5" s="613"/>
      <c r="T5" s="613"/>
      <c r="U5" s="613"/>
      <c r="V5" s="613"/>
      <c r="W5" s="613"/>
      <c r="X5" s="613"/>
      <c r="Y5" s="614"/>
      <c r="Z5" s="615">
        <v>5.2</v>
      </c>
      <c r="AA5" s="615"/>
      <c r="AB5" s="615"/>
      <c r="AC5" s="615"/>
      <c r="AD5" s="616">
        <v>124971</v>
      </c>
      <c r="AE5" s="616"/>
      <c r="AF5" s="616"/>
      <c r="AG5" s="616"/>
      <c r="AH5" s="616"/>
      <c r="AI5" s="616"/>
      <c r="AJ5" s="616"/>
      <c r="AK5" s="616"/>
      <c r="AL5" s="617">
        <v>9.8000000000000007</v>
      </c>
      <c r="AM5" s="618"/>
      <c r="AN5" s="618"/>
      <c r="AO5" s="619"/>
      <c r="AP5" s="609" t="s">
        <v>217</v>
      </c>
      <c r="AQ5" s="610"/>
      <c r="AR5" s="610"/>
      <c r="AS5" s="610"/>
      <c r="AT5" s="610"/>
      <c r="AU5" s="610"/>
      <c r="AV5" s="610"/>
      <c r="AW5" s="610"/>
      <c r="AX5" s="610"/>
      <c r="AY5" s="610"/>
      <c r="AZ5" s="610"/>
      <c r="BA5" s="610"/>
      <c r="BB5" s="610"/>
      <c r="BC5" s="610"/>
      <c r="BD5" s="610"/>
      <c r="BE5" s="610"/>
      <c r="BF5" s="611"/>
      <c r="BG5" s="623">
        <v>123754</v>
      </c>
      <c r="BH5" s="624"/>
      <c r="BI5" s="624"/>
      <c r="BJ5" s="624"/>
      <c r="BK5" s="624"/>
      <c r="BL5" s="624"/>
      <c r="BM5" s="624"/>
      <c r="BN5" s="625"/>
      <c r="BO5" s="626">
        <v>99</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50204</v>
      </c>
      <c r="S6" s="624"/>
      <c r="T6" s="624"/>
      <c r="U6" s="624"/>
      <c r="V6" s="624"/>
      <c r="W6" s="624"/>
      <c r="X6" s="624"/>
      <c r="Y6" s="625"/>
      <c r="Z6" s="626">
        <v>2.1</v>
      </c>
      <c r="AA6" s="626"/>
      <c r="AB6" s="626"/>
      <c r="AC6" s="626"/>
      <c r="AD6" s="627">
        <v>50204</v>
      </c>
      <c r="AE6" s="627"/>
      <c r="AF6" s="627"/>
      <c r="AG6" s="627"/>
      <c r="AH6" s="627"/>
      <c r="AI6" s="627"/>
      <c r="AJ6" s="627"/>
      <c r="AK6" s="627"/>
      <c r="AL6" s="628">
        <v>3.9</v>
      </c>
      <c r="AM6" s="629"/>
      <c r="AN6" s="629"/>
      <c r="AO6" s="630"/>
      <c r="AP6" s="620" t="s">
        <v>222</v>
      </c>
      <c r="AQ6" s="621"/>
      <c r="AR6" s="621"/>
      <c r="AS6" s="621"/>
      <c r="AT6" s="621"/>
      <c r="AU6" s="621"/>
      <c r="AV6" s="621"/>
      <c r="AW6" s="621"/>
      <c r="AX6" s="621"/>
      <c r="AY6" s="621"/>
      <c r="AZ6" s="621"/>
      <c r="BA6" s="621"/>
      <c r="BB6" s="621"/>
      <c r="BC6" s="621"/>
      <c r="BD6" s="621"/>
      <c r="BE6" s="621"/>
      <c r="BF6" s="622"/>
      <c r="BG6" s="623">
        <v>123754</v>
      </c>
      <c r="BH6" s="624"/>
      <c r="BI6" s="624"/>
      <c r="BJ6" s="624"/>
      <c r="BK6" s="624"/>
      <c r="BL6" s="624"/>
      <c r="BM6" s="624"/>
      <c r="BN6" s="625"/>
      <c r="BO6" s="626">
        <v>99</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44373</v>
      </c>
      <c r="CS6" s="624"/>
      <c r="CT6" s="624"/>
      <c r="CU6" s="624"/>
      <c r="CV6" s="624"/>
      <c r="CW6" s="624"/>
      <c r="CX6" s="624"/>
      <c r="CY6" s="625"/>
      <c r="CZ6" s="617">
        <v>1.9</v>
      </c>
      <c r="DA6" s="618"/>
      <c r="DB6" s="618"/>
      <c r="DC6" s="634"/>
      <c r="DD6" s="632" t="s">
        <v>122</v>
      </c>
      <c r="DE6" s="624"/>
      <c r="DF6" s="624"/>
      <c r="DG6" s="624"/>
      <c r="DH6" s="624"/>
      <c r="DI6" s="624"/>
      <c r="DJ6" s="624"/>
      <c r="DK6" s="624"/>
      <c r="DL6" s="624"/>
      <c r="DM6" s="624"/>
      <c r="DN6" s="624"/>
      <c r="DO6" s="624"/>
      <c r="DP6" s="625"/>
      <c r="DQ6" s="632">
        <v>44373</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22</v>
      </c>
      <c r="S7" s="624"/>
      <c r="T7" s="624"/>
      <c r="U7" s="624"/>
      <c r="V7" s="624"/>
      <c r="W7" s="624"/>
      <c r="X7" s="624"/>
      <c r="Y7" s="625"/>
      <c r="Z7" s="626">
        <v>0</v>
      </c>
      <c r="AA7" s="626"/>
      <c r="AB7" s="626"/>
      <c r="AC7" s="626"/>
      <c r="AD7" s="627">
        <v>22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44377</v>
      </c>
      <c r="BH7" s="624"/>
      <c r="BI7" s="624"/>
      <c r="BJ7" s="624"/>
      <c r="BK7" s="624"/>
      <c r="BL7" s="624"/>
      <c r="BM7" s="624"/>
      <c r="BN7" s="625"/>
      <c r="BO7" s="626">
        <v>35.5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528068</v>
      </c>
      <c r="CS7" s="624"/>
      <c r="CT7" s="624"/>
      <c r="CU7" s="624"/>
      <c r="CV7" s="624"/>
      <c r="CW7" s="624"/>
      <c r="CX7" s="624"/>
      <c r="CY7" s="625"/>
      <c r="CZ7" s="626">
        <v>22.8</v>
      </c>
      <c r="DA7" s="626"/>
      <c r="DB7" s="626"/>
      <c r="DC7" s="626"/>
      <c r="DD7" s="632">
        <v>11060</v>
      </c>
      <c r="DE7" s="624"/>
      <c r="DF7" s="624"/>
      <c r="DG7" s="624"/>
      <c r="DH7" s="624"/>
      <c r="DI7" s="624"/>
      <c r="DJ7" s="624"/>
      <c r="DK7" s="624"/>
      <c r="DL7" s="624"/>
      <c r="DM7" s="624"/>
      <c r="DN7" s="624"/>
      <c r="DO7" s="624"/>
      <c r="DP7" s="625"/>
      <c r="DQ7" s="632">
        <v>407932</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361</v>
      </c>
      <c r="S8" s="624"/>
      <c r="T8" s="624"/>
      <c r="U8" s="624"/>
      <c r="V8" s="624"/>
      <c r="W8" s="624"/>
      <c r="X8" s="624"/>
      <c r="Y8" s="625"/>
      <c r="Z8" s="626">
        <v>0</v>
      </c>
      <c r="AA8" s="626"/>
      <c r="AB8" s="626"/>
      <c r="AC8" s="626"/>
      <c r="AD8" s="627">
        <v>361</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2112</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414991</v>
      </c>
      <c r="CS8" s="624"/>
      <c r="CT8" s="624"/>
      <c r="CU8" s="624"/>
      <c r="CV8" s="624"/>
      <c r="CW8" s="624"/>
      <c r="CX8" s="624"/>
      <c r="CY8" s="625"/>
      <c r="CZ8" s="626">
        <v>17.899999999999999</v>
      </c>
      <c r="DA8" s="626"/>
      <c r="DB8" s="626"/>
      <c r="DC8" s="626"/>
      <c r="DD8" s="632">
        <v>12825</v>
      </c>
      <c r="DE8" s="624"/>
      <c r="DF8" s="624"/>
      <c r="DG8" s="624"/>
      <c r="DH8" s="624"/>
      <c r="DI8" s="624"/>
      <c r="DJ8" s="624"/>
      <c r="DK8" s="624"/>
      <c r="DL8" s="624"/>
      <c r="DM8" s="624"/>
      <c r="DN8" s="624"/>
      <c r="DO8" s="624"/>
      <c r="DP8" s="625"/>
      <c r="DQ8" s="632">
        <v>304588</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371</v>
      </c>
      <c r="S9" s="624"/>
      <c r="T9" s="624"/>
      <c r="U9" s="624"/>
      <c r="V9" s="624"/>
      <c r="W9" s="624"/>
      <c r="X9" s="624"/>
      <c r="Y9" s="625"/>
      <c r="Z9" s="626">
        <v>0</v>
      </c>
      <c r="AA9" s="626"/>
      <c r="AB9" s="626"/>
      <c r="AC9" s="626"/>
      <c r="AD9" s="627">
        <v>371</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39526</v>
      </c>
      <c r="BH9" s="624"/>
      <c r="BI9" s="624"/>
      <c r="BJ9" s="624"/>
      <c r="BK9" s="624"/>
      <c r="BL9" s="624"/>
      <c r="BM9" s="624"/>
      <c r="BN9" s="625"/>
      <c r="BO9" s="626">
        <v>31.6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171435</v>
      </c>
      <c r="CS9" s="624"/>
      <c r="CT9" s="624"/>
      <c r="CU9" s="624"/>
      <c r="CV9" s="624"/>
      <c r="CW9" s="624"/>
      <c r="CX9" s="624"/>
      <c r="CY9" s="625"/>
      <c r="CZ9" s="626">
        <v>7.4</v>
      </c>
      <c r="DA9" s="626"/>
      <c r="DB9" s="626"/>
      <c r="DC9" s="626"/>
      <c r="DD9" s="632">
        <v>14766</v>
      </c>
      <c r="DE9" s="624"/>
      <c r="DF9" s="624"/>
      <c r="DG9" s="624"/>
      <c r="DH9" s="624"/>
      <c r="DI9" s="624"/>
      <c r="DJ9" s="624"/>
      <c r="DK9" s="624"/>
      <c r="DL9" s="624"/>
      <c r="DM9" s="624"/>
      <c r="DN9" s="624"/>
      <c r="DO9" s="624"/>
      <c r="DP9" s="625"/>
      <c r="DQ9" s="632">
        <v>105268</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2322</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32191</v>
      </c>
      <c r="S11" s="624"/>
      <c r="T11" s="624"/>
      <c r="U11" s="624"/>
      <c r="V11" s="624"/>
      <c r="W11" s="624"/>
      <c r="X11" s="624"/>
      <c r="Y11" s="625"/>
      <c r="Z11" s="628">
        <v>1.3</v>
      </c>
      <c r="AA11" s="629"/>
      <c r="AB11" s="629"/>
      <c r="AC11" s="635"/>
      <c r="AD11" s="632">
        <v>32191</v>
      </c>
      <c r="AE11" s="624"/>
      <c r="AF11" s="624"/>
      <c r="AG11" s="624"/>
      <c r="AH11" s="624"/>
      <c r="AI11" s="624"/>
      <c r="AJ11" s="624"/>
      <c r="AK11" s="625"/>
      <c r="AL11" s="628">
        <v>2.5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417</v>
      </c>
      <c r="BH11" s="624"/>
      <c r="BI11" s="624"/>
      <c r="BJ11" s="624"/>
      <c r="BK11" s="624"/>
      <c r="BL11" s="624"/>
      <c r="BM11" s="624"/>
      <c r="BN11" s="625"/>
      <c r="BO11" s="626">
        <v>0.3</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319772</v>
      </c>
      <c r="CS11" s="624"/>
      <c r="CT11" s="624"/>
      <c r="CU11" s="624"/>
      <c r="CV11" s="624"/>
      <c r="CW11" s="624"/>
      <c r="CX11" s="624"/>
      <c r="CY11" s="625"/>
      <c r="CZ11" s="626">
        <v>13.8</v>
      </c>
      <c r="DA11" s="626"/>
      <c r="DB11" s="626"/>
      <c r="DC11" s="626"/>
      <c r="DD11" s="632">
        <v>121831</v>
      </c>
      <c r="DE11" s="624"/>
      <c r="DF11" s="624"/>
      <c r="DG11" s="624"/>
      <c r="DH11" s="624"/>
      <c r="DI11" s="624"/>
      <c r="DJ11" s="624"/>
      <c r="DK11" s="624"/>
      <c r="DL11" s="624"/>
      <c r="DM11" s="624"/>
      <c r="DN11" s="624"/>
      <c r="DO11" s="624"/>
      <c r="DP11" s="625"/>
      <c r="DQ11" s="632">
        <v>74426</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19353</v>
      </c>
      <c r="S12" s="624"/>
      <c r="T12" s="624"/>
      <c r="U12" s="624"/>
      <c r="V12" s="624"/>
      <c r="W12" s="624"/>
      <c r="X12" s="624"/>
      <c r="Y12" s="625"/>
      <c r="Z12" s="626">
        <v>0.8</v>
      </c>
      <c r="AA12" s="626"/>
      <c r="AB12" s="626"/>
      <c r="AC12" s="626"/>
      <c r="AD12" s="627">
        <v>19353</v>
      </c>
      <c r="AE12" s="627"/>
      <c r="AF12" s="627"/>
      <c r="AG12" s="627"/>
      <c r="AH12" s="627"/>
      <c r="AI12" s="627"/>
      <c r="AJ12" s="627"/>
      <c r="AK12" s="627"/>
      <c r="AL12" s="628">
        <v>1.5</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69888</v>
      </c>
      <c r="BH12" s="624"/>
      <c r="BI12" s="624"/>
      <c r="BJ12" s="624"/>
      <c r="BK12" s="624"/>
      <c r="BL12" s="624"/>
      <c r="BM12" s="624"/>
      <c r="BN12" s="625"/>
      <c r="BO12" s="626">
        <v>55.9</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81890</v>
      </c>
      <c r="CS12" s="624"/>
      <c r="CT12" s="624"/>
      <c r="CU12" s="624"/>
      <c r="CV12" s="624"/>
      <c r="CW12" s="624"/>
      <c r="CX12" s="624"/>
      <c r="CY12" s="625"/>
      <c r="CZ12" s="626">
        <v>3.5</v>
      </c>
      <c r="DA12" s="626"/>
      <c r="DB12" s="626"/>
      <c r="DC12" s="626"/>
      <c r="DD12" s="632">
        <v>18672</v>
      </c>
      <c r="DE12" s="624"/>
      <c r="DF12" s="624"/>
      <c r="DG12" s="624"/>
      <c r="DH12" s="624"/>
      <c r="DI12" s="624"/>
      <c r="DJ12" s="624"/>
      <c r="DK12" s="624"/>
      <c r="DL12" s="624"/>
      <c r="DM12" s="624"/>
      <c r="DN12" s="624"/>
      <c r="DO12" s="624"/>
      <c r="DP12" s="625"/>
      <c r="DQ12" s="632">
        <v>67396</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69888</v>
      </c>
      <c r="BH13" s="624"/>
      <c r="BI13" s="624"/>
      <c r="BJ13" s="624"/>
      <c r="BK13" s="624"/>
      <c r="BL13" s="624"/>
      <c r="BM13" s="624"/>
      <c r="BN13" s="625"/>
      <c r="BO13" s="626">
        <v>55.9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180142</v>
      </c>
      <c r="CS13" s="624"/>
      <c r="CT13" s="624"/>
      <c r="CU13" s="624"/>
      <c r="CV13" s="624"/>
      <c r="CW13" s="624"/>
      <c r="CX13" s="624"/>
      <c r="CY13" s="625"/>
      <c r="CZ13" s="626">
        <v>7.8</v>
      </c>
      <c r="DA13" s="626"/>
      <c r="DB13" s="626"/>
      <c r="DC13" s="626"/>
      <c r="DD13" s="632">
        <v>145080</v>
      </c>
      <c r="DE13" s="624"/>
      <c r="DF13" s="624"/>
      <c r="DG13" s="624"/>
      <c r="DH13" s="624"/>
      <c r="DI13" s="624"/>
      <c r="DJ13" s="624"/>
      <c r="DK13" s="624"/>
      <c r="DL13" s="624"/>
      <c r="DM13" s="624"/>
      <c r="DN13" s="624"/>
      <c r="DO13" s="624"/>
      <c r="DP13" s="625"/>
      <c r="DQ13" s="632">
        <v>38596</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265</v>
      </c>
      <c r="S14" s="624"/>
      <c r="T14" s="624"/>
      <c r="U14" s="624"/>
      <c r="V14" s="624"/>
      <c r="W14" s="624"/>
      <c r="X14" s="624"/>
      <c r="Y14" s="625"/>
      <c r="Z14" s="626">
        <v>0</v>
      </c>
      <c r="AA14" s="626"/>
      <c r="AB14" s="626"/>
      <c r="AC14" s="626"/>
      <c r="AD14" s="627">
        <v>265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7128</v>
      </c>
      <c r="BH14" s="624"/>
      <c r="BI14" s="624"/>
      <c r="BJ14" s="624"/>
      <c r="BK14" s="624"/>
      <c r="BL14" s="624"/>
      <c r="BM14" s="624"/>
      <c r="BN14" s="625"/>
      <c r="BO14" s="626">
        <v>5.7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87902</v>
      </c>
      <c r="CS14" s="624"/>
      <c r="CT14" s="624"/>
      <c r="CU14" s="624"/>
      <c r="CV14" s="624"/>
      <c r="CW14" s="624"/>
      <c r="CX14" s="624"/>
      <c r="CY14" s="625"/>
      <c r="CZ14" s="626">
        <v>3.8</v>
      </c>
      <c r="DA14" s="626"/>
      <c r="DB14" s="626"/>
      <c r="DC14" s="626"/>
      <c r="DD14" s="632">
        <v>27589</v>
      </c>
      <c r="DE14" s="624"/>
      <c r="DF14" s="624"/>
      <c r="DG14" s="624"/>
      <c r="DH14" s="624"/>
      <c r="DI14" s="624"/>
      <c r="DJ14" s="624"/>
      <c r="DK14" s="624"/>
      <c r="DL14" s="624"/>
      <c r="DM14" s="624"/>
      <c r="DN14" s="624"/>
      <c r="DO14" s="624"/>
      <c r="DP14" s="625"/>
      <c r="DQ14" s="632">
        <v>67422</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2361</v>
      </c>
      <c r="BH15" s="624"/>
      <c r="BI15" s="624"/>
      <c r="BJ15" s="624"/>
      <c r="BK15" s="624"/>
      <c r="BL15" s="624"/>
      <c r="BM15" s="624"/>
      <c r="BN15" s="625"/>
      <c r="BO15" s="626">
        <v>1.9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173264</v>
      </c>
      <c r="CS15" s="624"/>
      <c r="CT15" s="624"/>
      <c r="CU15" s="624"/>
      <c r="CV15" s="624"/>
      <c r="CW15" s="624"/>
      <c r="CX15" s="624"/>
      <c r="CY15" s="625"/>
      <c r="CZ15" s="626">
        <v>7.5</v>
      </c>
      <c r="DA15" s="626"/>
      <c r="DB15" s="626"/>
      <c r="DC15" s="626"/>
      <c r="DD15" s="632">
        <v>18535</v>
      </c>
      <c r="DE15" s="624"/>
      <c r="DF15" s="624"/>
      <c r="DG15" s="624"/>
      <c r="DH15" s="624"/>
      <c r="DI15" s="624"/>
      <c r="DJ15" s="624"/>
      <c r="DK15" s="624"/>
      <c r="DL15" s="624"/>
      <c r="DM15" s="624"/>
      <c r="DN15" s="624"/>
      <c r="DO15" s="624"/>
      <c r="DP15" s="625"/>
      <c r="DQ15" s="632">
        <v>137580</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4415</v>
      </c>
      <c r="S16" s="624"/>
      <c r="T16" s="624"/>
      <c r="U16" s="624"/>
      <c r="V16" s="624"/>
      <c r="W16" s="624"/>
      <c r="X16" s="624"/>
      <c r="Y16" s="625"/>
      <c r="Z16" s="626">
        <v>0.2</v>
      </c>
      <c r="AA16" s="626"/>
      <c r="AB16" s="626"/>
      <c r="AC16" s="626"/>
      <c r="AD16" s="627">
        <v>4415</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84092</v>
      </c>
      <c r="CS16" s="624"/>
      <c r="CT16" s="624"/>
      <c r="CU16" s="624"/>
      <c r="CV16" s="624"/>
      <c r="CW16" s="624"/>
      <c r="CX16" s="624"/>
      <c r="CY16" s="625"/>
      <c r="CZ16" s="626">
        <v>3.6</v>
      </c>
      <c r="DA16" s="626"/>
      <c r="DB16" s="626"/>
      <c r="DC16" s="626"/>
      <c r="DD16" s="632" t="s">
        <v>122</v>
      </c>
      <c r="DE16" s="624"/>
      <c r="DF16" s="624"/>
      <c r="DG16" s="624"/>
      <c r="DH16" s="624"/>
      <c r="DI16" s="624"/>
      <c r="DJ16" s="624"/>
      <c r="DK16" s="624"/>
      <c r="DL16" s="624"/>
      <c r="DM16" s="624"/>
      <c r="DN16" s="624"/>
      <c r="DO16" s="624"/>
      <c r="DP16" s="625"/>
      <c r="DQ16" s="632">
        <v>23205</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1862</v>
      </c>
      <c r="S17" s="624"/>
      <c r="T17" s="624"/>
      <c r="U17" s="624"/>
      <c r="V17" s="624"/>
      <c r="W17" s="624"/>
      <c r="X17" s="624"/>
      <c r="Y17" s="625"/>
      <c r="Z17" s="626">
        <v>0.1</v>
      </c>
      <c r="AA17" s="626"/>
      <c r="AB17" s="626"/>
      <c r="AC17" s="626"/>
      <c r="AD17" s="627">
        <v>1862</v>
      </c>
      <c r="AE17" s="627"/>
      <c r="AF17" s="627"/>
      <c r="AG17" s="627"/>
      <c r="AH17" s="627"/>
      <c r="AI17" s="627"/>
      <c r="AJ17" s="627"/>
      <c r="AK17" s="627"/>
      <c r="AL17" s="628">
        <v>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230014</v>
      </c>
      <c r="CS17" s="624"/>
      <c r="CT17" s="624"/>
      <c r="CU17" s="624"/>
      <c r="CV17" s="624"/>
      <c r="CW17" s="624"/>
      <c r="CX17" s="624"/>
      <c r="CY17" s="625"/>
      <c r="CZ17" s="626">
        <v>9.9</v>
      </c>
      <c r="DA17" s="626"/>
      <c r="DB17" s="626"/>
      <c r="DC17" s="626"/>
      <c r="DD17" s="632" t="s">
        <v>122</v>
      </c>
      <c r="DE17" s="624"/>
      <c r="DF17" s="624"/>
      <c r="DG17" s="624"/>
      <c r="DH17" s="624"/>
      <c r="DI17" s="624"/>
      <c r="DJ17" s="624"/>
      <c r="DK17" s="624"/>
      <c r="DL17" s="624"/>
      <c r="DM17" s="624"/>
      <c r="DN17" s="624"/>
      <c r="DO17" s="624"/>
      <c r="DP17" s="625"/>
      <c r="DQ17" s="632">
        <v>219243</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454</v>
      </c>
      <c r="S18" s="624"/>
      <c r="T18" s="624"/>
      <c r="U18" s="624"/>
      <c r="V18" s="624"/>
      <c r="W18" s="624"/>
      <c r="X18" s="624"/>
      <c r="Y18" s="625"/>
      <c r="Z18" s="626">
        <v>0</v>
      </c>
      <c r="AA18" s="626"/>
      <c r="AB18" s="626"/>
      <c r="AC18" s="626"/>
      <c r="AD18" s="627">
        <v>454</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454</v>
      </c>
      <c r="S19" s="624"/>
      <c r="T19" s="624"/>
      <c r="U19" s="624"/>
      <c r="V19" s="624"/>
      <c r="W19" s="624"/>
      <c r="X19" s="624"/>
      <c r="Y19" s="625"/>
      <c r="Z19" s="626">
        <v>0</v>
      </c>
      <c r="AA19" s="626"/>
      <c r="AB19" s="626"/>
      <c r="AC19" s="626"/>
      <c r="AD19" s="627">
        <v>454</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1217</v>
      </c>
      <c r="BH19" s="624"/>
      <c r="BI19" s="624"/>
      <c r="BJ19" s="624"/>
      <c r="BK19" s="624"/>
      <c r="BL19" s="624"/>
      <c r="BM19" s="624"/>
      <c r="BN19" s="625"/>
      <c r="BO19" s="626">
        <v>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1217</v>
      </c>
      <c r="BH20" s="624"/>
      <c r="BI20" s="624"/>
      <c r="BJ20" s="624"/>
      <c r="BK20" s="624"/>
      <c r="BL20" s="624"/>
      <c r="BM20" s="624"/>
      <c r="BN20" s="625"/>
      <c r="BO20" s="626">
        <v>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2315943</v>
      </c>
      <c r="CS20" s="624"/>
      <c r="CT20" s="624"/>
      <c r="CU20" s="624"/>
      <c r="CV20" s="624"/>
      <c r="CW20" s="624"/>
      <c r="CX20" s="624"/>
      <c r="CY20" s="625"/>
      <c r="CZ20" s="626">
        <v>100</v>
      </c>
      <c r="DA20" s="626"/>
      <c r="DB20" s="626"/>
      <c r="DC20" s="626"/>
      <c r="DD20" s="632">
        <v>370358</v>
      </c>
      <c r="DE20" s="624"/>
      <c r="DF20" s="624"/>
      <c r="DG20" s="624"/>
      <c r="DH20" s="624"/>
      <c r="DI20" s="624"/>
      <c r="DJ20" s="624"/>
      <c r="DK20" s="624"/>
      <c r="DL20" s="624"/>
      <c r="DM20" s="624"/>
      <c r="DN20" s="624"/>
      <c r="DO20" s="624"/>
      <c r="DP20" s="625"/>
      <c r="DQ20" s="632">
        <v>1490029</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1166102</v>
      </c>
      <c r="S21" s="624"/>
      <c r="T21" s="624"/>
      <c r="U21" s="624"/>
      <c r="V21" s="624"/>
      <c r="W21" s="624"/>
      <c r="X21" s="624"/>
      <c r="Y21" s="625"/>
      <c r="Z21" s="626">
        <v>48.6</v>
      </c>
      <c r="AA21" s="626"/>
      <c r="AB21" s="626"/>
      <c r="AC21" s="626"/>
      <c r="AD21" s="627">
        <v>1042592</v>
      </c>
      <c r="AE21" s="627"/>
      <c r="AF21" s="627"/>
      <c r="AG21" s="627"/>
      <c r="AH21" s="627"/>
      <c r="AI21" s="627"/>
      <c r="AJ21" s="627"/>
      <c r="AK21" s="627"/>
      <c r="AL21" s="628">
        <v>81.599999999999994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1217</v>
      </c>
      <c r="BH21" s="624"/>
      <c r="BI21" s="624"/>
      <c r="BJ21" s="624"/>
      <c r="BK21" s="624"/>
      <c r="BL21" s="624"/>
      <c r="BM21" s="624"/>
      <c r="BN21" s="625"/>
      <c r="BO21" s="626">
        <v>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1042592</v>
      </c>
      <c r="S22" s="624"/>
      <c r="T22" s="624"/>
      <c r="U22" s="624"/>
      <c r="V22" s="624"/>
      <c r="W22" s="624"/>
      <c r="X22" s="624"/>
      <c r="Y22" s="625"/>
      <c r="Z22" s="626">
        <v>43.5</v>
      </c>
      <c r="AA22" s="626"/>
      <c r="AB22" s="626"/>
      <c r="AC22" s="626"/>
      <c r="AD22" s="627">
        <v>1042592</v>
      </c>
      <c r="AE22" s="627"/>
      <c r="AF22" s="627"/>
      <c r="AG22" s="627"/>
      <c r="AH22" s="627"/>
      <c r="AI22" s="627"/>
      <c r="AJ22" s="627"/>
      <c r="AK22" s="627"/>
      <c r="AL22" s="628">
        <v>81.599999999999994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123510</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785933</v>
      </c>
      <c r="CS24" s="613"/>
      <c r="CT24" s="613"/>
      <c r="CU24" s="613"/>
      <c r="CV24" s="613"/>
      <c r="CW24" s="613"/>
      <c r="CX24" s="613"/>
      <c r="CY24" s="614"/>
      <c r="CZ24" s="617">
        <v>33.9</v>
      </c>
      <c r="DA24" s="618"/>
      <c r="DB24" s="618"/>
      <c r="DC24" s="634"/>
      <c r="DD24" s="657">
        <v>675649</v>
      </c>
      <c r="DE24" s="613"/>
      <c r="DF24" s="613"/>
      <c r="DG24" s="613"/>
      <c r="DH24" s="613"/>
      <c r="DI24" s="613"/>
      <c r="DJ24" s="613"/>
      <c r="DK24" s="614"/>
      <c r="DL24" s="657">
        <v>542374</v>
      </c>
      <c r="DM24" s="613"/>
      <c r="DN24" s="613"/>
      <c r="DO24" s="613"/>
      <c r="DP24" s="613"/>
      <c r="DQ24" s="613"/>
      <c r="DR24" s="613"/>
      <c r="DS24" s="613"/>
      <c r="DT24" s="613"/>
      <c r="DU24" s="613"/>
      <c r="DV24" s="614"/>
      <c r="DW24" s="617">
        <v>42.3</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1400571</v>
      </c>
      <c r="S25" s="624"/>
      <c r="T25" s="624"/>
      <c r="U25" s="624"/>
      <c r="V25" s="624"/>
      <c r="W25" s="624"/>
      <c r="X25" s="624"/>
      <c r="Y25" s="625"/>
      <c r="Z25" s="626">
        <v>58.4</v>
      </c>
      <c r="AA25" s="626"/>
      <c r="AB25" s="626"/>
      <c r="AC25" s="626"/>
      <c r="AD25" s="627">
        <v>1277061</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402396</v>
      </c>
      <c r="CS25" s="653"/>
      <c r="CT25" s="653"/>
      <c r="CU25" s="653"/>
      <c r="CV25" s="653"/>
      <c r="CW25" s="653"/>
      <c r="CX25" s="653"/>
      <c r="CY25" s="654"/>
      <c r="CZ25" s="628">
        <v>17.399999999999999</v>
      </c>
      <c r="DA25" s="655"/>
      <c r="DB25" s="655"/>
      <c r="DC25" s="658"/>
      <c r="DD25" s="632">
        <v>373479</v>
      </c>
      <c r="DE25" s="653"/>
      <c r="DF25" s="653"/>
      <c r="DG25" s="653"/>
      <c r="DH25" s="653"/>
      <c r="DI25" s="653"/>
      <c r="DJ25" s="653"/>
      <c r="DK25" s="654"/>
      <c r="DL25" s="632">
        <v>292046</v>
      </c>
      <c r="DM25" s="653"/>
      <c r="DN25" s="653"/>
      <c r="DO25" s="653"/>
      <c r="DP25" s="653"/>
      <c r="DQ25" s="653"/>
      <c r="DR25" s="653"/>
      <c r="DS25" s="653"/>
      <c r="DT25" s="653"/>
      <c r="DU25" s="653"/>
      <c r="DV25" s="654"/>
      <c r="DW25" s="628">
        <v>22.8</v>
      </c>
      <c r="DX25" s="655"/>
      <c r="DY25" s="655"/>
      <c r="DZ25" s="655"/>
      <c r="EA25" s="655"/>
      <c r="EB25" s="655"/>
      <c r="EC25" s="656"/>
    </row>
    <row r="26" spans="2:133" ht="11.25" customHeight="1" x14ac:dyDescent="0.2">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203255</v>
      </c>
      <c r="CS26" s="624"/>
      <c r="CT26" s="624"/>
      <c r="CU26" s="624"/>
      <c r="CV26" s="624"/>
      <c r="CW26" s="624"/>
      <c r="CX26" s="624"/>
      <c r="CY26" s="625"/>
      <c r="CZ26" s="628">
        <v>8.8000000000000007</v>
      </c>
      <c r="DA26" s="655"/>
      <c r="DB26" s="655"/>
      <c r="DC26" s="658"/>
      <c r="DD26" s="632">
        <v>186404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287</v>
      </c>
      <c r="C27" s="621"/>
      <c r="D27" s="621"/>
      <c r="E27" s="621"/>
      <c r="F27" s="621"/>
      <c r="G27" s="621"/>
      <c r="H27" s="621"/>
      <c r="I27" s="621"/>
      <c r="J27" s="621"/>
      <c r="K27" s="621"/>
      <c r="L27" s="621"/>
      <c r="M27" s="621"/>
      <c r="N27" s="621"/>
      <c r="O27" s="621"/>
      <c r="P27" s="621"/>
      <c r="Q27" s="622"/>
      <c r="R27" s="623">
        <v>7770</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124971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153523</v>
      </c>
      <c r="CS27" s="653"/>
      <c r="CT27" s="653"/>
      <c r="CU27" s="653"/>
      <c r="CV27" s="653"/>
      <c r="CW27" s="653"/>
      <c r="CX27" s="653"/>
      <c r="CY27" s="654"/>
      <c r="CZ27" s="628">
        <v>6.6</v>
      </c>
      <c r="DA27" s="655"/>
      <c r="DB27" s="655"/>
      <c r="DC27" s="658"/>
      <c r="DD27" s="632">
        <v>82927</v>
      </c>
      <c r="DE27" s="653"/>
      <c r="DF27" s="653"/>
      <c r="DG27" s="653"/>
      <c r="DH27" s="653"/>
      <c r="DI27" s="653"/>
      <c r="DJ27" s="653"/>
      <c r="DK27" s="654"/>
      <c r="DL27" s="632">
        <v>31085</v>
      </c>
      <c r="DM27" s="653"/>
      <c r="DN27" s="653"/>
      <c r="DO27" s="653"/>
      <c r="DP27" s="653"/>
      <c r="DQ27" s="653"/>
      <c r="DR27" s="653"/>
      <c r="DS27" s="653"/>
      <c r="DT27" s="653"/>
      <c r="DU27" s="653"/>
      <c r="DV27" s="654"/>
      <c r="DW27" s="628">
        <v>2.4</v>
      </c>
      <c r="DX27" s="655"/>
      <c r="DY27" s="655"/>
      <c r="DZ27" s="655"/>
      <c r="EA27" s="655"/>
      <c r="EB27" s="655"/>
      <c r="EC27" s="656"/>
    </row>
    <row r="28" spans="2:133" ht="11.25" customHeight="1" x14ac:dyDescent="0.2">
      <c r="B28" s="620" t="s">
        <v>290</v>
      </c>
      <c r="C28" s="621"/>
      <c r="D28" s="621"/>
      <c r="E28" s="621"/>
      <c r="F28" s="621"/>
      <c r="G28" s="621"/>
      <c r="H28" s="621"/>
      <c r="I28" s="621"/>
      <c r="J28" s="621"/>
      <c r="K28" s="621"/>
      <c r="L28" s="621"/>
      <c r="M28" s="621"/>
      <c r="N28" s="621"/>
      <c r="O28" s="621"/>
      <c r="P28" s="621"/>
      <c r="Q28" s="622"/>
      <c r="R28" s="623">
        <v>55632</v>
      </c>
      <c r="S28" s="624"/>
      <c r="T28" s="624"/>
      <c r="U28" s="624"/>
      <c r="V28" s="624"/>
      <c r="W28" s="624"/>
      <c r="X28" s="624"/>
      <c r="Y28" s="625"/>
      <c r="Z28" s="626">
        <v>2.2999999999999998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230014</v>
      </c>
      <c r="CS28" s="624"/>
      <c r="CT28" s="624"/>
      <c r="CU28" s="624"/>
      <c r="CV28" s="624"/>
      <c r="CW28" s="624"/>
      <c r="CX28" s="624"/>
      <c r="CY28" s="625"/>
      <c r="CZ28" s="628">
        <v>9.9</v>
      </c>
      <c r="DA28" s="655"/>
      <c r="DB28" s="655"/>
      <c r="DC28" s="658"/>
      <c r="DD28" s="632">
        <v>219243</v>
      </c>
      <c r="DE28" s="624"/>
      <c r="DF28" s="624"/>
      <c r="DG28" s="624"/>
      <c r="DH28" s="624"/>
      <c r="DI28" s="624"/>
      <c r="DJ28" s="624"/>
      <c r="DK28" s="625"/>
      <c r="DL28" s="632">
        <v>219243</v>
      </c>
      <c r="DM28" s="624"/>
      <c r="DN28" s="624"/>
      <c r="DO28" s="624"/>
      <c r="DP28" s="624"/>
      <c r="DQ28" s="624"/>
      <c r="DR28" s="624"/>
      <c r="DS28" s="624"/>
      <c r="DT28" s="624"/>
      <c r="DU28" s="624"/>
      <c r="DV28" s="625"/>
      <c r="DW28" s="628">
        <v>17.100000000000001</v>
      </c>
      <c r="DX28" s="655"/>
      <c r="DY28" s="655"/>
      <c r="DZ28" s="655"/>
      <c r="EA28" s="655"/>
      <c r="EB28" s="655"/>
      <c r="EC28" s="656"/>
    </row>
    <row r="29" spans="2:133" ht="11.25" customHeight="1" x14ac:dyDescent="0.2">
      <c r="B29" s="620" t="s">
        <v>292</v>
      </c>
      <c r="C29" s="621"/>
      <c r="D29" s="621"/>
      <c r="E29" s="621"/>
      <c r="F29" s="621"/>
      <c r="G29" s="621"/>
      <c r="H29" s="621"/>
      <c r="I29" s="621"/>
      <c r="J29" s="621"/>
      <c r="K29" s="621"/>
      <c r="L29" s="621"/>
      <c r="M29" s="621"/>
      <c r="N29" s="621"/>
      <c r="O29" s="621"/>
      <c r="P29" s="621"/>
      <c r="Q29" s="622"/>
      <c r="R29" s="623">
        <v>4453</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229984</v>
      </c>
      <c r="CS29" s="653"/>
      <c r="CT29" s="653"/>
      <c r="CU29" s="653"/>
      <c r="CV29" s="653"/>
      <c r="CW29" s="653"/>
      <c r="CX29" s="653"/>
      <c r="CY29" s="654"/>
      <c r="CZ29" s="628">
        <v>9.9</v>
      </c>
      <c r="DA29" s="655"/>
      <c r="DB29" s="655"/>
      <c r="DC29" s="658"/>
      <c r="DD29" s="632">
        <v>219213</v>
      </c>
      <c r="DE29" s="653"/>
      <c r="DF29" s="653"/>
      <c r="DG29" s="653"/>
      <c r="DH29" s="653"/>
      <c r="DI29" s="653"/>
      <c r="DJ29" s="653"/>
      <c r="DK29" s="654"/>
      <c r="DL29" s="632">
        <v>219213</v>
      </c>
      <c r="DM29" s="653"/>
      <c r="DN29" s="653"/>
      <c r="DO29" s="653"/>
      <c r="DP29" s="653"/>
      <c r="DQ29" s="653"/>
      <c r="DR29" s="653"/>
      <c r="DS29" s="653"/>
      <c r="DT29" s="653"/>
      <c r="DU29" s="653"/>
      <c r="DV29" s="654"/>
      <c r="DW29" s="628">
        <v>17.100000000000001</v>
      </c>
      <c r="DX29" s="655"/>
      <c r="DY29" s="655"/>
      <c r="DZ29" s="655"/>
      <c r="EA29" s="655"/>
      <c r="EB29" s="655"/>
      <c r="EC29" s="656"/>
    </row>
    <row r="30" spans="2:133" ht="11.25" customHeight="1" x14ac:dyDescent="0.2">
      <c r="B30" s="620" t="s">
        <v>294</v>
      </c>
      <c r="C30" s="621"/>
      <c r="D30" s="621"/>
      <c r="E30" s="621"/>
      <c r="F30" s="621"/>
      <c r="G30" s="621"/>
      <c r="H30" s="621"/>
      <c r="I30" s="621"/>
      <c r="J30" s="621"/>
      <c r="K30" s="621"/>
      <c r="L30" s="621"/>
      <c r="M30" s="621"/>
      <c r="N30" s="621"/>
      <c r="O30" s="621"/>
      <c r="P30" s="621"/>
      <c r="Q30" s="622"/>
      <c r="R30" s="623">
        <v>209109</v>
      </c>
      <c r="S30" s="624"/>
      <c r="T30" s="624"/>
      <c r="U30" s="624"/>
      <c r="V30" s="624"/>
      <c r="W30" s="624"/>
      <c r="X30" s="624"/>
      <c r="Y30" s="625"/>
      <c r="Z30" s="626">
        <v>8.6999999999999993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222742</v>
      </c>
      <c r="CS30" s="624"/>
      <c r="CT30" s="624"/>
      <c r="CU30" s="624"/>
      <c r="CV30" s="624"/>
      <c r="CW30" s="624"/>
      <c r="CX30" s="624"/>
      <c r="CY30" s="625"/>
      <c r="CZ30" s="628">
        <v>9.6</v>
      </c>
      <c r="DA30" s="655"/>
      <c r="DB30" s="655"/>
      <c r="DC30" s="658"/>
      <c r="DD30" s="632">
        <v>211971</v>
      </c>
      <c r="DE30" s="624"/>
      <c r="DF30" s="624"/>
      <c r="DG30" s="624"/>
      <c r="DH30" s="624"/>
      <c r="DI30" s="624"/>
      <c r="DJ30" s="624"/>
      <c r="DK30" s="625"/>
      <c r="DL30" s="632">
        <v>211971</v>
      </c>
      <c r="DM30" s="624"/>
      <c r="DN30" s="624"/>
      <c r="DO30" s="624"/>
      <c r="DP30" s="624"/>
      <c r="DQ30" s="624"/>
      <c r="DR30" s="624"/>
      <c r="DS30" s="624"/>
      <c r="DT30" s="624"/>
      <c r="DU30" s="624"/>
      <c r="DV30" s="625"/>
      <c r="DW30" s="628">
        <v>16.5</v>
      </c>
      <c r="DX30" s="655"/>
      <c r="DY30" s="655"/>
      <c r="DZ30" s="655"/>
      <c r="EA30" s="655"/>
      <c r="EB30" s="655"/>
      <c r="EC30" s="656"/>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98.1</v>
      </c>
      <c r="BH31" s="667"/>
      <c r="BI31" s="667"/>
      <c r="BJ31" s="667"/>
      <c r="BK31" s="667"/>
      <c r="BL31" s="667"/>
      <c r="BM31" s="618">
        <v>79.599999999999994</v>
      </c>
      <c r="BN31" s="667"/>
      <c r="BO31" s="667"/>
      <c r="BP31" s="667"/>
      <c r="BQ31" s="668"/>
      <c r="BR31" s="670">
        <v>99.4</v>
      </c>
      <c r="BS31" s="667"/>
      <c r="BT31" s="667"/>
      <c r="BU31" s="667"/>
      <c r="BV31" s="667"/>
      <c r="BW31" s="667"/>
      <c r="BX31" s="618">
        <v>80.599999999999994</v>
      </c>
      <c r="BY31" s="667"/>
      <c r="BZ31" s="667"/>
      <c r="CA31" s="667"/>
      <c r="CB31" s="668"/>
      <c r="CD31" s="663"/>
      <c r="CE31" s="664"/>
      <c r="CF31" s="620" t="s">
        <v>301</v>
      </c>
      <c r="CG31" s="621"/>
      <c r="CH31" s="621"/>
      <c r="CI31" s="621"/>
      <c r="CJ31" s="621"/>
      <c r="CK31" s="621"/>
      <c r="CL31" s="621"/>
      <c r="CM31" s="621"/>
      <c r="CN31" s="621"/>
      <c r="CO31" s="621"/>
      <c r="CP31" s="621"/>
      <c r="CQ31" s="622"/>
      <c r="CR31" s="623">
        <v>7242</v>
      </c>
      <c r="CS31" s="653"/>
      <c r="CT31" s="653"/>
      <c r="CU31" s="653"/>
      <c r="CV31" s="653"/>
      <c r="CW31" s="653"/>
      <c r="CX31" s="653"/>
      <c r="CY31" s="654"/>
      <c r="CZ31" s="628">
        <v>0.3</v>
      </c>
      <c r="DA31" s="655"/>
      <c r="DB31" s="655"/>
      <c r="DC31" s="658"/>
      <c r="DD31" s="632">
        <v>7242</v>
      </c>
      <c r="DE31" s="653"/>
      <c r="DF31" s="653"/>
      <c r="DG31" s="653"/>
      <c r="DH31" s="653"/>
      <c r="DI31" s="653"/>
      <c r="DJ31" s="653"/>
      <c r="DK31" s="654"/>
      <c r="DL31" s="632">
        <v>7242</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2">
      <c r="B32" s="620" t="s">
        <v>302</v>
      </c>
      <c r="C32" s="621"/>
      <c r="D32" s="621"/>
      <c r="E32" s="621"/>
      <c r="F32" s="621"/>
      <c r="G32" s="621"/>
      <c r="H32" s="621"/>
      <c r="I32" s="621"/>
      <c r="J32" s="621"/>
      <c r="K32" s="621"/>
      <c r="L32" s="621"/>
      <c r="M32" s="621"/>
      <c r="N32" s="621"/>
      <c r="O32" s="621"/>
      <c r="P32" s="621"/>
      <c r="Q32" s="622"/>
      <c r="R32" s="623">
        <v>314762</v>
      </c>
      <c r="S32" s="624"/>
      <c r="T32" s="624"/>
      <c r="U32" s="624"/>
      <c r="V32" s="624"/>
      <c r="W32" s="624"/>
      <c r="X32" s="624"/>
      <c r="Y32" s="625"/>
      <c r="Z32" s="626">
        <v>13.1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98.5</v>
      </c>
      <c r="BH32" s="653"/>
      <c r="BI32" s="653"/>
      <c r="BJ32" s="653"/>
      <c r="BK32" s="653"/>
      <c r="BL32" s="653"/>
      <c r="BM32" s="629">
        <v>97.1</v>
      </c>
      <c r="BN32" s="653"/>
      <c r="BO32" s="653"/>
      <c r="BP32" s="653"/>
      <c r="BQ32" s="669"/>
      <c r="BR32" s="680">
        <v>99.5</v>
      </c>
      <c r="BS32" s="653"/>
      <c r="BT32" s="653"/>
      <c r="BU32" s="653"/>
      <c r="BV32" s="653"/>
      <c r="BW32" s="653"/>
      <c r="BX32" s="629">
        <v>98</v>
      </c>
      <c r="BY32" s="653"/>
      <c r="BZ32" s="653"/>
      <c r="CA32" s="653"/>
      <c r="CB32" s="669"/>
      <c r="CD32" s="665"/>
      <c r="CE32" s="666"/>
      <c r="CF32" s="620" t="s">
        <v>305</v>
      </c>
      <c r="CG32" s="621"/>
      <c r="CH32" s="621"/>
      <c r="CI32" s="621"/>
      <c r="CJ32" s="621"/>
      <c r="CK32" s="621"/>
      <c r="CL32" s="621"/>
      <c r="CM32" s="621"/>
      <c r="CN32" s="621"/>
      <c r="CO32" s="621"/>
      <c r="CP32" s="621"/>
      <c r="CQ32" s="622"/>
      <c r="CR32" s="623">
        <v>30</v>
      </c>
      <c r="CS32" s="624"/>
      <c r="CT32" s="624"/>
      <c r="CU32" s="624"/>
      <c r="CV32" s="624"/>
      <c r="CW32" s="624"/>
      <c r="CX32" s="624"/>
      <c r="CY32" s="625"/>
      <c r="CZ32" s="628">
        <v>0</v>
      </c>
      <c r="DA32" s="655"/>
      <c r="DB32" s="655"/>
      <c r="DC32" s="658"/>
      <c r="DD32" s="632">
        <v>30</v>
      </c>
      <c r="DE32" s="624"/>
      <c r="DF32" s="624"/>
      <c r="DG32" s="624"/>
      <c r="DH32" s="624"/>
      <c r="DI32" s="624"/>
      <c r="DJ32" s="624"/>
      <c r="DK32" s="625"/>
      <c r="DL32" s="632">
        <v>30</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2">
      <c r="B33" s="620" t="s">
        <v>306</v>
      </c>
      <c r="C33" s="621"/>
      <c r="D33" s="621"/>
      <c r="E33" s="621"/>
      <c r="F33" s="621"/>
      <c r="G33" s="621"/>
      <c r="H33" s="621"/>
      <c r="I33" s="621"/>
      <c r="J33" s="621"/>
      <c r="K33" s="621"/>
      <c r="L33" s="621"/>
      <c r="M33" s="621"/>
      <c r="N33" s="621"/>
      <c r="O33" s="621"/>
      <c r="P33" s="621"/>
      <c r="Q33" s="622"/>
      <c r="R33" s="623">
        <v>13240</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97.6</v>
      </c>
      <c r="BH33" s="682"/>
      <c r="BI33" s="682"/>
      <c r="BJ33" s="682"/>
      <c r="BK33" s="682"/>
      <c r="BL33" s="682"/>
      <c r="BM33" s="683">
        <v>69.599999999999994</v>
      </c>
      <c r="BN33" s="682"/>
      <c r="BO33" s="682"/>
      <c r="BP33" s="682"/>
      <c r="BQ33" s="684"/>
      <c r="BR33" s="681">
        <v>99.3</v>
      </c>
      <c r="BS33" s="682"/>
      <c r="BT33" s="682"/>
      <c r="BU33" s="682"/>
      <c r="BV33" s="682"/>
      <c r="BW33" s="682"/>
      <c r="BX33" s="683">
        <v>71.099999999999994</v>
      </c>
      <c r="BY33" s="682"/>
      <c r="BZ33" s="682"/>
      <c r="CA33" s="682"/>
      <c r="CB33" s="684"/>
      <c r="CD33" s="620" t="s">
        <v>308</v>
      </c>
      <c r="CE33" s="621"/>
      <c r="CF33" s="621"/>
      <c r="CG33" s="621"/>
      <c r="CH33" s="621"/>
      <c r="CI33" s="621"/>
      <c r="CJ33" s="621"/>
      <c r="CK33" s="621"/>
      <c r="CL33" s="621"/>
      <c r="CM33" s="621"/>
      <c r="CN33" s="621"/>
      <c r="CO33" s="621"/>
      <c r="CP33" s="621"/>
      <c r="CQ33" s="622"/>
      <c r="CR33" s="623">
        <v>1075560</v>
      </c>
      <c r="CS33" s="653"/>
      <c r="CT33" s="653"/>
      <c r="CU33" s="653"/>
      <c r="CV33" s="653"/>
      <c r="CW33" s="653"/>
      <c r="CX33" s="653"/>
      <c r="CY33" s="654"/>
      <c r="CZ33" s="628">
        <v>46.4</v>
      </c>
      <c r="DA33" s="655"/>
      <c r="DB33" s="655"/>
      <c r="DC33" s="658"/>
      <c r="DD33" s="632">
        <v>749149</v>
      </c>
      <c r="DE33" s="653"/>
      <c r="DF33" s="653"/>
      <c r="DG33" s="653"/>
      <c r="DH33" s="653"/>
      <c r="DI33" s="653"/>
      <c r="DJ33" s="653"/>
      <c r="DK33" s="654"/>
      <c r="DL33" s="632">
        <v>551769</v>
      </c>
      <c r="DM33" s="653"/>
      <c r="DN33" s="653"/>
      <c r="DO33" s="653"/>
      <c r="DP33" s="653"/>
      <c r="DQ33" s="653"/>
      <c r="DR33" s="653"/>
      <c r="DS33" s="653"/>
      <c r="DT33" s="653"/>
      <c r="DU33" s="653"/>
      <c r="DV33" s="654"/>
      <c r="DW33" s="628">
        <v>43</v>
      </c>
      <c r="DX33" s="655"/>
      <c r="DY33" s="655"/>
      <c r="DZ33" s="655"/>
      <c r="EA33" s="655"/>
      <c r="EB33" s="655"/>
      <c r="EC33" s="656"/>
    </row>
    <row r="34" spans="2:133" ht="11.25" customHeight="1" x14ac:dyDescent="0.2">
      <c r="B34" s="620" t="s">
        <v>309</v>
      </c>
      <c r="C34" s="621"/>
      <c r="D34" s="621"/>
      <c r="E34" s="621"/>
      <c r="F34" s="621"/>
      <c r="G34" s="621"/>
      <c r="H34" s="621"/>
      <c r="I34" s="621"/>
      <c r="J34" s="621"/>
      <c r="K34" s="621"/>
      <c r="L34" s="621"/>
      <c r="M34" s="621"/>
      <c r="N34" s="621"/>
      <c r="O34" s="621"/>
      <c r="P34" s="621"/>
      <c r="Q34" s="622"/>
      <c r="R34" s="623">
        <v>48796</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390807</v>
      </c>
      <c r="CS34" s="624"/>
      <c r="CT34" s="624"/>
      <c r="CU34" s="624"/>
      <c r="CV34" s="624"/>
      <c r="CW34" s="624"/>
      <c r="CX34" s="624"/>
      <c r="CY34" s="625"/>
      <c r="CZ34" s="628">
        <v>16.899999999999999</v>
      </c>
      <c r="DA34" s="655"/>
      <c r="DB34" s="655"/>
      <c r="DC34" s="658"/>
      <c r="DD34" s="632">
        <v>281938</v>
      </c>
      <c r="DE34" s="624"/>
      <c r="DF34" s="624"/>
      <c r="DG34" s="624"/>
      <c r="DH34" s="624"/>
      <c r="DI34" s="624"/>
      <c r="DJ34" s="624"/>
      <c r="DK34" s="625"/>
      <c r="DL34" s="632">
        <v>221229</v>
      </c>
      <c r="DM34" s="624"/>
      <c r="DN34" s="624"/>
      <c r="DO34" s="624"/>
      <c r="DP34" s="624"/>
      <c r="DQ34" s="624"/>
      <c r="DR34" s="624"/>
      <c r="DS34" s="624"/>
      <c r="DT34" s="624"/>
      <c r="DU34" s="624"/>
      <c r="DV34" s="625"/>
      <c r="DW34" s="628">
        <v>17.3</v>
      </c>
      <c r="DX34" s="655"/>
      <c r="DY34" s="655"/>
      <c r="DZ34" s="655"/>
      <c r="EA34" s="655"/>
      <c r="EB34" s="655"/>
      <c r="EC34" s="656"/>
    </row>
    <row r="35" spans="2:133" ht="11.25" customHeight="1" x14ac:dyDescent="0.2">
      <c r="B35" s="620" t="s">
        <v>311</v>
      </c>
      <c r="C35" s="621"/>
      <c r="D35" s="621"/>
      <c r="E35" s="621"/>
      <c r="F35" s="621"/>
      <c r="G35" s="621"/>
      <c r="H35" s="621"/>
      <c r="I35" s="621"/>
      <c r="J35" s="621"/>
      <c r="K35" s="621"/>
      <c r="L35" s="621"/>
      <c r="M35" s="621"/>
      <c r="N35" s="621"/>
      <c r="O35" s="621"/>
      <c r="P35" s="621"/>
      <c r="Q35" s="622"/>
      <c r="R35" s="623">
        <v>43201</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41127</v>
      </c>
      <c r="CS35" s="653"/>
      <c r="CT35" s="653"/>
      <c r="CU35" s="653"/>
      <c r="CV35" s="653"/>
      <c r="CW35" s="653"/>
      <c r="CX35" s="653"/>
      <c r="CY35" s="654"/>
      <c r="CZ35" s="628">
        <v>1.8</v>
      </c>
      <c r="DA35" s="655"/>
      <c r="DB35" s="655"/>
      <c r="DC35" s="658"/>
      <c r="DD35" s="632">
        <v>29726</v>
      </c>
      <c r="DE35" s="653"/>
      <c r="DF35" s="653"/>
      <c r="DG35" s="653"/>
      <c r="DH35" s="653"/>
      <c r="DI35" s="653"/>
      <c r="DJ35" s="653"/>
      <c r="DK35" s="654"/>
      <c r="DL35" s="632">
        <v>29726</v>
      </c>
      <c r="DM35" s="653"/>
      <c r="DN35" s="653"/>
      <c r="DO35" s="653"/>
      <c r="DP35" s="653"/>
      <c r="DQ35" s="653"/>
      <c r="DR35" s="653"/>
      <c r="DS35" s="653"/>
      <c r="DT35" s="653"/>
      <c r="DU35" s="653"/>
      <c r="DV35" s="654"/>
      <c r="DW35" s="628">
        <v>2.2999999999999998</v>
      </c>
      <c r="DX35" s="655"/>
      <c r="DY35" s="655"/>
      <c r="DZ35" s="655"/>
      <c r="EA35" s="655"/>
      <c r="EB35" s="655"/>
      <c r="EC35" s="656"/>
    </row>
    <row r="36" spans="2:133" ht="11.25" customHeight="1" x14ac:dyDescent="0.2">
      <c r="B36" s="620" t="s">
        <v>315</v>
      </c>
      <c r="C36" s="621"/>
      <c r="D36" s="621"/>
      <c r="E36" s="621"/>
      <c r="F36" s="621"/>
      <c r="G36" s="621"/>
      <c r="H36" s="621"/>
      <c r="I36" s="621"/>
      <c r="J36" s="621"/>
      <c r="K36" s="621"/>
      <c r="L36" s="621"/>
      <c r="M36" s="621"/>
      <c r="N36" s="621"/>
      <c r="O36" s="621"/>
      <c r="P36" s="621"/>
      <c r="Q36" s="622"/>
      <c r="R36" s="623">
        <v>125251</v>
      </c>
      <c r="S36" s="624"/>
      <c r="T36" s="624"/>
      <c r="U36" s="624"/>
      <c r="V36" s="624"/>
      <c r="W36" s="624"/>
      <c r="X36" s="624"/>
      <c r="Y36" s="625"/>
      <c r="Z36" s="626">
        <v>5.2</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153339</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16933</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380054</v>
      </c>
      <c r="CS36" s="624"/>
      <c r="CT36" s="624"/>
      <c r="CU36" s="624"/>
      <c r="CV36" s="624"/>
      <c r="CW36" s="624"/>
      <c r="CX36" s="624"/>
      <c r="CY36" s="625"/>
      <c r="CZ36" s="628">
        <v>16.399999999999999</v>
      </c>
      <c r="DA36" s="655"/>
      <c r="DB36" s="655"/>
      <c r="DC36" s="658"/>
      <c r="DD36" s="632">
        <v>232355</v>
      </c>
      <c r="DE36" s="624"/>
      <c r="DF36" s="624"/>
      <c r="DG36" s="624"/>
      <c r="DH36" s="624"/>
      <c r="DI36" s="624"/>
      <c r="DJ36" s="624"/>
      <c r="DK36" s="625"/>
      <c r="DL36" s="632">
        <v>179663</v>
      </c>
      <c r="DM36" s="624"/>
      <c r="DN36" s="624"/>
      <c r="DO36" s="624"/>
      <c r="DP36" s="624"/>
      <c r="DQ36" s="624"/>
      <c r="DR36" s="624"/>
      <c r="DS36" s="624"/>
      <c r="DT36" s="624"/>
      <c r="DU36" s="624"/>
      <c r="DV36" s="625"/>
      <c r="DW36" s="628">
        <v>14</v>
      </c>
      <c r="DX36" s="655"/>
      <c r="DY36" s="655"/>
      <c r="DZ36" s="655"/>
      <c r="EA36" s="655"/>
      <c r="EB36" s="655"/>
      <c r="EC36" s="656"/>
    </row>
    <row r="37" spans="2:133" ht="11.25" customHeight="1" x14ac:dyDescent="0.2">
      <c r="B37" s="620" t="s">
        <v>319</v>
      </c>
      <c r="C37" s="621"/>
      <c r="D37" s="621"/>
      <c r="E37" s="621"/>
      <c r="F37" s="621"/>
      <c r="G37" s="621"/>
      <c r="H37" s="621"/>
      <c r="I37" s="621"/>
      <c r="J37" s="621"/>
      <c r="K37" s="621"/>
      <c r="L37" s="621"/>
      <c r="M37" s="621"/>
      <c r="N37" s="621"/>
      <c r="O37" s="621"/>
      <c r="P37" s="621"/>
      <c r="Q37" s="622"/>
      <c r="R37" s="623">
        <v>17976</v>
      </c>
      <c r="S37" s="624"/>
      <c r="T37" s="624"/>
      <c r="U37" s="624"/>
      <c r="V37" s="624"/>
      <c r="W37" s="624"/>
      <c r="X37" s="624"/>
      <c r="Y37" s="625"/>
      <c r="Z37" s="626">
        <v>0.7</v>
      </c>
      <c r="AA37" s="626"/>
      <c r="AB37" s="626"/>
      <c r="AC37" s="626"/>
      <c r="AD37" s="627">
        <v>3</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17252</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16933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81092</v>
      </c>
      <c r="CS37" s="653"/>
      <c r="CT37" s="653"/>
      <c r="CU37" s="653"/>
      <c r="CV37" s="653"/>
      <c r="CW37" s="653"/>
      <c r="CX37" s="653"/>
      <c r="CY37" s="654"/>
      <c r="CZ37" s="628">
        <v>3.5</v>
      </c>
      <c r="DA37" s="655"/>
      <c r="DB37" s="655"/>
      <c r="DC37" s="658"/>
      <c r="DD37" s="632">
        <v>81092</v>
      </c>
      <c r="DE37" s="653"/>
      <c r="DF37" s="653"/>
      <c r="DG37" s="653"/>
      <c r="DH37" s="653"/>
      <c r="DI37" s="653"/>
      <c r="DJ37" s="653"/>
      <c r="DK37" s="654"/>
      <c r="DL37" s="632">
        <v>73577</v>
      </c>
      <c r="DM37" s="653"/>
      <c r="DN37" s="653"/>
      <c r="DO37" s="653"/>
      <c r="DP37" s="653"/>
      <c r="DQ37" s="653"/>
      <c r="DR37" s="653"/>
      <c r="DS37" s="653"/>
      <c r="DT37" s="653"/>
      <c r="DU37" s="653"/>
      <c r="DV37" s="654"/>
      <c r="DW37" s="628">
        <v>5.7</v>
      </c>
      <c r="DX37" s="655"/>
      <c r="DY37" s="655"/>
      <c r="DZ37" s="655"/>
      <c r="EA37" s="655"/>
      <c r="EB37" s="655"/>
      <c r="EC37" s="656"/>
    </row>
    <row r="38" spans="2:133" ht="11.25" customHeight="1" x14ac:dyDescent="0.2">
      <c r="B38" s="620" t="s">
        <v>323</v>
      </c>
      <c r="C38" s="621"/>
      <c r="D38" s="621"/>
      <c r="E38" s="621"/>
      <c r="F38" s="621"/>
      <c r="G38" s="621"/>
      <c r="H38" s="621"/>
      <c r="I38" s="621"/>
      <c r="J38" s="621"/>
      <c r="K38" s="621"/>
      <c r="L38" s="621"/>
      <c r="M38" s="621"/>
      <c r="N38" s="621"/>
      <c r="O38" s="621"/>
      <c r="P38" s="621"/>
      <c r="Q38" s="622"/>
      <c r="R38" s="623">
        <v>156232</v>
      </c>
      <c r="S38" s="624"/>
      <c r="T38" s="624"/>
      <c r="U38" s="624"/>
      <c r="V38" s="624"/>
      <c r="W38" s="624"/>
      <c r="X38" s="624"/>
      <c r="Y38" s="625"/>
      <c r="Z38" s="626">
        <v>6.5</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t="s">
        <v>122</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245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153339</v>
      </c>
      <c r="CS38" s="624"/>
      <c r="CT38" s="624"/>
      <c r="CU38" s="624"/>
      <c r="CV38" s="624"/>
      <c r="CW38" s="624"/>
      <c r="CX38" s="624"/>
      <c r="CY38" s="625"/>
      <c r="CZ38" s="628">
        <v>6.6</v>
      </c>
      <c r="DA38" s="655"/>
      <c r="DB38" s="655"/>
      <c r="DC38" s="658"/>
      <c r="DD38" s="632">
        <v>133251</v>
      </c>
      <c r="DE38" s="624"/>
      <c r="DF38" s="624"/>
      <c r="DG38" s="624"/>
      <c r="DH38" s="624"/>
      <c r="DI38" s="624"/>
      <c r="DJ38" s="624"/>
      <c r="DK38" s="625"/>
      <c r="DL38" s="632">
        <v>121151</v>
      </c>
      <c r="DM38" s="624"/>
      <c r="DN38" s="624"/>
      <c r="DO38" s="624"/>
      <c r="DP38" s="624"/>
      <c r="DQ38" s="624"/>
      <c r="DR38" s="624"/>
      <c r="DS38" s="624"/>
      <c r="DT38" s="624"/>
      <c r="DU38" s="624"/>
      <c r="DV38" s="625"/>
      <c r="DW38" s="628">
        <v>9.5</v>
      </c>
      <c r="DX38" s="655"/>
      <c r="DY38" s="655"/>
      <c r="DZ38" s="655"/>
      <c r="EA38" s="655"/>
      <c r="EB38" s="655"/>
      <c r="EC38" s="656"/>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462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110233</v>
      </c>
      <c r="CS39" s="653"/>
      <c r="CT39" s="653"/>
      <c r="CU39" s="653"/>
      <c r="CV39" s="653"/>
      <c r="CW39" s="653"/>
      <c r="CX39" s="653"/>
      <c r="CY39" s="654"/>
      <c r="CZ39" s="628">
        <v>4.8</v>
      </c>
      <c r="DA39" s="655"/>
      <c r="DB39" s="655"/>
      <c r="DC39" s="658"/>
      <c r="DD39" s="632">
        <v>71879</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331</v>
      </c>
      <c r="C40" s="621"/>
      <c r="D40" s="621"/>
      <c r="E40" s="621"/>
      <c r="F40" s="621"/>
      <c r="G40" s="621"/>
      <c r="H40" s="621"/>
      <c r="I40" s="621"/>
      <c r="J40" s="621"/>
      <c r="K40" s="621"/>
      <c r="L40" s="621"/>
      <c r="M40" s="621"/>
      <c r="N40" s="621"/>
      <c r="O40" s="621"/>
      <c r="P40" s="621"/>
      <c r="Q40" s="622"/>
      <c r="R40" s="623">
        <v>4832</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336</v>
      </c>
      <c r="C41" s="645"/>
      <c r="D41" s="645"/>
      <c r="E41" s="645"/>
      <c r="F41" s="645"/>
      <c r="G41" s="645"/>
      <c r="H41" s="645"/>
      <c r="I41" s="645"/>
      <c r="J41" s="645"/>
      <c r="K41" s="645"/>
      <c r="L41" s="645"/>
      <c r="M41" s="645"/>
      <c r="N41" s="645"/>
      <c r="O41" s="645"/>
      <c r="P41" s="645"/>
      <c r="Q41" s="646"/>
      <c r="R41" s="698">
        <v>2396993</v>
      </c>
      <c r="S41" s="699"/>
      <c r="T41" s="699"/>
      <c r="U41" s="699"/>
      <c r="V41" s="699"/>
      <c r="W41" s="699"/>
      <c r="X41" s="699"/>
      <c r="Y41" s="700"/>
      <c r="Z41" s="701">
        <v>100</v>
      </c>
      <c r="AA41" s="701"/>
      <c r="AB41" s="701"/>
      <c r="AC41" s="701"/>
      <c r="AD41" s="702">
        <v>1277064</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34916</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340</v>
      </c>
      <c r="AR42" s="706"/>
      <c r="AS42" s="706"/>
      <c r="AT42" s="706"/>
      <c r="AU42" s="706"/>
      <c r="AV42" s="706"/>
      <c r="AW42" s="706"/>
      <c r="AX42" s="706"/>
      <c r="AY42" s="707"/>
      <c r="AZ42" s="698">
        <v>101171</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298</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454450</v>
      </c>
      <c r="CS42" s="653"/>
      <c r="CT42" s="653"/>
      <c r="CU42" s="653"/>
      <c r="CV42" s="653"/>
      <c r="CW42" s="653"/>
      <c r="CX42" s="653"/>
      <c r="CY42" s="654"/>
      <c r="CZ42" s="628">
        <v>19.600000000000001</v>
      </c>
      <c r="DA42" s="655"/>
      <c r="DB42" s="655"/>
      <c r="DC42" s="658"/>
      <c r="DD42" s="632">
        <v>65231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23153</v>
      </c>
      <c r="CS43" s="653"/>
      <c r="CT43" s="653"/>
      <c r="CU43" s="653"/>
      <c r="CV43" s="653"/>
      <c r="CW43" s="653"/>
      <c r="CX43" s="653"/>
      <c r="CY43" s="654"/>
      <c r="CZ43" s="628">
        <v>1</v>
      </c>
      <c r="DA43" s="655"/>
      <c r="DB43" s="655"/>
      <c r="DC43" s="658"/>
      <c r="DD43" s="632">
        <v>23153</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370358</v>
      </c>
      <c r="CS44" s="624"/>
      <c r="CT44" s="624"/>
      <c r="CU44" s="624"/>
      <c r="CV44" s="624"/>
      <c r="CW44" s="624"/>
      <c r="CX44" s="624"/>
      <c r="CY44" s="625"/>
      <c r="CZ44" s="628">
        <v>16</v>
      </c>
      <c r="DA44" s="629"/>
      <c r="DB44" s="629"/>
      <c r="DC44" s="635"/>
      <c r="DD44" s="632">
        <v>42026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226157</v>
      </c>
      <c r="CS45" s="653"/>
      <c r="CT45" s="653"/>
      <c r="CU45" s="653"/>
      <c r="CV45" s="653"/>
      <c r="CW45" s="653"/>
      <c r="CX45" s="653"/>
      <c r="CY45" s="654"/>
      <c r="CZ45" s="628">
        <v>9.8000000000000007</v>
      </c>
      <c r="DA45" s="655"/>
      <c r="DB45" s="655"/>
      <c r="DC45" s="658"/>
      <c r="DD45" s="632">
        <v>11739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144201</v>
      </c>
      <c r="CS46" s="624"/>
      <c r="CT46" s="624"/>
      <c r="CU46" s="624"/>
      <c r="CV46" s="624"/>
      <c r="CW46" s="624"/>
      <c r="CX46" s="624"/>
      <c r="CY46" s="625"/>
      <c r="CZ46" s="628">
        <v>6.2</v>
      </c>
      <c r="DA46" s="629"/>
      <c r="DB46" s="629"/>
      <c r="DC46" s="635"/>
      <c r="DD46" s="632">
        <v>30287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84092</v>
      </c>
      <c r="CS47" s="653"/>
      <c r="CT47" s="653"/>
      <c r="CU47" s="653"/>
      <c r="CV47" s="653"/>
      <c r="CW47" s="653"/>
      <c r="CX47" s="653"/>
      <c r="CY47" s="654"/>
      <c r="CZ47" s="628">
        <v>3.6</v>
      </c>
      <c r="DA47" s="655"/>
      <c r="DB47" s="655"/>
      <c r="DC47" s="658"/>
      <c r="DD47" s="632">
        <v>23205</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352</v>
      </c>
      <c r="CE49" s="645"/>
      <c r="CF49" s="645"/>
      <c r="CG49" s="645"/>
      <c r="CH49" s="645"/>
      <c r="CI49" s="645"/>
      <c r="CJ49" s="645"/>
      <c r="CK49" s="645"/>
      <c r="CL49" s="645"/>
      <c r="CM49" s="645"/>
      <c r="CN49" s="645"/>
      <c r="CO49" s="645"/>
      <c r="CP49" s="645"/>
      <c r="CQ49" s="646"/>
      <c r="CR49" s="698">
        <v>2315943</v>
      </c>
      <c r="CS49" s="682"/>
      <c r="CT49" s="682"/>
      <c r="CU49" s="682"/>
      <c r="CV49" s="682"/>
      <c r="CW49" s="682"/>
      <c r="CX49" s="682"/>
      <c r="CY49" s="711"/>
      <c r="CZ49" s="703">
        <v>100</v>
      </c>
      <c r="DA49" s="712"/>
      <c r="DB49" s="712"/>
      <c r="DC49" s="713"/>
      <c r="DD49" s="714">
        <v>1490029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G58zSUF4BfSYd/SV2/snyvn1RGcRKx2kpoPHBOxyUhcxDFNJ6l7PLS1oQKwIFrrEOBSXQQqrTffA6fGuZI5bA==" saltValue="lsrpSGHJ20SWhxViOto+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7" zoomScale="46" zoomScaleNormal="46"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2327</v>
      </c>
      <c r="R7" s="753"/>
      <c r="S7" s="753"/>
      <c r="T7" s="753"/>
      <c r="U7" s="753"/>
      <c r="V7" s="753">
        <v>2249</v>
      </c>
      <c r="W7" s="753"/>
      <c r="X7" s="753"/>
      <c r="Y7" s="753"/>
      <c r="Z7" s="753"/>
      <c r="AA7" s="753">
        <v>78</v>
      </c>
      <c r="AB7" s="753"/>
      <c r="AC7" s="753"/>
      <c r="AD7" s="753"/>
      <c r="AE7" s="754"/>
      <c r="AF7" s="755">
        <v>43</v>
      </c>
      <c r="AG7" s="756"/>
      <c r="AH7" s="756"/>
      <c r="AI7" s="756"/>
      <c r="AJ7" s="757"/>
      <c r="AK7" s="758">
        <v>9</v>
      </c>
      <c r="AL7" s="759"/>
      <c r="AM7" s="759"/>
      <c r="AN7" s="759"/>
      <c r="AO7" s="759"/>
      <c r="AP7" s="759">
        <v>2236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-4</v>
      </c>
      <c r="CI7" s="744"/>
      <c r="CJ7" s="744"/>
      <c r="CK7" s="744"/>
      <c r="CL7" s="745"/>
      <c r="CM7" s="743">
        <v>23</v>
      </c>
      <c r="CN7" s="744"/>
      <c r="CO7" s="744"/>
      <c r="CP7" s="744"/>
      <c r="CQ7" s="745"/>
      <c r="CR7" s="743">
        <v>72</v>
      </c>
      <c r="CS7" s="744"/>
      <c r="CT7" s="744"/>
      <c r="CU7" s="744"/>
      <c r="CV7" s="745"/>
      <c r="CW7" s="743">
        <v>3</v>
      </c>
      <c r="CX7" s="744"/>
      <c r="CY7" s="744"/>
      <c r="CZ7" s="744"/>
      <c r="DA7" s="745"/>
      <c r="DB7" s="743">
        <v>0</v>
      </c>
      <c r="DC7" s="744"/>
      <c r="DD7" s="744"/>
      <c r="DE7" s="744"/>
      <c r="DF7" s="745"/>
      <c r="DG7" s="743">
        <v>0</v>
      </c>
      <c r="DH7" s="744"/>
      <c r="DI7" s="744"/>
      <c r="DJ7" s="744"/>
      <c r="DK7" s="745"/>
      <c r="DL7" s="743">
        <v>0</v>
      </c>
      <c r="DM7" s="744"/>
      <c r="DN7" s="744"/>
      <c r="DO7" s="744"/>
      <c r="DP7" s="745"/>
      <c r="DQ7" s="743">
        <v>0</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70</v>
      </c>
      <c r="R8" s="784"/>
      <c r="S8" s="784"/>
      <c r="T8" s="784"/>
      <c r="U8" s="784"/>
      <c r="V8" s="784">
        <v>67</v>
      </c>
      <c r="W8" s="784"/>
      <c r="X8" s="784"/>
      <c r="Y8" s="784"/>
      <c r="Z8" s="784"/>
      <c r="AA8" s="784">
        <v>3</v>
      </c>
      <c r="AB8" s="784"/>
      <c r="AC8" s="784"/>
      <c r="AD8" s="784"/>
      <c r="AE8" s="785"/>
      <c r="AF8" s="786">
        <v>3</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377</v>
      </c>
      <c r="C9" s="781"/>
      <c r="D9" s="781"/>
      <c r="E9" s="781"/>
      <c r="F9" s="781"/>
      <c r="G9" s="781"/>
      <c r="H9" s="781"/>
      <c r="I9" s="781"/>
      <c r="J9" s="781"/>
      <c r="K9" s="781"/>
      <c r="L9" s="781"/>
      <c r="M9" s="781"/>
      <c r="N9" s="781"/>
      <c r="O9" s="781"/>
      <c r="P9" s="782"/>
      <c r="Q9" s="783">
        <v>1</v>
      </c>
      <c r="R9" s="784"/>
      <c r="S9" s="784"/>
      <c r="T9" s="784"/>
      <c r="U9" s="784"/>
      <c r="V9" s="784">
        <v>1</v>
      </c>
      <c r="W9" s="784"/>
      <c r="X9" s="784"/>
      <c r="Y9" s="784"/>
      <c r="Z9" s="784"/>
      <c r="AA9" s="784">
        <v>0</v>
      </c>
      <c r="AB9" s="784"/>
      <c r="AC9" s="784"/>
      <c r="AD9" s="784"/>
      <c r="AE9" s="785"/>
      <c r="AF9" s="786" t="s">
        <v>122</v>
      </c>
      <c r="AG9" s="787"/>
      <c r="AH9" s="787"/>
      <c r="AI9" s="787"/>
      <c r="AJ9" s="788"/>
      <c r="AK9" s="769">
        <v>0</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2398</v>
      </c>
      <c r="R23" s="793"/>
      <c r="S23" s="793"/>
      <c r="T23" s="793"/>
      <c r="U23" s="793"/>
      <c r="V23" s="793">
        <v>2317</v>
      </c>
      <c r="W23" s="793"/>
      <c r="X23" s="793"/>
      <c r="Y23" s="793"/>
      <c r="Z23" s="793"/>
      <c r="AA23" s="793">
        <v>80</v>
      </c>
      <c r="AB23" s="793"/>
      <c r="AC23" s="793"/>
      <c r="AD23" s="793"/>
      <c r="AE23" s="794"/>
      <c r="AF23" s="795">
        <v>45</v>
      </c>
      <c r="AG23" s="793"/>
      <c r="AH23" s="793"/>
      <c r="AI23" s="793"/>
      <c r="AJ23" s="796"/>
      <c r="AK23" s="797"/>
      <c r="AL23" s="798"/>
      <c r="AM23" s="798"/>
      <c r="AN23" s="798"/>
      <c r="AO23" s="798"/>
      <c r="AP23" s="793">
        <v>2236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234</v>
      </c>
      <c r="R28" s="823"/>
      <c r="S28" s="823"/>
      <c r="T28" s="823"/>
      <c r="U28" s="823"/>
      <c r="V28" s="823">
        <v>217</v>
      </c>
      <c r="W28" s="823"/>
      <c r="X28" s="823"/>
      <c r="Y28" s="823"/>
      <c r="Z28" s="823"/>
      <c r="AA28" s="823">
        <v>17</v>
      </c>
      <c r="AB28" s="823"/>
      <c r="AC28" s="823"/>
      <c r="AD28" s="823"/>
      <c r="AE28" s="824"/>
      <c r="AF28" s="825">
        <v>17</v>
      </c>
      <c r="AG28" s="823"/>
      <c r="AH28" s="823"/>
      <c r="AI28" s="823"/>
      <c r="AJ28" s="826"/>
      <c r="AK28" s="827">
        <v>35</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320</v>
      </c>
      <c r="R29" s="784"/>
      <c r="S29" s="784"/>
      <c r="T29" s="784"/>
      <c r="U29" s="784"/>
      <c r="V29" s="784">
        <v>306</v>
      </c>
      <c r="W29" s="784"/>
      <c r="X29" s="784"/>
      <c r="Y29" s="784"/>
      <c r="Z29" s="784"/>
      <c r="AA29" s="784">
        <v>14</v>
      </c>
      <c r="AB29" s="784"/>
      <c r="AC29" s="784"/>
      <c r="AD29" s="784"/>
      <c r="AE29" s="785"/>
      <c r="AF29" s="786">
        <v>14</v>
      </c>
      <c r="AG29" s="787"/>
      <c r="AH29" s="787"/>
      <c r="AI29" s="787"/>
      <c r="AJ29" s="788"/>
      <c r="AK29" s="834">
        <v>53</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34</v>
      </c>
      <c r="R30" s="784"/>
      <c r="S30" s="784"/>
      <c r="T30" s="784"/>
      <c r="U30" s="784"/>
      <c r="V30" s="784">
        <v>33</v>
      </c>
      <c r="W30" s="784"/>
      <c r="X30" s="784"/>
      <c r="Y30" s="784"/>
      <c r="Z30" s="784"/>
      <c r="AA30" s="784">
        <v>1</v>
      </c>
      <c r="AB30" s="784"/>
      <c r="AC30" s="784"/>
      <c r="AD30" s="784"/>
      <c r="AE30" s="785"/>
      <c r="AF30" s="786">
        <v>1</v>
      </c>
      <c r="AG30" s="787"/>
      <c r="AH30" s="787"/>
      <c r="AI30" s="787"/>
      <c r="AJ30" s="788"/>
      <c r="AK30" s="834">
        <v>48</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42</v>
      </c>
      <c r="R31" s="784"/>
      <c r="S31" s="784"/>
      <c r="T31" s="784"/>
      <c r="U31" s="784"/>
      <c r="V31" s="784">
        <v>42</v>
      </c>
      <c r="W31" s="784"/>
      <c r="X31" s="784"/>
      <c r="Y31" s="784"/>
      <c r="Z31" s="784"/>
      <c r="AA31" s="784">
        <v>0</v>
      </c>
      <c r="AB31" s="784"/>
      <c r="AC31" s="784"/>
      <c r="AD31" s="784"/>
      <c r="AE31" s="785"/>
      <c r="AF31" s="786">
        <v>0</v>
      </c>
      <c r="AG31" s="787"/>
      <c r="AH31" s="787"/>
      <c r="AI31" s="787"/>
      <c r="AJ31" s="788"/>
      <c r="AK31" s="834">
        <v>17</v>
      </c>
      <c r="AL31" s="830"/>
      <c r="AM31" s="830"/>
      <c r="AN31" s="830"/>
      <c r="AO31" s="830"/>
      <c r="AP31" s="830">
        <v>111</v>
      </c>
      <c r="AQ31" s="830"/>
      <c r="AR31" s="830"/>
      <c r="AS31" s="830"/>
      <c r="AT31" s="830"/>
      <c r="AU31" s="830">
        <v>56</v>
      </c>
      <c r="AV31" s="830"/>
      <c r="AW31" s="830"/>
      <c r="AX31" s="830"/>
      <c r="AY31" s="830"/>
      <c r="AZ31" s="831">
        <v>0</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32</v>
      </c>
      <c r="AG63" s="844"/>
      <c r="AH63" s="844"/>
      <c r="AI63" s="844"/>
      <c r="AJ63" s="845"/>
      <c r="AK63" s="846"/>
      <c r="AL63" s="841"/>
      <c r="AM63" s="841"/>
      <c r="AN63" s="841"/>
      <c r="AO63" s="841"/>
      <c r="AP63" s="844">
        <v>111</v>
      </c>
      <c r="AQ63" s="844"/>
      <c r="AR63" s="844"/>
      <c r="AS63" s="844"/>
      <c r="AT63" s="844"/>
      <c r="AU63" s="844">
        <v>56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556</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c r="AV68" s="866"/>
      <c r="AW68" s="866"/>
      <c r="AX68" s="866"/>
      <c r="AY68" s="866"/>
      <c r="AZ68" s="867" t="s">
        <v>557</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7" t="s">
        <v>558</v>
      </c>
      <c r="C69" s="874"/>
      <c r="D69" s="874"/>
      <c r="E69" s="874"/>
      <c r="F69" s="874"/>
      <c r="G69" s="874"/>
      <c r="H69" s="874"/>
      <c r="I69" s="874"/>
      <c r="J69" s="874"/>
      <c r="K69" s="874"/>
      <c r="L69" s="874"/>
      <c r="M69" s="874"/>
      <c r="N69" s="874"/>
      <c r="O69" s="874"/>
      <c r="P69" s="875"/>
      <c r="Q69" s="876">
        <v>2824</v>
      </c>
      <c r="R69" s="830"/>
      <c r="S69" s="830"/>
      <c r="T69" s="830"/>
      <c r="U69" s="830"/>
      <c r="V69" s="830">
        <v>2656</v>
      </c>
      <c r="W69" s="830"/>
      <c r="X69" s="830"/>
      <c r="Y69" s="830"/>
      <c r="Z69" s="830"/>
      <c r="AA69" s="830">
        <v>168</v>
      </c>
      <c r="AB69" s="830"/>
      <c r="AC69" s="830"/>
      <c r="AD69" s="830"/>
      <c r="AE69" s="830"/>
      <c r="AF69" s="830">
        <v>70</v>
      </c>
      <c r="AG69" s="830"/>
      <c r="AH69" s="830"/>
      <c r="AI69" s="830"/>
      <c r="AJ69" s="830"/>
      <c r="AK69" s="830">
        <v>19</v>
      </c>
      <c r="AL69" s="830"/>
      <c r="AM69" s="830"/>
      <c r="AN69" s="830"/>
      <c r="AO69" s="830"/>
      <c r="AP69" s="830">
        <v>2302</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51.75" customHeight="1" x14ac:dyDescent="0.2">
      <c r="A70" s="238">
        <v>3</v>
      </c>
      <c r="B70" s="873" t="s">
        <v>559</v>
      </c>
      <c r="C70" s="874"/>
      <c r="D70" s="874"/>
      <c r="E70" s="874"/>
      <c r="F70" s="874"/>
      <c r="G70" s="874"/>
      <c r="H70" s="874"/>
      <c r="I70" s="874"/>
      <c r="J70" s="874"/>
      <c r="K70" s="874"/>
      <c r="L70" s="874"/>
      <c r="M70" s="874"/>
      <c r="N70" s="874"/>
      <c r="O70" s="874"/>
      <c r="P70" s="875"/>
      <c r="Q70" s="876">
        <v>298</v>
      </c>
      <c r="R70" s="830"/>
      <c r="S70" s="830"/>
      <c r="T70" s="830"/>
      <c r="U70" s="830"/>
      <c r="V70" s="830">
        <v>292</v>
      </c>
      <c r="W70" s="830"/>
      <c r="X70" s="830"/>
      <c r="Y70" s="830"/>
      <c r="Z70" s="830"/>
      <c r="AA70" s="830">
        <v>6</v>
      </c>
      <c r="AB70" s="830"/>
      <c r="AC70" s="830"/>
      <c r="AD70" s="830"/>
      <c r="AE70" s="830"/>
      <c r="AF70" s="830">
        <v>6</v>
      </c>
      <c r="AG70" s="830"/>
      <c r="AH70" s="830"/>
      <c r="AI70" s="830"/>
      <c r="AJ70" s="830"/>
      <c r="AK70" s="830"/>
      <c r="AL70" s="830"/>
      <c r="AM70" s="830"/>
      <c r="AN70" s="830"/>
      <c r="AO70" s="830"/>
      <c r="AP70" s="830"/>
      <c r="AQ70" s="830"/>
      <c r="AR70" s="830"/>
      <c r="AS70" s="830"/>
      <c r="AT70" s="830"/>
      <c r="AU70" s="830"/>
      <c r="AV70" s="830"/>
      <c r="AW70" s="830"/>
      <c r="AX70" s="830"/>
      <c r="AY70" s="830"/>
      <c r="AZ70" s="832" t="s">
        <v>560</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40.5" customHeight="1" x14ac:dyDescent="0.2">
      <c r="A71" s="238">
        <v>4</v>
      </c>
      <c r="B71" s="873" t="s">
        <v>561</v>
      </c>
      <c r="C71" s="874"/>
      <c r="D71" s="874"/>
      <c r="E71" s="874"/>
      <c r="F71" s="874"/>
      <c r="G71" s="874"/>
      <c r="H71" s="874"/>
      <c r="I71" s="874"/>
      <c r="J71" s="874"/>
      <c r="K71" s="874"/>
      <c r="L71" s="874"/>
      <c r="M71" s="874"/>
      <c r="N71" s="874"/>
      <c r="O71" s="874"/>
      <c r="P71" s="875"/>
      <c r="Q71" s="876">
        <v>270</v>
      </c>
      <c r="R71" s="830"/>
      <c r="S71" s="830"/>
      <c r="T71" s="830"/>
      <c r="U71" s="830"/>
      <c r="V71" s="830">
        <v>247</v>
      </c>
      <c r="W71" s="830"/>
      <c r="X71" s="830"/>
      <c r="Y71" s="830"/>
      <c r="Z71" s="830"/>
      <c r="AA71" s="830">
        <v>23</v>
      </c>
      <c r="AB71" s="830"/>
      <c r="AC71" s="830"/>
      <c r="AD71" s="830"/>
      <c r="AE71" s="830"/>
      <c r="AF71" s="830">
        <v>23</v>
      </c>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43.5" customHeight="1" x14ac:dyDescent="0.2">
      <c r="A72" s="238">
        <v>5</v>
      </c>
      <c r="B72" s="873" t="s">
        <v>562</v>
      </c>
      <c r="C72" s="874"/>
      <c r="D72" s="874"/>
      <c r="E72" s="874"/>
      <c r="F72" s="874"/>
      <c r="G72" s="874"/>
      <c r="H72" s="874"/>
      <c r="I72" s="874"/>
      <c r="J72" s="874"/>
      <c r="K72" s="874"/>
      <c r="L72" s="874"/>
      <c r="M72" s="874"/>
      <c r="N72" s="874"/>
      <c r="O72" s="874"/>
      <c r="P72" s="875"/>
      <c r="Q72" s="876">
        <v>315636</v>
      </c>
      <c r="R72" s="830"/>
      <c r="S72" s="830"/>
      <c r="T72" s="830"/>
      <c r="U72" s="830"/>
      <c r="V72" s="830">
        <v>306127</v>
      </c>
      <c r="W72" s="830"/>
      <c r="X72" s="830"/>
      <c r="Y72" s="830"/>
      <c r="Z72" s="830"/>
      <c r="AA72" s="830">
        <v>9509</v>
      </c>
      <c r="AB72" s="830"/>
      <c r="AC72" s="830"/>
      <c r="AD72" s="830"/>
      <c r="AE72" s="830"/>
      <c r="AF72" s="830">
        <v>6033</v>
      </c>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7"/>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7"/>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7"/>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7"/>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7"/>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7"/>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7"/>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7"/>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7"/>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7"/>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7"/>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7"/>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7"/>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7"/>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72</v>
      </c>
      <c r="CS102" s="852"/>
      <c r="CT102" s="852"/>
      <c r="CU102" s="852"/>
      <c r="CV102" s="892"/>
      <c r="CW102" s="891">
        <v>3</v>
      </c>
      <c r="CX102" s="852"/>
      <c r="CY102" s="852"/>
      <c r="CZ102" s="852"/>
      <c r="DA102" s="892"/>
      <c r="DB102" s="891">
        <v>0</v>
      </c>
      <c r="DC102" s="852"/>
      <c r="DD102" s="852"/>
      <c r="DE102" s="852"/>
      <c r="DF102" s="892"/>
      <c r="DG102" s="891">
        <v>0</v>
      </c>
      <c r="DH102" s="852"/>
      <c r="DI102" s="852"/>
      <c r="DJ102" s="852"/>
      <c r="DK102" s="892"/>
      <c r="DL102" s="891">
        <v>0</v>
      </c>
      <c r="DM102" s="852"/>
      <c r="DN102" s="852"/>
      <c r="DO102" s="852"/>
      <c r="DP102" s="892"/>
      <c r="DQ102" s="891">
        <v>0</v>
      </c>
      <c r="DR102" s="852"/>
      <c r="DS102" s="852"/>
      <c r="DT102" s="852"/>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403</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404</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407</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408</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295</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295</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295</v>
      </c>
      <c r="DR109" s="894"/>
      <c r="DS109" s="894"/>
      <c r="DT109" s="894"/>
      <c r="DU109" s="895"/>
      <c r="DV109" s="893" t="s">
        <v>412</v>
      </c>
      <c r="DW109" s="894"/>
      <c r="DX109" s="894"/>
      <c r="DY109" s="894"/>
      <c r="DZ109" s="896"/>
    </row>
    <row r="110" spans="1:131" s="230" customFormat="1" ht="26.25" customHeight="1" x14ac:dyDescent="0.2">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217414</v>
      </c>
      <c r="AB110" s="901"/>
      <c r="AC110" s="901"/>
      <c r="AD110" s="901"/>
      <c r="AE110" s="902"/>
      <c r="AF110" s="903">
        <v>228398</v>
      </c>
      <c r="AG110" s="901"/>
      <c r="AH110" s="901"/>
      <c r="AI110" s="901"/>
      <c r="AJ110" s="902"/>
      <c r="AK110" s="903">
        <v>229984</v>
      </c>
      <c r="AL110" s="901"/>
      <c r="AM110" s="901"/>
      <c r="AN110" s="901"/>
      <c r="AO110" s="902"/>
      <c r="AP110" s="904">
        <v>20.6</v>
      </c>
      <c r="AQ110" s="905"/>
      <c r="AR110" s="905"/>
      <c r="AS110" s="905"/>
      <c r="AT110" s="906"/>
      <c r="AU110" s="907" t="s">
        <v>69</v>
      </c>
      <c r="AV110" s="908"/>
      <c r="AW110" s="908"/>
      <c r="AX110" s="908"/>
      <c r="AY110" s="908"/>
      <c r="AZ110" s="930" t="s">
        <v>415</v>
      </c>
      <c r="BA110" s="898"/>
      <c r="BB110" s="898"/>
      <c r="BC110" s="898"/>
      <c r="BD110" s="898"/>
      <c r="BE110" s="898"/>
      <c r="BF110" s="898"/>
      <c r="BG110" s="898"/>
      <c r="BH110" s="898"/>
      <c r="BI110" s="898"/>
      <c r="BJ110" s="898"/>
      <c r="BK110" s="898"/>
      <c r="BL110" s="898"/>
      <c r="BM110" s="898"/>
      <c r="BN110" s="898"/>
      <c r="BO110" s="898"/>
      <c r="BP110" s="899"/>
      <c r="BQ110" s="931">
        <v>2302927</v>
      </c>
      <c r="BR110" s="932"/>
      <c r="BS110" s="932"/>
      <c r="BT110" s="932"/>
      <c r="BU110" s="932"/>
      <c r="BV110" s="932">
        <v>2302096</v>
      </c>
      <c r="BW110" s="932"/>
      <c r="BX110" s="932"/>
      <c r="BY110" s="932"/>
      <c r="BZ110" s="932"/>
      <c r="CA110" s="932">
        <v>2235586</v>
      </c>
      <c r="CB110" s="932"/>
      <c r="CC110" s="932"/>
      <c r="CD110" s="932"/>
      <c r="CE110" s="932"/>
      <c r="CF110" s="945">
        <v>200.3</v>
      </c>
      <c r="CG110" s="946"/>
      <c r="CH110" s="946"/>
      <c r="CI110" s="946"/>
      <c r="CJ110" s="946"/>
      <c r="CK110" s="947" t="s">
        <v>416</v>
      </c>
      <c r="CL110" s="948"/>
      <c r="CM110" s="930"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2">
      <c r="A111" s="935" t="s">
        <v>418</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419</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420</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2">
      <c r="A112" s="953" t="s">
        <v>421</v>
      </c>
      <c r="B112" s="954"/>
      <c r="C112" s="924" t="s">
        <v>422</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423</v>
      </c>
      <c r="BA112" s="924"/>
      <c r="BB112" s="924"/>
      <c r="BC112" s="924"/>
      <c r="BD112" s="924"/>
      <c r="BE112" s="924"/>
      <c r="BF112" s="924"/>
      <c r="BG112" s="924"/>
      <c r="BH112" s="924"/>
      <c r="BI112" s="924"/>
      <c r="BJ112" s="924"/>
      <c r="BK112" s="924"/>
      <c r="BL112" s="924"/>
      <c r="BM112" s="924"/>
      <c r="BN112" s="924"/>
      <c r="BO112" s="924"/>
      <c r="BP112" s="925"/>
      <c r="BQ112" s="926">
        <v>74723</v>
      </c>
      <c r="BR112" s="927"/>
      <c r="BS112" s="927"/>
      <c r="BT112" s="927"/>
      <c r="BU112" s="927"/>
      <c r="BV112" s="927">
        <v>63358</v>
      </c>
      <c r="BW112" s="927"/>
      <c r="BX112" s="927"/>
      <c r="BY112" s="927"/>
      <c r="BZ112" s="927"/>
      <c r="CA112" s="927">
        <v>57144</v>
      </c>
      <c r="CB112" s="927"/>
      <c r="CC112" s="927"/>
      <c r="CD112" s="927"/>
      <c r="CE112" s="927"/>
      <c r="CF112" s="921">
        <v>5.0999999999999996</v>
      </c>
      <c r="CG112" s="922"/>
      <c r="CH112" s="922"/>
      <c r="CI112" s="922"/>
      <c r="CJ112" s="922"/>
      <c r="CK112" s="949"/>
      <c r="CL112" s="950"/>
      <c r="CM112" s="923" t="s">
        <v>424</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2">
      <c r="A113" s="955"/>
      <c r="B113" s="956"/>
      <c r="C113" s="924" t="s">
        <v>425</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5445</v>
      </c>
      <c r="AB113" s="939"/>
      <c r="AC113" s="939"/>
      <c r="AD113" s="939"/>
      <c r="AE113" s="940"/>
      <c r="AF113" s="941">
        <v>5053</v>
      </c>
      <c r="AG113" s="939"/>
      <c r="AH113" s="939"/>
      <c r="AI113" s="939"/>
      <c r="AJ113" s="940"/>
      <c r="AK113" s="941">
        <v>5152</v>
      </c>
      <c r="AL113" s="939"/>
      <c r="AM113" s="939"/>
      <c r="AN113" s="939"/>
      <c r="AO113" s="940"/>
      <c r="AP113" s="942">
        <v>0.5</v>
      </c>
      <c r="AQ113" s="943"/>
      <c r="AR113" s="943"/>
      <c r="AS113" s="943"/>
      <c r="AT113" s="944"/>
      <c r="AU113" s="909"/>
      <c r="AV113" s="910"/>
      <c r="AW113" s="910"/>
      <c r="AX113" s="910"/>
      <c r="AY113" s="910"/>
      <c r="AZ113" s="923" t="s">
        <v>426</v>
      </c>
      <c r="BA113" s="924"/>
      <c r="BB113" s="924"/>
      <c r="BC113" s="924"/>
      <c r="BD113" s="924"/>
      <c r="BE113" s="924"/>
      <c r="BF113" s="924"/>
      <c r="BG113" s="924"/>
      <c r="BH113" s="924"/>
      <c r="BI113" s="924"/>
      <c r="BJ113" s="924"/>
      <c r="BK113" s="924"/>
      <c r="BL113" s="924"/>
      <c r="BM113" s="924"/>
      <c r="BN113" s="924"/>
      <c r="BO113" s="924"/>
      <c r="BP113" s="925"/>
      <c r="BQ113" s="926">
        <v>40133</v>
      </c>
      <c r="BR113" s="927"/>
      <c r="BS113" s="927"/>
      <c r="BT113" s="927"/>
      <c r="BU113" s="927"/>
      <c r="BV113" s="927">
        <v>51186</v>
      </c>
      <c r="BW113" s="927"/>
      <c r="BX113" s="927"/>
      <c r="BY113" s="927"/>
      <c r="BZ113" s="927"/>
      <c r="CA113" s="927">
        <v>52910</v>
      </c>
      <c r="CB113" s="927"/>
      <c r="CC113" s="927"/>
      <c r="CD113" s="927"/>
      <c r="CE113" s="927"/>
      <c r="CF113" s="921">
        <v>4.7</v>
      </c>
      <c r="CG113" s="922"/>
      <c r="CH113" s="922"/>
      <c r="CI113" s="922"/>
      <c r="CJ113" s="922"/>
      <c r="CK113" s="949"/>
      <c r="CL113" s="950"/>
      <c r="CM113" s="923" t="s">
        <v>427</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2">
      <c r="A114" s="955"/>
      <c r="B114" s="956"/>
      <c r="C114" s="924" t="s">
        <v>428</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6829</v>
      </c>
      <c r="AB114" s="960"/>
      <c r="AC114" s="960"/>
      <c r="AD114" s="960"/>
      <c r="AE114" s="961"/>
      <c r="AF114" s="962">
        <v>6341</v>
      </c>
      <c r="AG114" s="960"/>
      <c r="AH114" s="960"/>
      <c r="AI114" s="960"/>
      <c r="AJ114" s="961"/>
      <c r="AK114" s="962">
        <v>5986</v>
      </c>
      <c r="AL114" s="960"/>
      <c r="AM114" s="960"/>
      <c r="AN114" s="960"/>
      <c r="AO114" s="961"/>
      <c r="AP114" s="963">
        <v>0.5</v>
      </c>
      <c r="AQ114" s="964"/>
      <c r="AR114" s="964"/>
      <c r="AS114" s="964"/>
      <c r="AT114" s="965"/>
      <c r="AU114" s="909"/>
      <c r="AV114" s="910"/>
      <c r="AW114" s="910"/>
      <c r="AX114" s="910"/>
      <c r="AY114" s="910"/>
      <c r="AZ114" s="923" t="s">
        <v>429</v>
      </c>
      <c r="BA114" s="924"/>
      <c r="BB114" s="924"/>
      <c r="BC114" s="924"/>
      <c r="BD114" s="924"/>
      <c r="BE114" s="924"/>
      <c r="BF114" s="924"/>
      <c r="BG114" s="924"/>
      <c r="BH114" s="924"/>
      <c r="BI114" s="924"/>
      <c r="BJ114" s="924"/>
      <c r="BK114" s="924"/>
      <c r="BL114" s="924"/>
      <c r="BM114" s="924"/>
      <c r="BN114" s="924"/>
      <c r="BO114" s="924"/>
      <c r="BP114" s="925"/>
      <c r="BQ114" s="926">
        <v>261897</v>
      </c>
      <c r="BR114" s="927"/>
      <c r="BS114" s="927"/>
      <c r="BT114" s="927"/>
      <c r="BU114" s="927"/>
      <c r="BV114" s="927" t="s">
        <v>122</v>
      </c>
      <c r="BW114" s="927"/>
      <c r="BX114" s="927"/>
      <c r="BY114" s="927"/>
      <c r="BZ114" s="927"/>
      <c r="CA114" s="927">
        <v>301481</v>
      </c>
      <c r="CB114" s="927"/>
      <c r="CC114" s="927"/>
      <c r="CD114" s="927"/>
      <c r="CE114" s="927"/>
      <c r="CF114" s="921">
        <v>27</v>
      </c>
      <c r="CG114" s="922"/>
      <c r="CH114" s="922"/>
      <c r="CI114" s="922"/>
      <c r="CJ114" s="922"/>
      <c r="CK114" s="949"/>
      <c r="CL114" s="950"/>
      <c r="CM114" s="923" t="s">
        <v>430</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2">
      <c r="A115" s="955"/>
      <c r="B115" s="956"/>
      <c r="C115" s="924" t="s">
        <v>431</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12577</v>
      </c>
      <c r="AB115" s="939"/>
      <c r="AC115" s="939"/>
      <c r="AD115" s="939"/>
      <c r="AE115" s="940"/>
      <c r="AF115" s="941">
        <v>18648</v>
      </c>
      <c r="AG115" s="939"/>
      <c r="AH115" s="939"/>
      <c r="AI115" s="939"/>
      <c r="AJ115" s="940"/>
      <c r="AK115" s="941">
        <v>28588</v>
      </c>
      <c r="AL115" s="939"/>
      <c r="AM115" s="939"/>
      <c r="AN115" s="939"/>
      <c r="AO115" s="940"/>
      <c r="AP115" s="942">
        <v>2.6</v>
      </c>
      <c r="AQ115" s="943"/>
      <c r="AR115" s="943"/>
      <c r="AS115" s="943"/>
      <c r="AT115" s="944"/>
      <c r="AU115" s="909"/>
      <c r="AV115" s="910"/>
      <c r="AW115" s="910"/>
      <c r="AX115" s="910"/>
      <c r="AY115" s="910"/>
      <c r="AZ115" s="923" t="s">
        <v>432</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433</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2">
      <c r="A116" s="957"/>
      <c r="B116" s="958"/>
      <c r="C116" s="966" t="s">
        <v>434</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v>30</v>
      </c>
      <c r="AB116" s="960"/>
      <c r="AC116" s="960"/>
      <c r="AD116" s="960"/>
      <c r="AE116" s="961"/>
      <c r="AF116" s="962">
        <v>37</v>
      </c>
      <c r="AG116" s="960"/>
      <c r="AH116" s="960"/>
      <c r="AI116" s="960"/>
      <c r="AJ116" s="961"/>
      <c r="AK116" s="962">
        <v>30</v>
      </c>
      <c r="AL116" s="960"/>
      <c r="AM116" s="960"/>
      <c r="AN116" s="960"/>
      <c r="AO116" s="961"/>
      <c r="AP116" s="963">
        <v>0</v>
      </c>
      <c r="AQ116" s="964"/>
      <c r="AR116" s="964"/>
      <c r="AS116" s="964"/>
      <c r="AT116" s="965"/>
      <c r="AU116" s="909"/>
      <c r="AV116" s="910"/>
      <c r="AW116" s="910"/>
      <c r="AX116" s="910"/>
      <c r="AY116" s="910"/>
      <c r="AZ116" s="968" t="s">
        <v>435</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436</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2">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437</v>
      </c>
      <c r="Z117" s="895"/>
      <c r="AA117" s="979">
        <v>242295</v>
      </c>
      <c r="AB117" s="980"/>
      <c r="AC117" s="980"/>
      <c r="AD117" s="980"/>
      <c r="AE117" s="981"/>
      <c r="AF117" s="982">
        <v>258477</v>
      </c>
      <c r="AG117" s="980"/>
      <c r="AH117" s="980"/>
      <c r="AI117" s="980"/>
      <c r="AJ117" s="981"/>
      <c r="AK117" s="982">
        <v>269740</v>
      </c>
      <c r="AL117" s="980"/>
      <c r="AM117" s="980"/>
      <c r="AN117" s="980"/>
      <c r="AO117" s="981"/>
      <c r="AP117" s="983"/>
      <c r="AQ117" s="984"/>
      <c r="AR117" s="984"/>
      <c r="AS117" s="984"/>
      <c r="AT117" s="985"/>
      <c r="AU117" s="909"/>
      <c r="AV117" s="910"/>
      <c r="AW117" s="910"/>
      <c r="AX117" s="910"/>
      <c r="AY117" s="910"/>
      <c r="AZ117" s="975" t="s">
        <v>438</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439</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2">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295</v>
      </c>
      <c r="AL118" s="894"/>
      <c r="AM118" s="894"/>
      <c r="AN118" s="894"/>
      <c r="AO118" s="895"/>
      <c r="AP118" s="971" t="s">
        <v>412</v>
      </c>
      <c r="AQ118" s="972"/>
      <c r="AR118" s="972"/>
      <c r="AS118" s="972"/>
      <c r="AT118" s="973"/>
      <c r="AU118" s="909"/>
      <c r="AV118" s="910"/>
      <c r="AW118" s="910"/>
      <c r="AX118" s="910"/>
      <c r="AY118" s="910"/>
      <c r="AZ118" s="974" t="s">
        <v>440</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441</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2">
      <c r="A119" s="1058" t="s">
        <v>416</v>
      </c>
      <c r="B119" s="948"/>
      <c r="C119" s="930"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442</v>
      </c>
      <c r="BP119" s="1006"/>
      <c r="BQ119" s="1000">
        <v>2679680</v>
      </c>
      <c r="BR119" s="1001"/>
      <c r="BS119" s="1001"/>
      <c r="BT119" s="1001"/>
      <c r="BU119" s="1001"/>
      <c r="BV119" s="1001">
        <v>2416640</v>
      </c>
      <c r="BW119" s="1001"/>
      <c r="BX119" s="1001"/>
      <c r="BY119" s="1001"/>
      <c r="BZ119" s="1001"/>
      <c r="CA119" s="1001">
        <v>2647121</v>
      </c>
      <c r="CB119" s="1001"/>
      <c r="CC119" s="1001"/>
      <c r="CD119" s="1001"/>
      <c r="CE119" s="1001"/>
      <c r="CF119" s="1002"/>
      <c r="CG119" s="1003"/>
      <c r="CH119" s="1003"/>
      <c r="CI119" s="1003"/>
      <c r="CJ119" s="1004"/>
      <c r="CK119" s="951"/>
      <c r="CL119" s="952"/>
      <c r="CM119" s="974" t="s">
        <v>443</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2">
      <c r="A120" s="1059"/>
      <c r="B120" s="950"/>
      <c r="C120" s="923" t="s">
        <v>420</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444</v>
      </c>
      <c r="AV120" s="993"/>
      <c r="AW120" s="993"/>
      <c r="AX120" s="993"/>
      <c r="AY120" s="994"/>
      <c r="AZ120" s="930" t="s">
        <v>445</v>
      </c>
      <c r="BA120" s="898"/>
      <c r="BB120" s="898"/>
      <c r="BC120" s="898"/>
      <c r="BD120" s="898"/>
      <c r="BE120" s="898"/>
      <c r="BF120" s="898"/>
      <c r="BG120" s="898"/>
      <c r="BH120" s="898"/>
      <c r="BI120" s="898"/>
      <c r="BJ120" s="898"/>
      <c r="BK120" s="898"/>
      <c r="BL120" s="898"/>
      <c r="BM120" s="898"/>
      <c r="BN120" s="898"/>
      <c r="BO120" s="898"/>
      <c r="BP120" s="899"/>
      <c r="BQ120" s="931">
        <v>1117982</v>
      </c>
      <c r="BR120" s="932"/>
      <c r="BS120" s="932"/>
      <c r="BT120" s="932"/>
      <c r="BU120" s="932"/>
      <c r="BV120" s="932">
        <v>1324124</v>
      </c>
      <c r="BW120" s="932"/>
      <c r="BX120" s="932"/>
      <c r="BY120" s="932"/>
      <c r="BZ120" s="932"/>
      <c r="CA120" s="932">
        <v>1394559</v>
      </c>
      <c r="CB120" s="932"/>
      <c r="CC120" s="932"/>
      <c r="CD120" s="932"/>
      <c r="CE120" s="932"/>
      <c r="CF120" s="945">
        <v>124.9</v>
      </c>
      <c r="CG120" s="946"/>
      <c r="CH120" s="946"/>
      <c r="CI120" s="946"/>
      <c r="CJ120" s="946"/>
      <c r="CK120" s="1007" t="s">
        <v>446</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74723</v>
      </c>
      <c r="DH120" s="932"/>
      <c r="DI120" s="932"/>
      <c r="DJ120" s="932"/>
      <c r="DK120" s="932"/>
      <c r="DL120" s="932">
        <v>63358</v>
      </c>
      <c r="DM120" s="932"/>
      <c r="DN120" s="932"/>
      <c r="DO120" s="932"/>
      <c r="DP120" s="932"/>
      <c r="DQ120" s="932">
        <v>57144</v>
      </c>
      <c r="DR120" s="932"/>
      <c r="DS120" s="932"/>
      <c r="DT120" s="932"/>
      <c r="DU120" s="932"/>
      <c r="DV120" s="933">
        <v>5.0999999999999996</v>
      </c>
      <c r="DW120" s="933"/>
      <c r="DX120" s="933"/>
      <c r="DY120" s="933"/>
      <c r="DZ120" s="934"/>
    </row>
    <row r="121" spans="1:130" s="230" customFormat="1" ht="26.25" customHeight="1" x14ac:dyDescent="0.2">
      <c r="A121" s="1059"/>
      <c r="B121" s="950"/>
      <c r="C121" s="975" t="s">
        <v>447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448</v>
      </c>
      <c r="BA121" s="924"/>
      <c r="BB121" s="924"/>
      <c r="BC121" s="924"/>
      <c r="BD121" s="924"/>
      <c r="BE121" s="924"/>
      <c r="BF121" s="924"/>
      <c r="BG121" s="924"/>
      <c r="BH121" s="924"/>
      <c r="BI121" s="924"/>
      <c r="BJ121" s="924"/>
      <c r="BK121" s="924"/>
      <c r="BL121" s="924"/>
      <c r="BM121" s="924"/>
      <c r="BN121" s="924"/>
      <c r="BO121" s="924"/>
      <c r="BP121" s="925"/>
      <c r="BQ121" s="926">
        <v>169306</v>
      </c>
      <c r="BR121" s="927"/>
      <c r="BS121" s="927"/>
      <c r="BT121" s="927"/>
      <c r="BU121" s="927"/>
      <c r="BV121" s="927">
        <v>157606</v>
      </c>
      <c r="BW121" s="927"/>
      <c r="BX121" s="927"/>
      <c r="BY121" s="927"/>
      <c r="BZ121" s="927"/>
      <c r="CA121" s="927">
        <v>130949</v>
      </c>
      <c r="CB121" s="927"/>
      <c r="CC121" s="927"/>
      <c r="CD121" s="927"/>
      <c r="CE121" s="927"/>
      <c r="CF121" s="921">
        <v>11.7</v>
      </c>
      <c r="CG121" s="922"/>
      <c r="CH121" s="922"/>
      <c r="CI121" s="922"/>
      <c r="CJ121" s="922"/>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26" t="s">
        <v>122</v>
      </c>
      <c r="DH121" s="927"/>
      <c r="DI121" s="927"/>
      <c r="DJ121" s="927"/>
      <c r="DK121" s="927"/>
      <c r="DL121" s="927" t="s">
        <v>122</v>
      </c>
      <c r="DM121" s="927"/>
      <c r="DN121" s="927"/>
      <c r="DO121" s="927"/>
      <c r="DP121" s="927"/>
      <c r="DQ121" s="927" t="s">
        <v>122</v>
      </c>
      <c r="DR121" s="927"/>
      <c r="DS121" s="927"/>
      <c r="DT121" s="927"/>
      <c r="DU121" s="927"/>
      <c r="DV121" s="928" t="s">
        <v>122</v>
      </c>
      <c r="DW121" s="928"/>
      <c r="DX121" s="928"/>
      <c r="DY121" s="928"/>
      <c r="DZ121" s="929"/>
    </row>
    <row r="122" spans="1:130" s="230" customFormat="1" ht="26.25" customHeight="1" x14ac:dyDescent="0.2">
      <c r="A122" s="1059"/>
      <c r="B122" s="950"/>
      <c r="C122" s="923" t="s">
        <v>430</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449</v>
      </c>
      <c r="BA122" s="966"/>
      <c r="BB122" s="966"/>
      <c r="BC122" s="966"/>
      <c r="BD122" s="966"/>
      <c r="BE122" s="966"/>
      <c r="BF122" s="966"/>
      <c r="BG122" s="966"/>
      <c r="BH122" s="966"/>
      <c r="BI122" s="966"/>
      <c r="BJ122" s="966"/>
      <c r="BK122" s="966"/>
      <c r="BL122" s="966"/>
      <c r="BM122" s="966"/>
      <c r="BN122" s="966"/>
      <c r="BO122" s="966"/>
      <c r="BP122" s="967"/>
      <c r="BQ122" s="1000">
        <v>1646020</v>
      </c>
      <c r="BR122" s="1001"/>
      <c r="BS122" s="1001"/>
      <c r="BT122" s="1001"/>
      <c r="BU122" s="1001"/>
      <c r="BV122" s="1001">
        <v>1658923</v>
      </c>
      <c r="BW122" s="1001"/>
      <c r="BX122" s="1001"/>
      <c r="BY122" s="1001"/>
      <c r="BZ122" s="1001"/>
      <c r="CA122" s="1001">
        <v>1635067</v>
      </c>
      <c r="CB122" s="1001"/>
      <c r="CC122" s="1001"/>
      <c r="CD122" s="1001"/>
      <c r="CE122" s="1001"/>
      <c r="CF122" s="1018">
        <v>146.5</v>
      </c>
      <c r="CG122" s="1019"/>
      <c r="CH122" s="1019"/>
      <c r="CI122" s="1019"/>
      <c r="CJ122" s="1019"/>
      <c r="CK122" s="1010"/>
      <c r="CL122" s="1011"/>
      <c r="CM122" s="1011"/>
      <c r="CN122" s="1011"/>
      <c r="CO122" s="1012"/>
      <c r="CP122" s="1020" t="s">
        <v>393</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2">
      <c r="A123" s="1059"/>
      <c r="B123" s="950"/>
      <c r="C123" s="923" t="s">
        <v>436</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450</v>
      </c>
      <c r="BP123" s="1006"/>
      <c r="BQ123" s="1065">
        <v>2933308</v>
      </c>
      <c r="BR123" s="1032"/>
      <c r="BS123" s="1032"/>
      <c r="BT123" s="1032"/>
      <c r="BU123" s="1032"/>
      <c r="BV123" s="1032">
        <v>3140653</v>
      </c>
      <c r="BW123" s="1032"/>
      <c r="BX123" s="1032"/>
      <c r="BY123" s="1032"/>
      <c r="BZ123" s="1032"/>
      <c r="CA123" s="1032">
        <v>3160575</v>
      </c>
      <c r="CB123" s="1032"/>
      <c r="CC123" s="1032"/>
      <c r="CD123" s="1032"/>
      <c r="CE123" s="1032"/>
      <c r="CF123" s="1002"/>
      <c r="CG123" s="1003"/>
      <c r="CH123" s="1003"/>
      <c r="CI123" s="1003"/>
      <c r="CJ123" s="1004"/>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5">
      <c r="A124" s="1059"/>
      <c r="B124" s="950"/>
      <c r="C124" s="923" t="s">
        <v>439</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452</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2">
      <c r="A125" s="1059"/>
      <c r="B125" s="950"/>
      <c r="C125" s="923" t="s">
        <v>441</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453</v>
      </c>
      <c r="CL125" s="1008"/>
      <c r="CM125" s="1008"/>
      <c r="CN125" s="1008"/>
      <c r="CO125" s="1009"/>
      <c r="CP125" s="930" t="s">
        <v>454</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5">
      <c r="A126" s="1059"/>
      <c r="B126" s="950"/>
      <c r="C126" s="923" t="s">
        <v>443</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12577</v>
      </c>
      <c r="AB126" s="960"/>
      <c r="AC126" s="960"/>
      <c r="AD126" s="960"/>
      <c r="AE126" s="961"/>
      <c r="AF126" s="962">
        <v>18648</v>
      </c>
      <c r="AG126" s="960"/>
      <c r="AH126" s="960"/>
      <c r="AI126" s="960"/>
      <c r="AJ126" s="961"/>
      <c r="AK126" s="962">
        <v>28588</v>
      </c>
      <c r="AL126" s="960"/>
      <c r="AM126" s="960"/>
      <c r="AN126" s="960"/>
      <c r="AO126" s="961"/>
      <c r="AP126" s="963">
        <v>2.6</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455</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2">
      <c r="A127" s="1060"/>
      <c r="B127" s="952"/>
      <c r="C127" s="974" t="s">
        <v>456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461</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5">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v>15286</v>
      </c>
      <c r="AB128" s="1048"/>
      <c r="AC128" s="1048"/>
      <c r="AD128" s="1048"/>
      <c r="AE128" s="1049"/>
      <c r="AF128" s="1050">
        <v>14151</v>
      </c>
      <c r="AG128" s="1048"/>
      <c r="AH128" s="1048"/>
      <c r="AI128" s="1048"/>
      <c r="AJ128" s="1049"/>
      <c r="AK128" s="1050">
        <v>10178</v>
      </c>
      <c r="AL128" s="1048"/>
      <c r="AM128" s="1048"/>
      <c r="AN128" s="1048"/>
      <c r="AO128" s="1049"/>
      <c r="AP128" s="1051"/>
      <c r="AQ128" s="1052"/>
      <c r="AR128" s="1052"/>
      <c r="AS128" s="1052"/>
      <c r="AT128" s="1053"/>
      <c r="AU128" s="232"/>
      <c r="AV128" s="232"/>
      <c r="AW128" s="232"/>
      <c r="AX128" s="897" t="s">
        <v>464</v>
      </c>
      <c r="AY128" s="898"/>
      <c r="AZ128" s="898"/>
      <c r="BA128" s="898"/>
      <c r="BB128" s="898"/>
      <c r="BC128" s="898"/>
      <c r="BD128" s="898"/>
      <c r="BE128" s="899"/>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465</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466</v>
      </c>
      <c r="X129" s="1072"/>
      <c r="Y129" s="1072"/>
      <c r="Z129" s="1073"/>
      <c r="AA129" s="959">
        <v>1279146</v>
      </c>
      <c r="AB129" s="960"/>
      <c r="AC129" s="960"/>
      <c r="AD129" s="960"/>
      <c r="AE129" s="961"/>
      <c r="AF129" s="962">
        <v>1251070</v>
      </c>
      <c r="AG129" s="960"/>
      <c r="AH129" s="960"/>
      <c r="AI129" s="960"/>
      <c r="AJ129" s="961"/>
      <c r="AK129" s="962">
        <v>1271881</v>
      </c>
      <c r="AL129" s="960"/>
      <c r="AM129" s="960"/>
      <c r="AN129" s="960"/>
      <c r="AO129" s="961"/>
      <c r="AP129" s="1074"/>
      <c r="AQ129" s="1075"/>
      <c r="AR129" s="1075"/>
      <c r="AS129" s="1075"/>
      <c r="AT129" s="1076"/>
      <c r="AU129" s="233"/>
      <c r="AV129" s="233"/>
      <c r="AW129" s="233"/>
      <c r="AX129" s="1066" t="s">
        <v>467</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469</v>
      </c>
      <c r="X130" s="1072"/>
      <c r="Y130" s="1072"/>
      <c r="Z130" s="1073"/>
      <c r="AA130" s="959">
        <v>149997</v>
      </c>
      <c r="AB130" s="960"/>
      <c r="AC130" s="960"/>
      <c r="AD130" s="960"/>
      <c r="AE130" s="961"/>
      <c r="AF130" s="962">
        <v>150234</v>
      </c>
      <c r="AG130" s="960"/>
      <c r="AH130" s="960"/>
      <c r="AI130" s="960"/>
      <c r="AJ130" s="961"/>
      <c r="AK130" s="962">
        <v>155618</v>
      </c>
      <c r="AL130" s="960"/>
      <c r="AM130" s="960"/>
      <c r="AN130" s="960"/>
      <c r="AO130" s="961"/>
      <c r="AP130" s="1074"/>
      <c r="AQ130" s="1075"/>
      <c r="AR130" s="1075"/>
      <c r="AS130" s="1075"/>
      <c r="AT130" s="1076"/>
      <c r="AU130" s="233"/>
      <c r="AV130" s="233"/>
      <c r="AW130" s="233"/>
      <c r="AX130" s="1066" t="s">
        <v>470</v>
      </c>
      <c r="AY130" s="924"/>
      <c r="AZ130" s="924"/>
      <c r="BA130" s="924"/>
      <c r="BB130" s="924"/>
      <c r="BC130" s="924"/>
      <c r="BD130" s="924"/>
      <c r="BE130" s="925"/>
      <c r="BF130" s="1102">
        <v>8.1999999999999993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471</v>
      </c>
      <c r="X131" s="1109"/>
      <c r="Y131" s="1109"/>
      <c r="Z131" s="1110"/>
      <c r="AA131" s="1005">
        <v>1129149</v>
      </c>
      <c r="AB131" s="987"/>
      <c r="AC131" s="987"/>
      <c r="AD131" s="987"/>
      <c r="AE131" s="988"/>
      <c r="AF131" s="986">
        <v>1100836</v>
      </c>
      <c r="AG131" s="987"/>
      <c r="AH131" s="987"/>
      <c r="AI131" s="987"/>
      <c r="AJ131" s="988"/>
      <c r="AK131" s="986">
        <v>1116263</v>
      </c>
      <c r="AL131" s="987"/>
      <c r="AM131" s="987"/>
      <c r="AN131" s="987"/>
      <c r="AO131" s="988"/>
      <c r="AP131" s="1111"/>
      <c r="AQ131" s="1112"/>
      <c r="AR131" s="1112"/>
      <c r="AS131" s="1112"/>
      <c r="AT131" s="1113"/>
      <c r="AU131" s="233"/>
      <c r="AV131" s="233"/>
      <c r="AW131" s="233"/>
      <c r="AX131" s="1084" t="s">
        <v>472</v>
      </c>
      <c r="AY131" s="726"/>
      <c r="AZ131" s="726"/>
      <c r="BA131" s="726"/>
      <c r="BB131" s="726"/>
      <c r="BC131" s="726"/>
      <c r="BD131" s="726"/>
      <c r="BE131" s="1038"/>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474</v>
      </c>
      <c r="W132" s="1095"/>
      <c r="X132" s="1095"/>
      <c r="Y132" s="1095"/>
      <c r="Z132" s="1096"/>
      <c r="AA132" s="1097">
        <v>6.8203576320000003</v>
      </c>
      <c r="AB132" s="1098"/>
      <c r="AC132" s="1098"/>
      <c r="AD132" s="1098"/>
      <c r="AE132" s="1099"/>
      <c r="AF132" s="1100">
        <v>8.5473222169999996</v>
      </c>
      <c r="AG132" s="1098"/>
      <c r="AH132" s="1098"/>
      <c r="AI132" s="1098"/>
      <c r="AJ132" s="1099"/>
      <c r="AK132" s="1100">
        <v>9.3117840510000001</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475</v>
      </c>
      <c r="W133" s="1078"/>
      <c r="X133" s="1078"/>
      <c r="Y133" s="1078"/>
      <c r="Z133" s="1079"/>
      <c r="AA133" s="1080">
        <v>7.1</v>
      </c>
      <c r="AB133" s="1081"/>
      <c r="AC133" s="1081"/>
      <c r="AD133" s="1081"/>
      <c r="AE133" s="1082"/>
      <c r="AF133" s="1080">
        <v>7.4</v>
      </c>
      <c r="AG133" s="1081"/>
      <c r="AH133" s="1081"/>
      <c r="AI133" s="1081"/>
      <c r="AJ133" s="1082"/>
      <c r="AK133" s="1080">
        <v>8.1999999999999993</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vsblO0ovmMjaBRiEATpENFf5ktFjvMxJEkpLf9YxmxpnTWTfQHGl8jmIeBzshtshnzgx+T1/HgZt7qbXiiFew==" saltValue="ahx8fzeag/OVVg/XwGYh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44" zoomScale="80" zoomScaleNormal="85" zoomScaleSheetLayoutView="8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emXN1mzy6YpBJOKo/R3v2SyWK7VyA63MjwkJE5jVrize3jGbY7Qe/qpqszhqmiIibjmuKQqq9/vhH4Wby/oLQ==" saltValue="9bokJ2Uji9jD7OF1zNb5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DoUweJE31EQCbjX5EpPsQOZiU3TI7Oa7xVvpfY424QiM/8pFFmKbUgPu8mz4wBWe1WNwhj2jrP1osGjud6VOg==" saltValue="zkmvjuZN2yUQfjWeCBfa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484</v>
      </c>
      <c r="AL9" s="1118"/>
      <c r="AM9" s="1118"/>
      <c r="AN9" s="1119"/>
      <c r="AO9" s="281">
        <v>402396</v>
      </c>
      <c r="AP9" s="281">
        <v>288456</v>
      </c>
      <c r="AQ9" s="282">
        <v>243450</v>
      </c>
      <c r="AR9" s="283">
        <v>18.5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485</v>
      </c>
      <c r="AL10" s="1118"/>
      <c r="AM10" s="1118"/>
      <c r="AN10" s="1119"/>
      <c r="AO10" s="284">
        <v>31139</v>
      </c>
      <c r="AP10" s="284">
        <v>22322</v>
      </c>
      <c r="AQ10" s="285">
        <v>36828</v>
      </c>
      <c r="AR10" s="286">
        <v>-39.4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486</v>
      </c>
      <c r="AL11" s="1118"/>
      <c r="AM11" s="1118"/>
      <c r="AN11" s="1119"/>
      <c r="AO11" s="284" t="s">
        <v>487</v>
      </c>
      <c r="AP11" s="284" t="s">
        <v>487</v>
      </c>
      <c r="AQ11" s="285">
        <v>2575</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488</v>
      </c>
      <c r="AL12" s="1118"/>
      <c r="AM12" s="1118"/>
      <c r="AN12" s="1119"/>
      <c r="AO12" s="284" t="s">
        <v>487</v>
      </c>
      <c r="AP12" s="284" t="s">
        <v>487</v>
      </c>
      <c r="AQ12" s="285" t="s">
        <v>487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489</v>
      </c>
      <c r="AL13" s="1118"/>
      <c r="AM13" s="1118"/>
      <c r="AN13" s="1119"/>
      <c r="AO13" s="284">
        <v>33039</v>
      </c>
      <c r="AP13" s="284">
        <v>23684</v>
      </c>
      <c r="AQ13" s="285">
        <v>11862</v>
      </c>
      <c r="AR13" s="286">
        <v>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490</v>
      </c>
      <c r="AL14" s="1118"/>
      <c r="AM14" s="1118"/>
      <c r="AN14" s="1119"/>
      <c r="AO14" s="284">
        <v>23153</v>
      </c>
      <c r="AP14" s="284">
        <v>16597</v>
      </c>
      <c r="AQ14" s="285">
        <v>4647</v>
      </c>
      <c r="AR14" s="286">
        <v>257.2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491</v>
      </c>
      <c r="AL15" s="1121"/>
      <c r="AM15" s="1121"/>
      <c r="AN15" s="1122"/>
      <c r="AO15" s="284">
        <v>-6580</v>
      </c>
      <c r="AP15" s="284">
        <v>-4717</v>
      </c>
      <c r="AQ15" s="285">
        <v>-13358</v>
      </c>
      <c r="AR15" s="286">
        <v>-64.7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483147</v>
      </c>
      <c r="AP16" s="284">
        <v>346342</v>
      </c>
      <c r="AQ16" s="285">
        <v>286004</v>
      </c>
      <c r="AR16" s="286">
        <v>21.1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496</v>
      </c>
      <c r="AL21" s="1124"/>
      <c r="AM21" s="1124"/>
      <c r="AN21" s="1125"/>
      <c r="AO21" s="297">
        <v>28.67</v>
      </c>
      <c r="AP21" s="298">
        <v>24.25</v>
      </c>
      <c r="AQ21" s="299">
        <v>4.42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497</v>
      </c>
      <c r="AL22" s="1124"/>
      <c r="AM22" s="1124"/>
      <c r="AN22" s="1125"/>
      <c r="AO22" s="302">
        <v>93.8</v>
      </c>
      <c r="AP22" s="303">
        <v>95.4</v>
      </c>
      <c r="AQ22" s="304">
        <v>-1.6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4" t="s">
        <v>498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501</v>
      </c>
      <c r="AL32" s="1132"/>
      <c r="AM32" s="1132"/>
      <c r="AN32" s="1133"/>
      <c r="AO32" s="312">
        <v>229984</v>
      </c>
      <c r="AP32" s="312">
        <v>164863</v>
      </c>
      <c r="AQ32" s="313">
        <v>167387</v>
      </c>
      <c r="AR32" s="314">
        <v>-1.5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502</v>
      </c>
      <c r="AL33" s="1132"/>
      <c r="AM33" s="1132"/>
      <c r="AN33" s="1133"/>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503</v>
      </c>
      <c r="AL34" s="1132"/>
      <c r="AM34" s="1132"/>
      <c r="AN34" s="1133"/>
      <c r="AO34" s="312" t="s">
        <v>487</v>
      </c>
      <c r="AP34" s="312" t="s">
        <v>487</v>
      </c>
      <c r="AQ34" s="313">
        <v>5</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504</v>
      </c>
      <c r="AL35" s="1132"/>
      <c r="AM35" s="1132"/>
      <c r="AN35" s="1133"/>
      <c r="AO35" s="312">
        <v>5152</v>
      </c>
      <c r="AP35" s="312">
        <v>3693</v>
      </c>
      <c r="AQ35" s="313">
        <v>34589</v>
      </c>
      <c r="AR35" s="314">
        <v>-89.3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505</v>
      </c>
      <c r="AL36" s="1132"/>
      <c r="AM36" s="1132"/>
      <c r="AN36" s="1133"/>
      <c r="AO36" s="312">
        <v>5986</v>
      </c>
      <c r="AP36" s="312">
        <v>4291</v>
      </c>
      <c r="AQ36" s="313">
        <v>2508</v>
      </c>
      <c r="AR36" s="314">
        <v>71.099999999999994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506</v>
      </c>
      <c r="AL37" s="1132"/>
      <c r="AM37" s="1132"/>
      <c r="AN37" s="1133"/>
      <c r="AO37" s="312">
        <v>28588</v>
      </c>
      <c r="AP37" s="312">
        <v>20493</v>
      </c>
      <c r="AQ37" s="313">
        <v>1525</v>
      </c>
      <c r="AR37" s="314">
        <v>1243.8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507</v>
      </c>
      <c r="AL38" s="1135"/>
      <c r="AM38" s="1135"/>
      <c r="AN38" s="1136"/>
      <c r="AO38" s="315">
        <v>30</v>
      </c>
      <c r="AP38" s="315">
        <v>22</v>
      </c>
      <c r="AQ38" s="316">
        <v>44</v>
      </c>
      <c r="AR38" s="304">
        <v>-50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508</v>
      </c>
      <c r="AL39" s="1135"/>
      <c r="AM39" s="1135"/>
      <c r="AN39" s="1136"/>
      <c r="AO39" s="312">
        <v>-10178</v>
      </c>
      <c r="AP39" s="312">
        <v>-7296</v>
      </c>
      <c r="AQ39" s="313">
        <v>-7489</v>
      </c>
      <c r="AR39" s="314">
        <v>-2.6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509</v>
      </c>
      <c r="AL40" s="1132"/>
      <c r="AM40" s="1132"/>
      <c r="AN40" s="1133"/>
      <c r="AO40" s="312">
        <v>-155618</v>
      </c>
      <c r="AP40" s="312">
        <v>-111554</v>
      </c>
      <c r="AQ40" s="313">
        <v>-138932</v>
      </c>
      <c r="AR40" s="314">
        <v>-19.7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103944</v>
      </c>
      <c r="AP41" s="312">
        <v>74512</v>
      </c>
      <c r="AQ41" s="313">
        <v>59636</v>
      </c>
      <c r="AR41" s="314">
        <v>24.9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479</v>
      </c>
      <c r="AN49" s="1128" t="s">
        <v>512</v>
      </c>
      <c r="AO49" s="1129"/>
      <c r="AP49" s="1129"/>
      <c r="AQ49" s="1129"/>
      <c r="AR49" s="113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339707</v>
      </c>
      <c r="AN51" s="334">
        <v>224674</v>
      </c>
      <c r="AO51" s="335">
        <v>-9.9</v>
      </c>
      <c r="AP51" s="336">
        <v>268375</v>
      </c>
      <c r="AQ51" s="337">
        <v>-1.2</v>
      </c>
      <c r="AR51" s="338">
        <v>-8.6999999999999993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172967</v>
      </c>
      <c r="AN52" s="342">
        <v>114396</v>
      </c>
      <c r="AO52" s="343">
        <v>74.5</v>
      </c>
      <c r="AP52" s="344">
        <v>119602</v>
      </c>
      <c r="AQ52" s="345">
        <v>1.5</v>
      </c>
      <c r="AR52" s="346">
        <v>73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502184</v>
      </c>
      <c r="AN53" s="334">
        <v>348255</v>
      </c>
      <c r="AO53" s="335">
        <v>55</v>
      </c>
      <c r="AP53" s="336">
        <v>301035</v>
      </c>
      <c r="AQ53" s="337">
        <v>12.2</v>
      </c>
      <c r="AR53" s="338">
        <v>42.8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248502</v>
      </c>
      <c r="AN54" s="342">
        <v>172331</v>
      </c>
      <c r="AO54" s="343">
        <v>50.6</v>
      </c>
      <c r="AP54" s="344">
        <v>154376</v>
      </c>
      <c r="AQ54" s="345">
        <v>29.1</v>
      </c>
      <c r="AR54" s="346">
        <v>21.5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621845</v>
      </c>
      <c r="AN55" s="334">
        <v>439156</v>
      </c>
      <c r="AO55" s="335">
        <v>26.1</v>
      </c>
      <c r="AP55" s="336">
        <v>277467</v>
      </c>
      <c r="AQ55" s="337">
        <v>-7.8</v>
      </c>
      <c r="AR55" s="338">
        <v>33.9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255212</v>
      </c>
      <c r="AN56" s="342">
        <v>180234</v>
      </c>
      <c r="AO56" s="343">
        <v>4.5999999999999996</v>
      </c>
      <c r="AP56" s="344">
        <v>128378</v>
      </c>
      <c r="AQ56" s="345">
        <v>-16.8</v>
      </c>
      <c r="AR56" s="346">
        <v>21.4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567699</v>
      </c>
      <c r="AN57" s="334">
        <v>402338</v>
      </c>
      <c r="AO57" s="335">
        <v>-8.4</v>
      </c>
      <c r="AP57" s="336">
        <v>282256</v>
      </c>
      <c r="AQ57" s="337">
        <v>1.7</v>
      </c>
      <c r="AR57" s="338">
        <v>-10.1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162418</v>
      </c>
      <c r="AN58" s="342">
        <v>115108</v>
      </c>
      <c r="AO58" s="343">
        <v>-36.1</v>
      </c>
      <c r="AP58" s="344">
        <v>145453</v>
      </c>
      <c r="AQ58" s="345">
        <v>13.3</v>
      </c>
      <c r="AR58" s="346">
        <v>-49.4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370358</v>
      </c>
      <c r="AN59" s="334">
        <v>265490</v>
      </c>
      <c r="AO59" s="335">
        <v>-34</v>
      </c>
      <c r="AP59" s="336">
        <v>295341</v>
      </c>
      <c r="AQ59" s="337">
        <v>4.5999999999999996</v>
      </c>
      <c r="AR59" s="338">
        <v>-38.6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144201</v>
      </c>
      <c r="AN60" s="342">
        <v>103370</v>
      </c>
      <c r="AO60" s="343">
        <v>-10.199999999999999</v>
      </c>
      <c r="AP60" s="344">
        <v>137402</v>
      </c>
      <c r="AQ60" s="345">
        <v>-5.5</v>
      </c>
      <c r="AR60" s="346">
        <v>-4.7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480359</v>
      </c>
      <c r="AN61" s="349">
        <v>335983</v>
      </c>
      <c r="AO61" s="350">
        <v>5.8</v>
      </c>
      <c r="AP61" s="351">
        <v>284895</v>
      </c>
      <c r="AQ61" s="352">
        <v>1.9</v>
      </c>
      <c r="AR61" s="338">
        <v>3.9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196660</v>
      </c>
      <c r="AN62" s="342">
        <v>137088</v>
      </c>
      <c r="AO62" s="343">
        <v>16.7</v>
      </c>
      <c r="AP62" s="344">
        <v>137042</v>
      </c>
      <c r="AQ62" s="345">
        <v>4.3</v>
      </c>
      <c r="AR62" s="346">
        <v>12.4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N7FBk2RXzxhYCyBHQvxpdQSKkPfyDWgaXg+IoGPzZFP1h0TeqNt2z50v8sILkZGiAlGEDy4oTT2UShE09ICiXg==" saltValue="hyTpmbQeGa3FfaMLNX1A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90" zoomScaleNormal="9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lB0Brcygutxi9KlpJlgsK75Yg4bD4Y5pKf8KsajjuqFpCYP/ZdzqFRIuCDhSS2EvysKBkxKowKp24rqJudbwA==" saltValue="tTtXfUHg++iARW/VCFJB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2"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rLXLEuVfp78UR4pLgBk0FwDzqq6U+2W0fj/muHiTMvBZeqNLKXTKyaKLl6UEEig5e+UYT4DiNCVc28QfyodBDQ==" saltValue="cM4c9kTjVVdOT71BFhuT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2" zoomScaleNormal="62"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0" t="s">
        <v>3</v>
      </c>
      <c r="D47" s="1140"/>
      <c r="E47" s="1141"/>
      <c r="F47" s="11">
        <v>66.92</v>
      </c>
      <c r="G47" s="12">
        <v>65.900000000000006</v>
      </c>
      <c r="H47" s="12">
        <v>63.87</v>
      </c>
      <c r="I47" s="12">
        <v>79.81</v>
      </c>
      <c r="J47" s="13">
        <v>82.99</v>
      </c>
    </row>
    <row r="48" spans="2:10" ht="57.75" customHeight="1" x14ac:dyDescent="0.2">
      <c r="B48" s="14"/>
      <c r="C48" s="1142" t="s">
        <v>4</v>
      </c>
      <c r="D48" s="1142"/>
      <c r="E48" s="1143"/>
      <c r="F48" s="15">
        <v>7.03</v>
      </c>
      <c r="G48" s="16">
        <v>1.9</v>
      </c>
      <c r="H48" s="16">
        <v>10.4</v>
      </c>
      <c r="I48" s="16">
        <v>9.2899999999999991</v>
      </c>
      <c r="J48" s="17">
        <v>3.57</v>
      </c>
    </row>
    <row r="49" spans="2:10" ht="57.75" customHeight="1" thickBot="1" x14ac:dyDescent="0.25">
      <c r="B49" s="18"/>
      <c r="C49" s="1144" t="s">
        <v>5</v>
      </c>
      <c r="D49" s="1144"/>
      <c r="E49" s="1145"/>
      <c r="F49" s="19" t="s">
        <v>531</v>
      </c>
      <c r="G49" s="20" t="s">
        <v>532</v>
      </c>
      <c r="H49" s="20">
        <v>12.11</v>
      </c>
      <c r="I49" s="20">
        <v>13.16</v>
      </c>
      <c r="J49" s="21" t="s">
        <v>533</v>
      </c>
    </row>
    <row r="50" spans="2:10" ht="13" x14ac:dyDescent="0.2"/>
  </sheetData>
  <sheetProtection algorithmName="SHA-512" hashValue="W4OlQETIxgquvuXSuBDxFydRjKWABqHTqYU8zCGCYOhE3UoxD2b0PCOonPfGMTpYBs6uKlFCm0E2VRokTJAQzQ==" saltValue="7l4oDX7uYQeRk9oE3DxZ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8" zoomScaleNormal="78"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2" t="s">
        <v>534</v>
      </c>
      <c r="D34" s="1152"/>
      <c r="E34" s="1153"/>
      <c r="F34" s="32">
        <v>7.8</v>
      </c>
      <c r="G34" s="33">
        <v>3.51</v>
      </c>
      <c r="H34" s="33">
        <v>10.94</v>
      </c>
      <c r="I34" s="33">
        <v>8.9600000000000009</v>
      </c>
      <c r="J34" s="34">
        <v>3.34</v>
      </c>
      <c r="K34" s="22"/>
      <c r="L34" s="22"/>
      <c r="M34" s="22"/>
      <c r="N34" s="22"/>
      <c r="O34" s="22"/>
      <c r="P34" s="22"/>
    </row>
    <row r="35" spans="1:16" ht="39" customHeight="1" x14ac:dyDescent="0.2">
      <c r="A35" s="22"/>
      <c r="B35" s="35"/>
      <c r="C35" s="1146" t="s">
        <v>535</v>
      </c>
      <c r="D35" s="1147"/>
      <c r="E35" s="1148"/>
      <c r="F35" s="36">
        <v>0.76</v>
      </c>
      <c r="G35" s="37">
        <v>0.56000000000000005</v>
      </c>
      <c r="H35" s="37">
        <v>0.36</v>
      </c>
      <c r="I35" s="37">
        <v>0.05</v>
      </c>
      <c r="J35" s="38">
        <v>1.33</v>
      </c>
      <c r="K35" s="22"/>
      <c r="L35" s="22"/>
      <c r="M35" s="22"/>
      <c r="N35" s="22"/>
      <c r="O35" s="22"/>
      <c r="P35" s="22"/>
    </row>
    <row r="36" spans="1:16" ht="39" customHeight="1" x14ac:dyDescent="0.2">
      <c r="A36" s="22"/>
      <c r="B36" s="35"/>
      <c r="C36" s="1146" t="s">
        <v>536</v>
      </c>
      <c r="D36" s="1147"/>
      <c r="E36" s="1148"/>
      <c r="F36" s="36">
        <v>2.88</v>
      </c>
      <c r="G36" s="37">
        <v>0.87</v>
      </c>
      <c r="H36" s="37">
        <v>1.74</v>
      </c>
      <c r="I36" s="37">
        <v>3.67</v>
      </c>
      <c r="J36" s="38">
        <v>1.1100000000000001</v>
      </c>
      <c r="K36" s="22"/>
      <c r="L36" s="22"/>
      <c r="M36" s="22"/>
      <c r="N36" s="22"/>
      <c r="O36" s="22"/>
      <c r="P36" s="22"/>
    </row>
    <row r="37" spans="1:16" ht="39" customHeight="1" x14ac:dyDescent="0.2">
      <c r="A37" s="22"/>
      <c r="B37" s="35"/>
      <c r="C37" s="1146" t="s">
        <v>537</v>
      </c>
      <c r="D37" s="1147"/>
      <c r="E37" s="1148"/>
      <c r="F37" s="36" t="s">
        <v>538</v>
      </c>
      <c r="G37" s="37" t="s">
        <v>539</v>
      </c>
      <c r="H37" s="37" t="s">
        <v>540</v>
      </c>
      <c r="I37" s="37">
        <v>0.32</v>
      </c>
      <c r="J37" s="38">
        <v>0.22</v>
      </c>
      <c r="K37" s="22"/>
      <c r="L37" s="22"/>
      <c r="M37" s="22"/>
      <c r="N37" s="22"/>
      <c r="O37" s="22"/>
      <c r="P37" s="22"/>
    </row>
    <row r="38" spans="1:16" ht="39" customHeight="1" x14ac:dyDescent="0.2">
      <c r="A38" s="22"/>
      <c r="B38" s="35"/>
      <c r="C38" s="1146" t="s">
        <v>541</v>
      </c>
      <c r="D38" s="1147"/>
      <c r="E38" s="1148"/>
      <c r="F38" s="36">
        <v>0.1</v>
      </c>
      <c r="G38" s="37">
        <v>0.1</v>
      </c>
      <c r="H38" s="37">
        <v>0.11</v>
      </c>
      <c r="I38" s="37">
        <v>0.08</v>
      </c>
      <c r="J38" s="38">
        <v>7.0000000000000007E-2</v>
      </c>
      <c r="K38" s="22"/>
      <c r="L38" s="22"/>
      <c r="M38" s="22"/>
      <c r="N38" s="22"/>
      <c r="O38" s="22"/>
      <c r="P38" s="22"/>
    </row>
    <row r="39" spans="1:16" ht="39" customHeight="1" x14ac:dyDescent="0.2">
      <c r="A39" s="22"/>
      <c r="B39" s="35"/>
      <c r="C39" s="1146" t="s">
        <v>542</v>
      </c>
      <c r="D39" s="1147"/>
      <c r="E39" s="1148"/>
      <c r="F39" s="36">
        <v>0.04</v>
      </c>
      <c r="G39" s="37">
        <v>0</v>
      </c>
      <c r="H39" s="37">
        <v>0.01</v>
      </c>
      <c r="I39" s="37">
        <v>0.1</v>
      </c>
      <c r="J39" s="38">
        <v>0.02</v>
      </c>
      <c r="K39" s="22"/>
      <c r="L39" s="22"/>
      <c r="M39" s="22"/>
      <c r="N39" s="22"/>
      <c r="O39" s="22"/>
      <c r="P39" s="22"/>
    </row>
    <row r="40" spans="1:16" ht="39" customHeight="1" x14ac:dyDescent="0.2">
      <c r="A40" s="22"/>
      <c r="B40" s="35"/>
      <c r="C40" s="1146" t="s">
        <v>543</v>
      </c>
      <c r="D40" s="1147"/>
      <c r="E40" s="1148"/>
      <c r="F40" s="36" t="s">
        <v>487</v>
      </c>
      <c r="G40" s="37" t="s">
        <v>487</v>
      </c>
      <c r="H40" s="37" t="s">
        <v>487</v>
      </c>
      <c r="I40" s="37">
        <v>0</v>
      </c>
      <c r="J40" s="38">
        <v>0</v>
      </c>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544</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545</v>
      </c>
      <c r="D43" s="1150"/>
      <c r="E43" s="1151"/>
      <c r="F43" s="41">
        <v>0.49</v>
      </c>
      <c r="G43" s="42">
        <v>0.66</v>
      </c>
      <c r="H43" s="42">
        <v>0.42</v>
      </c>
      <c r="I43" s="42">
        <v>0</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RoYqqEXRlO32rgHSrzonfJjB5IWYTIvOTel3Y8rU9eG3RfoLVVaPZRaDNPtaxuL2wzUE0TgxlAWJhMTI9kiyQ==" saltValue="OfFNMRlN3w9HtKG+zBry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9"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206</v>
      </c>
      <c r="L45" s="60">
        <v>215</v>
      </c>
      <c r="M45" s="60">
        <v>217</v>
      </c>
      <c r="N45" s="60">
        <v>228</v>
      </c>
      <c r="O45" s="61">
        <v>230</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2">
      <c r="A48" s="48"/>
      <c r="B48" s="1156"/>
      <c r="C48" s="1157"/>
      <c r="D48" s="62"/>
      <c r="E48" s="1162" t="s">
        <v>13</v>
      </c>
      <c r="F48" s="1162"/>
      <c r="G48" s="1162"/>
      <c r="H48" s="1162"/>
      <c r="I48" s="1162"/>
      <c r="J48" s="1163"/>
      <c r="K48" s="63">
        <v>8</v>
      </c>
      <c r="L48" s="64">
        <v>6</v>
      </c>
      <c r="M48" s="64">
        <v>5</v>
      </c>
      <c r="N48" s="64">
        <v>5</v>
      </c>
      <c r="O48" s="65">
        <v>5</v>
      </c>
      <c r="P48" s="48"/>
      <c r="Q48" s="48"/>
      <c r="R48" s="48"/>
      <c r="S48" s="48"/>
      <c r="T48" s="48"/>
      <c r="U48" s="48"/>
    </row>
    <row r="49" spans="1:21" ht="30.75" customHeight="1" x14ac:dyDescent="0.2">
      <c r="A49" s="48"/>
      <c r="B49" s="1156"/>
      <c r="C49" s="1157"/>
      <c r="D49" s="62"/>
      <c r="E49" s="1162" t="s">
        <v>14</v>
      </c>
      <c r="F49" s="1162"/>
      <c r="G49" s="1162"/>
      <c r="H49" s="1162"/>
      <c r="I49" s="1162"/>
      <c r="J49" s="1163"/>
      <c r="K49" s="63">
        <v>7</v>
      </c>
      <c r="L49" s="64">
        <v>8</v>
      </c>
      <c r="M49" s="64">
        <v>7</v>
      </c>
      <c r="N49" s="64">
        <v>6</v>
      </c>
      <c r="O49" s="65">
        <v>6</v>
      </c>
      <c r="P49" s="48"/>
      <c r="Q49" s="48"/>
      <c r="R49" s="48"/>
      <c r="S49" s="48"/>
      <c r="T49" s="48"/>
      <c r="U49" s="48"/>
    </row>
    <row r="50" spans="1:21" ht="30.75" customHeight="1" x14ac:dyDescent="0.2">
      <c r="A50" s="48"/>
      <c r="B50" s="1156"/>
      <c r="C50" s="1157"/>
      <c r="D50" s="62"/>
      <c r="E50" s="1162" t="s">
        <v>15</v>
      </c>
      <c r="F50" s="1162"/>
      <c r="G50" s="1162"/>
      <c r="H50" s="1162"/>
      <c r="I50" s="1162"/>
      <c r="J50" s="1163"/>
      <c r="K50" s="63">
        <v>8</v>
      </c>
      <c r="L50" s="64">
        <v>13</v>
      </c>
      <c r="M50" s="64">
        <v>13</v>
      </c>
      <c r="N50" s="64">
        <v>19</v>
      </c>
      <c r="O50" s="65">
        <v>29</v>
      </c>
      <c r="P50" s="48"/>
      <c r="Q50" s="48"/>
      <c r="R50" s="48"/>
      <c r="S50" s="48"/>
      <c r="T50" s="48"/>
      <c r="U50" s="48"/>
    </row>
    <row r="51" spans="1:21" ht="30.75" customHeight="1" x14ac:dyDescent="0.2">
      <c r="A51" s="48"/>
      <c r="B51" s="1158"/>
      <c r="C51" s="1159"/>
      <c r="D51" s="66"/>
      <c r="E51" s="1162" t="s">
        <v>16</v>
      </c>
      <c r="F51" s="1162"/>
      <c r="G51" s="1162"/>
      <c r="H51" s="1162"/>
      <c r="I51" s="1162"/>
      <c r="J51" s="1163"/>
      <c r="K51" s="63">
        <v>0</v>
      </c>
      <c r="L51" s="64">
        <v>0</v>
      </c>
      <c r="M51" s="64">
        <v>0</v>
      </c>
      <c r="N51" s="64">
        <v>0</v>
      </c>
      <c r="O51" s="65">
        <v>0</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157</v>
      </c>
      <c r="L52" s="64">
        <v>169</v>
      </c>
      <c r="M52" s="64">
        <v>165</v>
      </c>
      <c r="N52" s="64">
        <v>165</v>
      </c>
      <c r="O52" s="65">
        <v>166</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72</v>
      </c>
      <c r="L53" s="69">
        <v>73</v>
      </c>
      <c r="M53" s="69">
        <v>77</v>
      </c>
      <c r="N53" s="69">
        <v>93</v>
      </c>
      <c r="O53" s="70">
        <v>104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v>39</v>
      </c>
      <c r="L59" s="87">
        <v>39</v>
      </c>
      <c r="M59" s="87">
        <v>78</v>
      </c>
      <c r="N59" s="87">
        <v>77</v>
      </c>
      <c r="O59" s="88">
        <v>81</v>
      </c>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YZ3r5zw8DHeqIrxyWtpsVmKrDWkGuBmow20CHM1+AMlJAi+nnOHngyexANUJxYysiM7NASnWI1tenTbibMeHw==" saltValue="8BGkaTm2qu44Ijfzhu6J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84" zoomScaleNormal="84"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5" t="s">
        <v>30</v>
      </c>
      <c r="C41" s="1186"/>
      <c r="D41" s="105"/>
      <c r="E41" s="1191" t="s">
        <v>31</v>
      </c>
      <c r="F41" s="1191"/>
      <c r="G41" s="1191"/>
      <c r="H41" s="1192"/>
      <c r="I41" s="355">
        <v>2175</v>
      </c>
      <c r="J41" s="356">
        <v>2189</v>
      </c>
      <c r="K41" s="356">
        <v>2303</v>
      </c>
      <c r="L41" s="356">
        <v>2302</v>
      </c>
      <c r="M41" s="357">
        <v>2236</v>
      </c>
    </row>
    <row r="42" spans="2:13" ht="27.75" customHeight="1" x14ac:dyDescent="0.2">
      <c r="B42" s="1187"/>
      <c r="C42" s="1188"/>
      <c r="D42" s="106"/>
      <c r="E42" s="1193" t="s">
        <v>32</v>
      </c>
      <c r="F42" s="1193"/>
      <c r="G42" s="1193"/>
      <c r="H42" s="1194"/>
      <c r="I42" s="358" t="s">
        <v>487</v>
      </c>
      <c r="J42" s="359" t="s">
        <v>487</v>
      </c>
      <c r="K42" s="359" t="s">
        <v>487</v>
      </c>
      <c r="L42" s="359" t="s">
        <v>487</v>
      </c>
      <c r="M42" s="360" t="s">
        <v>487</v>
      </c>
    </row>
    <row r="43" spans="2:13" ht="27.75" customHeight="1" x14ac:dyDescent="0.2">
      <c r="B43" s="1187"/>
      <c r="C43" s="1188"/>
      <c r="D43" s="106"/>
      <c r="E43" s="1193" t="s">
        <v>33</v>
      </c>
      <c r="F43" s="1193"/>
      <c r="G43" s="1193"/>
      <c r="H43" s="1194"/>
      <c r="I43" s="358">
        <v>106</v>
      </c>
      <c r="J43" s="359">
        <v>95</v>
      </c>
      <c r="K43" s="359">
        <v>75</v>
      </c>
      <c r="L43" s="359">
        <v>63</v>
      </c>
      <c r="M43" s="360">
        <v>57</v>
      </c>
    </row>
    <row r="44" spans="2:13" ht="27.75" customHeight="1" x14ac:dyDescent="0.2">
      <c r="B44" s="1187"/>
      <c r="C44" s="1188"/>
      <c r="D44" s="106"/>
      <c r="E44" s="1193" t="s">
        <v>34</v>
      </c>
      <c r="F44" s="1193"/>
      <c r="G44" s="1193"/>
      <c r="H44" s="1194"/>
      <c r="I44" s="358">
        <v>42</v>
      </c>
      <c r="J44" s="359">
        <v>37</v>
      </c>
      <c r="K44" s="359">
        <v>40</v>
      </c>
      <c r="L44" s="359">
        <v>51</v>
      </c>
      <c r="M44" s="360">
        <v>53</v>
      </c>
    </row>
    <row r="45" spans="2:13" ht="27.75" customHeight="1" x14ac:dyDescent="0.2">
      <c r="B45" s="1187"/>
      <c r="C45" s="1188"/>
      <c r="D45" s="106"/>
      <c r="E45" s="1193" t="s">
        <v>35</v>
      </c>
      <c r="F45" s="1193"/>
      <c r="G45" s="1193"/>
      <c r="H45" s="1194"/>
      <c r="I45" s="358">
        <v>261</v>
      </c>
      <c r="J45" s="359">
        <v>153</v>
      </c>
      <c r="K45" s="359">
        <v>262</v>
      </c>
      <c r="L45" s="359" t="s">
        <v>487</v>
      </c>
      <c r="M45" s="360">
        <v>301</v>
      </c>
    </row>
    <row r="46" spans="2:13" ht="27.75" customHeight="1" x14ac:dyDescent="0.2">
      <c r="B46" s="1187"/>
      <c r="C46" s="1188"/>
      <c r="D46" s="107"/>
      <c r="E46" s="1193" t="s">
        <v>36</v>
      </c>
      <c r="F46" s="1193"/>
      <c r="G46" s="1193"/>
      <c r="H46" s="1194"/>
      <c r="I46" s="358" t="s">
        <v>487</v>
      </c>
      <c r="J46" s="359" t="s">
        <v>487</v>
      </c>
      <c r="K46" s="359" t="s">
        <v>487</v>
      </c>
      <c r="L46" s="359" t="s">
        <v>487</v>
      </c>
      <c r="M46" s="360" t="s">
        <v>487</v>
      </c>
    </row>
    <row r="47" spans="2:13" ht="27.75" customHeight="1" x14ac:dyDescent="0.2">
      <c r="B47" s="1187"/>
      <c r="C47" s="1188"/>
      <c r="D47" s="108"/>
      <c r="E47" s="1195" t="s">
        <v>37</v>
      </c>
      <c r="F47" s="1196"/>
      <c r="G47" s="1196"/>
      <c r="H47" s="1197"/>
      <c r="I47" s="358" t="s">
        <v>487</v>
      </c>
      <c r="J47" s="359" t="s">
        <v>487</v>
      </c>
      <c r="K47" s="359" t="s">
        <v>487</v>
      </c>
      <c r="L47" s="359" t="s">
        <v>487</v>
      </c>
      <c r="M47" s="360" t="s">
        <v>487</v>
      </c>
    </row>
    <row r="48" spans="2:13" ht="27.75" customHeight="1" x14ac:dyDescent="0.2">
      <c r="B48" s="1187"/>
      <c r="C48" s="1188"/>
      <c r="D48" s="106"/>
      <c r="E48" s="1193" t="s">
        <v>38</v>
      </c>
      <c r="F48" s="1193"/>
      <c r="G48" s="1193"/>
      <c r="H48" s="1194"/>
      <c r="I48" s="358" t="s">
        <v>487</v>
      </c>
      <c r="J48" s="359" t="s">
        <v>487</v>
      </c>
      <c r="K48" s="359" t="s">
        <v>487</v>
      </c>
      <c r="L48" s="359" t="s">
        <v>487</v>
      </c>
      <c r="M48" s="360" t="s">
        <v>487</v>
      </c>
    </row>
    <row r="49" spans="2:13" ht="27.75" customHeight="1" x14ac:dyDescent="0.2">
      <c r="B49" s="1189"/>
      <c r="C49" s="1190"/>
      <c r="D49" s="106"/>
      <c r="E49" s="1193" t="s">
        <v>39</v>
      </c>
      <c r="F49" s="1193"/>
      <c r="G49" s="1193"/>
      <c r="H49" s="1194"/>
      <c r="I49" s="358" t="s">
        <v>487</v>
      </c>
      <c r="J49" s="359" t="s">
        <v>487</v>
      </c>
      <c r="K49" s="359" t="s">
        <v>487</v>
      </c>
      <c r="L49" s="359" t="s">
        <v>487</v>
      </c>
      <c r="M49" s="360" t="s">
        <v>487</v>
      </c>
    </row>
    <row r="50" spans="2:13" ht="27.75" customHeight="1" x14ac:dyDescent="0.2">
      <c r="B50" s="1198" t="s">
        <v>40</v>
      </c>
      <c r="C50" s="1199"/>
      <c r="D50" s="109"/>
      <c r="E50" s="1193" t="s">
        <v>41</v>
      </c>
      <c r="F50" s="1193"/>
      <c r="G50" s="1193"/>
      <c r="H50" s="1194"/>
      <c r="I50" s="358">
        <v>973</v>
      </c>
      <c r="J50" s="359">
        <v>1045</v>
      </c>
      <c r="K50" s="359">
        <v>1118</v>
      </c>
      <c r="L50" s="359">
        <v>1324</v>
      </c>
      <c r="M50" s="360">
        <v>1395</v>
      </c>
    </row>
    <row r="51" spans="2:13" ht="27.75" customHeight="1" x14ac:dyDescent="0.2">
      <c r="B51" s="1187"/>
      <c r="C51" s="1188"/>
      <c r="D51" s="106"/>
      <c r="E51" s="1193" t="s">
        <v>42</v>
      </c>
      <c r="F51" s="1193"/>
      <c r="G51" s="1193"/>
      <c r="H51" s="1194"/>
      <c r="I51" s="358">
        <v>149</v>
      </c>
      <c r="J51" s="359">
        <v>136</v>
      </c>
      <c r="K51" s="359">
        <v>169</v>
      </c>
      <c r="L51" s="359">
        <v>158</v>
      </c>
      <c r="M51" s="360">
        <v>131</v>
      </c>
    </row>
    <row r="52" spans="2:13" ht="27.75" customHeight="1" x14ac:dyDescent="0.2">
      <c r="B52" s="1189"/>
      <c r="C52" s="1190"/>
      <c r="D52" s="106"/>
      <c r="E52" s="1193" t="s">
        <v>43</v>
      </c>
      <c r="F52" s="1193"/>
      <c r="G52" s="1193"/>
      <c r="H52" s="1194"/>
      <c r="I52" s="358">
        <v>1587</v>
      </c>
      <c r="J52" s="359">
        <v>1623</v>
      </c>
      <c r="K52" s="359">
        <v>1646</v>
      </c>
      <c r="L52" s="359">
        <v>1659</v>
      </c>
      <c r="M52" s="360">
        <v>1635</v>
      </c>
    </row>
    <row r="53" spans="2:13" ht="27.75" customHeight="1" thickBot="1" x14ac:dyDescent="0.25">
      <c r="B53" s="1200" t="s">
        <v>19</v>
      </c>
      <c r="C53" s="1201"/>
      <c r="D53" s="110"/>
      <c r="E53" s="1202" t="s">
        <v>44</v>
      </c>
      <c r="F53" s="1202"/>
      <c r="G53" s="1202"/>
      <c r="H53" s="1203"/>
      <c r="I53" s="361">
        <v>-124</v>
      </c>
      <c r="J53" s="362">
        <v>-331</v>
      </c>
      <c r="K53" s="362">
        <v>-254</v>
      </c>
      <c r="L53" s="362">
        <v>-724</v>
      </c>
      <c r="M53" s="363">
        <v>-513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6wfAW3iQXnJorpavVXMnBC3saAmVzD7wBYpKZuooE/8OoApm3cqIIeaSjayRKHm9udFOUqaK2T6WeKHqvcNEFA==" saltValue="MHKOFSCqPSIJxl2Moot/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2" t="s">
        <v>46</v>
      </c>
      <c r="D55" s="1212"/>
      <c r="E55" s="1213"/>
      <c r="F55" s="122">
        <v>817</v>
      </c>
      <c r="G55" s="122">
        <v>998</v>
      </c>
      <c r="H55" s="123">
        <v>1056</v>
      </c>
    </row>
    <row r="56" spans="2:8" ht="52.5" customHeight="1" x14ac:dyDescent="0.2">
      <c r="B56" s="124"/>
      <c r="C56" s="1214" t="s">
        <v>47</v>
      </c>
      <c r="D56" s="1214"/>
      <c r="E56" s="1215"/>
      <c r="F56" s="125">
        <v>78</v>
      </c>
      <c r="G56" s="125">
        <v>77</v>
      </c>
      <c r="H56" s="126">
        <v>81</v>
      </c>
    </row>
    <row r="57" spans="2:8" ht="53.25" customHeight="1" x14ac:dyDescent="0.2">
      <c r="B57" s="124"/>
      <c r="C57" s="1216" t="s">
        <v>48</v>
      </c>
      <c r="D57" s="1216"/>
      <c r="E57" s="1217"/>
      <c r="F57" s="127">
        <v>191</v>
      </c>
      <c r="G57" s="127">
        <v>209</v>
      </c>
      <c r="H57" s="128">
        <v>225</v>
      </c>
    </row>
    <row r="58" spans="2:8" ht="45.75" customHeight="1" x14ac:dyDescent="0.2">
      <c r="B58" s="129"/>
      <c r="C58" s="1204" t="s">
        <v>555</v>
      </c>
      <c r="D58" s="1205"/>
      <c r="E58" s="1206"/>
      <c r="F58" s="130">
        <v>117</v>
      </c>
      <c r="G58" s="130">
        <v>118</v>
      </c>
      <c r="H58" s="131">
        <v>117</v>
      </c>
    </row>
    <row r="59" spans="2:8" ht="45.75" customHeight="1" x14ac:dyDescent="0.2">
      <c r="B59" s="129"/>
      <c r="C59" s="1204" t="s">
        <v>551</v>
      </c>
      <c r="D59" s="1205"/>
      <c r="E59" s="1206"/>
      <c r="F59" s="130">
        <v>15</v>
      </c>
      <c r="G59" s="130">
        <v>27</v>
      </c>
      <c r="H59" s="131">
        <v>28</v>
      </c>
    </row>
    <row r="60" spans="2:8" ht="45.75" customHeight="1" x14ac:dyDescent="0.2">
      <c r="B60" s="129"/>
      <c r="C60" s="1204" t="s">
        <v>552</v>
      </c>
      <c r="D60" s="1205"/>
      <c r="E60" s="1206"/>
      <c r="F60" s="130">
        <v>18</v>
      </c>
      <c r="G60" s="130">
        <v>18</v>
      </c>
      <c r="H60" s="131">
        <v>28</v>
      </c>
    </row>
    <row r="61" spans="2:8" ht="45.75" customHeight="1" x14ac:dyDescent="0.2">
      <c r="B61" s="129"/>
      <c r="C61" s="1204" t="s">
        <v>553</v>
      </c>
      <c r="D61" s="1205"/>
      <c r="E61" s="1206"/>
      <c r="F61" s="130">
        <v>15</v>
      </c>
      <c r="G61" s="130">
        <v>13</v>
      </c>
      <c r="H61" s="131">
        <v>15</v>
      </c>
    </row>
    <row r="62" spans="2:8" ht="45.75" customHeight="1" thickBot="1" x14ac:dyDescent="0.25">
      <c r="B62" s="132"/>
      <c r="C62" s="1207" t="s">
        <v>554</v>
      </c>
      <c r="D62" s="1208"/>
      <c r="E62" s="1209"/>
      <c r="F62" s="133">
        <v>10</v>
      </c>
      <c r="G62" s="133">
        <v>13</v>
      </c>
      <c r="H62" s="134">
        <v>15</v>
      </c>
    </row>
    <row r="63" spans="2:8" ht="52.5" customHeight="1" thickBot="1" x14ac:dyDescent="0.25">
      <c r="B63" s="135"/>
      <c r="C63" s="1210" t="s">
        <v>49</v>
      </c>
      <c r="D63" s="1210"/>
      <c r="E63" s="1211"/>
      <c r="F63" s="136">
        <v>1086</v>
      </c>
      <c r="G63" s="136">
        <v>1285</v>
      </c>
      <c r="H63" s="137">
        <v>1361</v>
      </c>
    </row>
    <row r="64" spans="2:8" ht="13" x14ac:dyDescent="0.2"/>
  </sheetData>
  <sheetProtection algorithmName="SHA-512" hashValue="CG4Lk8Xbba2emcZUk2y+AWQjoYSHQINAUdNRV7ojrz3JyZ49zlkK0liN77RpCL31j1QdtgiQYD+8AQlQgJizNg==" saltValue="vH48muxmlgdgL0KscSWf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224674</v>
      </c>
      <c r="E3" s="156"/>
      <c r="F3" s="157">
        <v>268375</v>
      </c>
      <c r="G3" s="158"/>
      <c r="H3" s="159"/>
    </row>
    <row r="4" spans="1:8" x14ac:dyDescent="0.2">
      <c r="A4" s="160"/>
      <c r="B4" s="161"/>
      <c r="C4" s="162"/>
      <c r="D4" s="163">
        <v>114396</v>
      </c>
      <c r="E4" s="164"/>
      <c r="F4" s="165">
        <v>119602</v>
      </c>
      <c r="G4" s="166"/>
      <c r="H4" s="167"/>
    </row>
    <row r="5" spans="1:8" x14ac:dyDescent="0.2">
      <c r="A5" s="148" t="s">
        <v>520</v>
      </c>
      <c r="B5" s="153"/>
      <c r="C5" s="154"/>
      <c r="D5" s="155">
        <v>348255</v>
      </c>
      <c r="E5" s="156"/>
      <c r="F5" s="157">
        <v>301035</v>
      </c>
      <c r="G5" s="158"/>
      <c r="H5" s="159"/>
    </row>
    <row r="6" spans="1:8" x14ac:dyDescent="0.2">
      <c r="A6" s="160"/>
      <c r="B6" s="161"/>
      <c r="C6" s="162"/>
      <c r="D6" s="163">
        <v>172331</v>
      </c>
      <c r="E6" s="164"/>
      <c r="F6" s="165">
        <v>154376</v>
      </c>
      <c r="G6" s="166"/>
      <c r="H6" s="167"/>
    </row>
    <row r="7" spans="1:8" x14ac:dyDescent="0.2">
      <c r="A7" s="148" t="s">
        <v>521</v>
      </c>
      <c r="B7" s="153"/>
      <c r="C7" s="154"/>
      <c r="D7" s="155">
        <v>439156</v>
      </c>
      <c r="E7" s="156"/>
      <c r="F7" s="157">
        <v>277467</v>
      </c>
      <c r="G7" s="158"/>
      <c r="H7" s="159"/>
    </row>
    <row r="8" spans="1:8" x14ac:dyDescent="0.2">
      <c r="A8" s="160"/>
      <c r="B8" s="161"/>
      <c r="C8" s="162"/>
      <c r="D8" s="163">
        <v>180234</v>
      </c>
      <c r="E8" s="164"/>
      <c r="F8" s="165">
        <v>128378</v>
      </c>
      <c r="G8" s="166"/>
      <c r="H8" s="167"/>
    </row>
    <row r="9" spans="1:8" x14ac:dyDescent="0.2">
      <c r="A9" s="148" t="s">
        <v>522</v>
      </c>
      <c r="B9" s="153"/>
      <c r="C9" s="154"/>
      <c r="D9" s="155">
        <v>402338</v>
      </c>
      <c r="E9" s="156"/>
      <c r="F9" s="157">
        <v>282256</v>
      </c>
      <c r="G9" s="158"/>
      <c r="H9" s="159"/>
    </row>
    <row r="10" spans="1:8" x14ac:dyDescent="0.2">
      <c r="A10" s="160"/>
      <c r="B10" s="161"/>
      <c r="C10" s="162"/>
      <c r="D10" s="163">
        <v>115108</v>
      </c>
      <c r="E10" s="164"/>
      <c r="F10" s="165">
        <v>145453</v>
      </c>
      <c r="G10" s="166"/>
      <c r="H10" s="167"/>
    </row>
    <row r="11" spans="1:8" x14ac:dyDescent="0.2">
      <c r="A11" s="148" t="s">
        <v>523</v>
      </c>
      <c r="B11" s="153"/>
      <c r="C11" s="154"/>
      <c r="D11" s="155">
        <v>265490</v>
      </c>
      <c r="E11" s="156"/>
      <c r="F11" s="157">
        <v>295341</v>
      </c>
      <c r="G11" s="158"/>
      <c r="H11" s="159"/>
    </row>
    <row r="12" spans="1:8" x14ac:dyDescent="0.2">
      <c r="A12" s="160"/>
      <c r="B12" s="161"/>
      <c r="C12" s="168"/>
      <c r="D12" s="163">
        <v>103370</v>
      </c>
      <c r="E12" s="164"/>
      <c r="F12" s="165">
        <v>137402</v>
      </c>
      <c r="G12" s="166"/>
      <c r="H12" s="167"/>
    </row>
    <row r="13" spans="1:8" x14ac:dyDescent="0.2">
      <c r="A13" s="148"/>
      <c r="B13" s="153"/>
      <c r="C13" s="169"/>
      <c r="D13" s="170">
        <v>335983</v>
      </c>
      <c r="E13" s="171"/>
      <c r="F13" s="172">
        <v>284895</v>
      </c>
      <c r="G13" s="173"/>
      <c r="H13" s="159"/>
    </row>
    <row r="14" spans="1:8" x14ac:dyDescent="0.2">
      <c r="A14" s="160"/>
      <c r="B14" s="161"/>
      <c r="C14" s="162"/>
      <c r="D14" s="163">
        <v>137088</v>
      </c>
      <c r="E14" s="164"/>
      <c r="F14" s="165">
        <v>137042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7.03</v>
      </c>
      <c r="C19" s="174">
        <f>ROUND(VALUE(SUBSTITUTE(実質収支比率等に係る経年分析!G$48,"▲","-")),2)</f>
        <v>1.9</v>
      </c>
      <c r="D19" s="174">
        <f>ROUND(VALUE(SUBSTITUTE(実質収支比率等に係る経年分析!H$48,"▲","-")),2)</f>
        <v>10.4</v>
      </c>
      <c r="E19" s="174">
        <f>ROUND(VALUE(SUBSTITUTE(実質収支比率等に係る経年分析!I$48,"▲","-")),2)</f>
        <v>9.2899999999999991</v>
      </c>
      <c r="F19" s="174">
        <f>ROUND(VALUE(SUBSTITUTE(実質収支比率等に係る経年分析!J$48,"▲","-")),2)</f>
        <v>3.57</v>
      </c>
    </row>
    <row r="20" spans="1:11" x14ac:dyDescent="0.2">
      <c r="A20" s="174" t="s">
        <v>53</v>
      </c>
      <c r="B20" s="174">
        <f>ROUND(VALUE(SUBSTITUTE(実質収支比率等に係る経年分析!F$47,"▲","-")),2)</f>
        <v>66.92</v>
      </c>
      <c r="C20" s="174">
        <f>ROUND(VALUE(SUBSTITUTE(実質収支比率等に係る経年分析!G$47,"▲","-")),2)</f>
        <v>65.900000000000006</v>
      </c>
      <c r="D20" s="174">
        <f>ROUND(VALUE(SUBSTITUTE(実質収支比率等に係る経年分析!H$47,"▲","-")),2)</f>
        <v>63.87</v>
      </c>
      <c r="E20" s="174">
        <f>ROUND(VALUE(SUBSTITUTE(実質収支比率等に係る経年分析!I$47,"▲","-")),2)</f>
        <v>79.81</v>
      </c>
      <c r="F20" s="174">
        <f>ROUND(VALUE(SUBSTITUTE(実質収支比率等に係る経年分析!J$47,"▲","-")),2)</f>
        <v>82.99</v>
      </c>
    </row>
    <row r="21" spans="1:11" x14ac:dyDescent="0.2">
      <c r="A21" s="174" t="s">
        <v>54</v>
      </c>
      <c r="B21" s="174">
        <f>IF(ISNUMBER(VALUE(SUBSTITUTE(実質収支比率等に係る経年分析!F$49,"▲","-"))),ROUND(VALUE(SUBSTITUTE(実質収支比率等に係る経年分析!F$49,"▲","-")),2),NA())</f>
        <v>-6.67</v>
      </c>
      <c r="C21" s="174">
        <f>IF(ISNUMBER(VALUE(SUBSTITUTE(実質収支比率等に係る経年分析!G$49,"▲","-"))),ROUND(VALUE(SUBSTITUTE(実質収支比率等に係る経年分析!G$49,"▲","-")),2),NA())</f>
        <v>-1.33</v>
      </c>
      <c r="D21" s="174">
        <f>IF(ISNUMBER(VALUE(SUBSTITUTE(実質収支比率等に係る経年分析!H$49,"▲","-"))),ROUND(VALUE(SUBSTITUTE(実質収支比率等に係る経年分析!H$49,"▲","-")),2),NA())</f>
        <v>12.11</v>
      </c>
      <c r="E21" s="174">
        <f>IF(ISNUMBER(VALUE(SUBSTITUTE(実質収支比率等に係る経年分析!I$49,"▲","-"))),ROUND(VALUE(SUBSTITUTE(実質収支比率等に係る経年分析!I$49,"▲","-")),2),NA())</f>
        <v>13.16</v>
      </c>
      <c r="F21" s="174">
        <f>IF(ISNUMBER(VALUE(SUBSTITUTE(実質収支比率等に係る経年分析!J$49,"▲","-"))),ROUND(VALUE(SUBSTITUTE(実質収支比率等に係る経年分析!J$49,"▲","-")),2),NA())</f>
        <v>-1.08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うぶマート事業特別会計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産山村簡易水道事業特別会計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産山村後期高齢者医療特別会計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産山村診療所特別会計</v>
      </c>
      <c r="B33" s="175">
        <f>IF(ROUND(VALUE(SUBSTITUTE(連結実質赤字比率に係る赤字・黒字の構成分析!F$37,"▲", "-")), 2) &lt; 0, ABS(ROUND(VALUE(SUBSTITUTE(連結実質赤字比率に係る赤字・黒字の構成分析!F$37,"▲", "-")), 2)), NA())</f>
        <v>0.76</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1.61</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0.54</v>
      </c>
      <c r="G33" s="175" t="e">
        <f>IF(ROUND(VALUE(SUBSTITUTE(連結実質赤字比率に係る赤字・黒字の構成分析!H$37,"▲", "-")), 2) &gt;= 0, ABS(ROUND(VALUE(SUBSTITUTE(連結実質赤字比率に係る赤字・黒字の構成分析!H$37,"▲", "-")), 2)), NA())</f>
        <v>#N/A</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0.22</v>
      </c>
    </row>
    <row r="34" spans="1:16" x14ac:dyDescent="0.2">
      <c r="A34" s="175" t="str">
        <f>IF(連結実質赤字比率に係る赤字・黒字の構成分析!C$36="",NA(),連結実質赤字比率に係る赤字・黒字の構成分析!C$36)</f>
        <v>産山村介護保険特別会計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1.1100000000000001</v>
      </c>
    </row>
    <row r="35" spans="1:16" x14ac:dyDescent="0.2">
      <c r="A35" s="175" t="str">
        <f>IF(連結実質赤字比率に係る赤字・黒字の構成分析!C$35="",NA(),連結実質赤字比率に係る赤字・黒字の構成分析!C$35)</f>
        <v>産山村国民健康保険特別会計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0.56000000000000005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8.9600000000000009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3.34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157</v>
      </c>
      <c r="E42" s="176"/>
      <c r="F42" s="176"/>
      <c r="G42" s="176">
        <f>'実質公債費比率（分子）の構造'!L$52</f>
        <v>169</v>
      </c>
      <c r="H42" s="176"/>
      <c r="I42" s="176"/>
      <c r="J42" s="176">
        <f>'実質公債費比率（分子）の構造'!M$52</f>
        <v>165</v>
      </c>
      <c r="K42" s="176"/>
      <c r="L42" s="176"/>
      <c r="M42" s="176">
        <f>'実質公債費比率（分子）の構造'!N$52</f>
        <v>165</v>
      </c>
      <c r="N42" s="176"/>
      <c r="O42" s="176"/>
      <c r="P42" s="176">
        <f>'実質公債費比率（分子）の構造'!O$52</f>
        <v>166</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8</v>
      </c>
      <c r="C44" s="176"/>
      <c r="D44" s="176"/>
      <c r="E44" s="176">
        <f>'実質公債費比率（分子）の構造'!L$50</f>
        <v>13</v>
      </c>
      <c r="F44" s="176"/>
      <c r="G44" s="176"/>
      <c r="H44" s="176">
        <f>'実質公債費比率（分子）の構造'!M$50</f>
        <v>13</v>
      </c>
      <c r="I44" s="176"/>
      <c r="J44" s="176"/>
      <c r="K44" s="176">
        <f>'実質公債費比率（分子）の構造'!N$50</f>
        <v>19</v>
      </c>
      <c r="L44" s="176"/>
      <c r="M44" s="176"/>
      <c r="N44" s="176">
        <f>'実質公債費比率（分子）の構造'!O$50</f>
        <v>29</v>
      </c>
      <c r="O44" s="176"/>
      <c r="P44" s="176"/>
    </row>
    <row r="45" spans="1:16" x14ac:dyDescent="0.2">
      <c r="A45" s="176" t="s">
        <v>63</v>
      </c>
      <c r="B45" s="176">
        <f>'実質公債費比率（分子）の構造'!K$49</f>
        <v>7</v>
      </c>
      <c r="C45" s="176"/>
      <c r="D45" s="176"/>
      <c r="E45" s="176">
        <f>'実質公債費比率（分子）の構造'!L$49</f>
        <v>8</v>
      </c>
      <c r="F45" s="176"/>
      <c r="G45" s="176"/>
      <c r="H45" s="176">
        <f>'実質公債費比率（分子）の構造'!M$49</f>
        <v>7</v>
      </c>
      <c r="I45" s="176"/>
      <c r="J45" s="176"/>
      <c r="K45" s="176">
        <f>'実質公債費比率（分子）の構造'!N$49</f>
        <v>6</v>
      </c>
      <c r="L45" s="176"/>
      <c r="M45" s="176"/>
      <c r="N45" s="176">
        <f>'実質公債費比率（分子）の構造'!O$49</f>
        <v>6</v>
      </c>
      <c r="O45" s="176"/>
      <c r="P45" s="176"/>
    </row>
    <row r="46" spans="1:16" x14ac:dyDescent="0.2">
      <c r="A46" s="176" t="s">
        <v>64</v>
      </c>
      <c r="B46" s="176">
        <f>'実質公債費比率（分子）の構造'!K$48</f>
        <v>8</v>
      </c>
      <c r="C46" s="176"/>
      <c r="D46" s="176"/>
      <c r="E46" s="176">
        <f>'実質公債費比率（分子）の構造'!L$48</f>
        <v>6</v>
      </c>
      <c r="F46" s="176"/>
      <c r="G46" s="176"/>
      <c r="H46" s="176">
        <f>'実質公債費比率（分子）の構造'!M$48</f>
        <v>5</v>
      </c>
      <c r="I46" s="176"/>
      <c r="J46" s="176"/>
      <c r="K46" s="176">
        <f>'実質公債費比率（分子）の構造'!N$48</f>
        <v>5</v>
      </c>
      <c r="L46" s="176"/>
      <c r="M46" s="176"/>
      <c r="N46" s="176">
        <f>'実質公債費比率（分子）の構造'!O$48</f>
        <v>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206</v>
      </c>
      <c r="C49" s="176"/>
      <c r="D49" s="176"/>
      <c r="E49" s="176">
        <f>'実質公債費比率（分子）の構造'!L$45</f>
        <v>215</v>
      </c>
      <c r="F49" s="176"/>
      <c r="G49" s="176"/>
      <c r="H49" s="176">
        <f>'実質公債費比率（分子）の構造'!M$45</f>
        <v>217</v>
      </c>
      <c r="I49" s="176"/>
      <c r="J49" s="176"/>
      <c r="K49" s="176">
        <f>'実質公債費比率（分子）の構造'!N$45</f>
        <v>228</v>
      </c>
      <c r="L49" s="176"/>
      <c r="M49" s="176"/>
      <c r="N49" s="176">
        <f>'実質公債費比率（分子）の構造'!O$45</f>
        <v>230</v>
      </c>
      <c r="O49" s="176"/>
      <c r="P49" s="176"/>
    </row>
    <row r="50" spans="1:16" x14ac:dyDescent="0.2">
      <c r="A50" s="176" t="s">
        <v>67</v>
      </c>
      <c r="B50" s="176" t="e">
        <f>NA()</f>
        <v>#N/A</v>
      </c>
      <c r="C50" s="176">
        <f>IF(ISNUMBER('実質公債費比率（分子）の構造'!K$53),'実質公債費比率（分子）の構造'!K$53,NA())</f>
        <v>72</v>
      </c>
      <c r="D50" s="176" t="e">
        <f>NA()</f>
        <v>#N/A</v>
      </c>
      <c r="E50" s="176" t="e">
        <f>NA()</f>
        <v>#N/A</v>
      </c>
      <c r="F50" s="176">
        <f>IF(ISNUMBER('実質公債費比率（分子）の構造'!L$53),'実質公債費比率（分子）の構造'!L$53,NA())</f>
        <v>73</v>
      </c>
      <c r="G50" s="176" t="e">
        <f>NA()</f>
        <v>#N/A</v>
      </c>
      <c r="H50" s="176" t="e">
        <f>NA()</f>
        <v>#N/A</v>
      </c>
      <c r="I50" s="176">
        <f>IF(ISNUMBER('実質公債費比率（分子）の構造'!M$53),'実質公債費比率（分子）の構造'!M$53,NA())</f>
        <v>77</v>
      </c>
      <c r="J50" s="176" t="e">
        <f>NA()</f>
        <v>#N/A</v>
      </c>
      <c r="K50" s="176" t="e">
        <f>NA()</f>
        <v>#N/A</v>
      </c>
      <c r="L50" s="176">
        <f>IF(ISNUMBER('実質公債費比率（分子）の構造'!N$53),'実質公債費比率（分子）の構造'!N$53,NA())</f>
        <v>93</v>
      </c>
      <c r="M50" s="176" t="e">
        <f>NA()</f>
        <v>#N/A</v>
      </c>
      <c r="N50" s="176" t="e">
        <f>NA()</f>
        <v>#N/A</v>
      </c>
      <c r="O50" s="176">
        <f>IF(ISNUMBER('実質公債費比率（分子）の構造'!O$53),'実質公債費比率（分子）の構造'!O$53,NA())</f>
        <v>104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1587</v>
      </c>
      <c r="E56" s="175"/>
      <c r="F56" s="175"/>
      <c r="G56" s="175">
        <f>'将来負担比率（分子）の構造'!J$52</f>
        <v>1623</v>
      </c>
      <c r="H56" s="175"/>
      <c r="I56" s="175"/>
      <c r="J56" s="175">
        <f>'将来負担比率（分子）の構造'!K$52</f>
        <v>1646</v>
      </c>
      <c r="K56" s="175"/>
      <c r="L56" s="175"/>
      <c r="M56" s="175">
        <f>'将来負担比率（分子）の構造'!L$52</f>
        <v>1659</v>
      </c>
      <c r="N56" s="175"/>
      <c r="O56" s="175"/>
      <c r="P56" s="175">
        <f>'将来負担比率（分子）の構造'!M$52</f>
        <v>1635</v>
      </c>
    </row>
    <row r="57" spans="1:16" x14ac:dyDescent="0.2">
      <c r="A57" s="175" t="s">
        <v>42</v>
      </c>
      <c r="B57" s="175"/>
      <c r="C57" s="175"/>
      <c r="D57" s="175">
        <f>'将来負担比率（分子）の構造'!I$51</f>
        <v>149</v>
      </c>
      <c r="E57" s="175"/>
      <c r="F57" s="175"/>
      <c r="G57" s="175">
        <f>'将来負担比率（分子）の構造'!J$51</f>
        <v>136</v>
      </c>
      <c r="H57" s="175"/>
      <c r="I57" s="175"/>
      <c r="J57" s="175">
        <f>'将来負担比率（分子）の構造'!K$51</f>
        <v>169</v>
      </c>
      <c r="K57" s="175"/>
      <c r="L57" s="175"/>
      <c r="M57" s="175">
        <f>'将来負担比率（分子）の構造'!L$51</f>
        <v>158</v>
      </c>
      <c r="N57" s="175"/>
      <c r="O57" s="175"/>
      <c r="P57" s="175">
        <f>'将来負担比率（分子）の構造'!M$51</f>
        <v>131</v>
      </c>
    </row>
    <row r="58" spans="1:16" x14ac:dyDescent="0.2">
      <c r="A58" s="175" t="s">
        <v>41</v>
      </c>
      <c r="B58" s="175"/>
      <c r="C58" s="175"/>
      <c r="D58" s="175">
        <f>'将来負担比率（分子）の構造'!I$50</f>
        <v>973</v>
      </c>
      <c r="E58" s="175"/>
      <c r="F58" s="175"/>
      <c r="G58" s="175">
        <f>'将来負担比率（分子）の構造'!J$50</f>
        <v>1045</v>
      </c>
      <c r="H58" s="175"/>
      <c r="I58" s="175"/>
      <c r="J58" s="175">
        <f>'将来負担比率（分子）の構造'!K$50</f>
        <v>1118</v>
      </c>
      <c r="K58" s="175"/>
      <c r="L58" s="175"/>
      <c r="M58" s="175">
        <f>'将来負担比率（分子）の構造'!L$50</f>
        <v>1324</v>
      </c>
      <c r="N58" s="175"/>
      <c r="O58" s="175"/>
      <c r="P58" s="175">
        <f>'将来負担比率（分子）の構造'!M$50</f>
        <v>1395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261</v>
      </c>
      <c r="C62" s="175"/>
      <c r="D62" s="175"/>
      <c r="E62" s="175">
        <f>'将来負担比率（分子）の構造'!J$45</f>
        <v>153</v>
      </c>
      <c r="F62" s="175"/>
      <c r="G62" s="175"/>
      <c r="H62" s="175">
        <f>'将来負担比率（分子）の構造'!K$45</f>
        <v>262</v>
      </c>
      <c r="I62" s="175"/>
      <c r="J62" s="175"/>
      <c r="K62" s="175" t="str">
        <f>'将来負担比率（分子）の構造'!L$45</f>
        <v>-</v>
      </c>
      <c r="L62" s="175"/>
      <c r="M62" s="175"/>
      <c r="N62" s="175">
        <f>'将来負担比率（分子）の構造'!M$45</f>
        <v>301</v>
      </c>
      <c r="O62" s="175"/>
      <c r="P62" s="175"/>
    </row>
    <row r="63" spans="1:16" x14ac:dyDescent="0.2">
      <c r="A63" s="175" t="s">
        <v>34</v>
      </c>
      <c r="B63" s="175">
        <f>'将来負担比率（分子）の構造'!I$44</f>
        <v>42</v>
      </c>
      <c r="C63" s="175"/>
      <c r="D63" s="175"/>
      <c r="E63" s="175">
        <f>'将来負担比率（分子）の構造'!J$44</f>
        <v>37</v>
      </c>
      <c r="F63" s="175"/>
      <c r="G63" s="175"/>
      <c r="H63" s="175">
        <f>'将来負担比率（分子）の構造'!K$44</f>
        <v>40</v>
      </c>
      <c r="I63" s="175"/>
      <c r="J63" s="175"/>
      <c r="K63" s="175">
        <f>'将来負担比率（分子）の構造'!L$44</f>
        <v>51</v>
      </c>
      <c r="L63" s="175"/>
      <c r="M63" s="175"/>
      <c r="N63" s="175">
        <f>'将来負担比率（分子）の構造'!M$44</f>
        <v>53</v>
      </c>
      <c r="O63" s="175"/>
      <c r="P63" s="175"/>
    </row>
    <row r="64" spans="1:16" x14ac:dyDescent="0.2">
      <c r="A64" s="175" t="s">
        <v>33</v>
      </c>
      <c r="B64" s="175">
        <f>'将来負担比率（分子）の構造'!I$43</f>
        <v>106</v>
      </c>
      <c r="C64" s="175"/>
      <c r="D64" s="175"/>
      <c r="E64" s="175">
        <f>'将来負担比率（分子）の構造'!J$43</f>
        <v>95</v>
      </c>
      <c r="F64" s="175"/>
      <c r="G64" s="175"/>
      <c r="H64" s="175">
        <f>'将来負担比率（分子）の構造'!K$43</f>
        <v>75</v>
      </c>
      <c r="I64" s="175"/>
      <c r="J64" s="175"/>
      <c r="K64" s="175">
        <f>'将来負担比率（分子）の構造'!L$43</f>
        <v>63</v>
      </c>
      <c r="L64" s="175"/>
      <c r="M64" s="175"/>
      <c r="N64" s="175">
        <f>'将来負担比率（分子）の構造'!M$43</f>
        <v>57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2175</v>
      </c>
      <c r="C66" s="175"/>
      <c r="D66" s="175"/>
      <c r="E66" s="175">
        <f>'将来負担比率（分子）の構造'!J$41</f>
        <v>2189</v>
      </c>
      <c r="F66" s="175"/>
      <c r="G66" s="175"/>
      <c r="H66" s="175">
        <f>'将来負担比率（分子）の構造'!K$41</f>
        <v>2303</v>
      </c>
      <c r="I66" s="175"/>
      <c r="J66" s="175"/>
      <c r="K66" s="175">
        <f>'将来負担比率（分子）の構造'!L$41</f>
        <v>2302</v>
      </c>
      <c r="L66" s="175"/>
      <c r="M66" s="175"/>
      <c r="N66" s="175">
        <f>'将来負担比率（分子）の構造'!M$41</f>
        <v>2236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817</v>
      </c>
      <c r="C72" s="179">
        <f>基金残高に係る経年分析!G55</f>
        <v>998</v>
      </c>
      <c r="D72" s="179">
        <f>基金残高に係る経年分析!H55</f>
        <v>1056</v>
      </c>
    </row>
    <row r="73" spans="1:16" x14ac:dyDescent="0.2">
      <c r="A73" s="178" t="s">
        <v>74</v>
      </c>
      <c r="B73" s="179">
        <f>基金残高に係る経年分析!F56</f>
        <v>78</v>
      </c>
      <c r="C73" s="179">
        <f>基金残高に係る経年分析!G56</f>
        <v>77</v>
      </c>
      <c r="D73" s="179">
        <f>基金残高に係る経年分析!H56</f>
        <v>81</v>
      </c>
    </row>
    <row r="74" spans="1:16" x14ac:dyDescent="0.2">
      <c r="A74" s="178" t="s">
        <v>75</v>
      </c>
      <c r="B74" s="179">
        <f>基金残高に係る経年分析!F57</f>
        <v>191</v>
      </c>
      <c r="C74" s="179">
        <f>基金残高に係る経年分析!G57</f>
        <v>209</v>
      </c>
      <c r="D74" s="179">
        <f>基金残高に係る経年分析!H57</f>
        <v>225</v>
      </c>
    </row>
  </sheetData>
  <sheetProtection algorithmName="SHA-512" hashValue="dbh+dTf6ydgyTtv9WhN0kr6AC6XirB7LRDJj6p9KVrwnnfNu57EOzV8Op6t6811nDoKXJwqqiSQ287D7RGzDkQ==" saltValue="yUNG6/iLZXK6IbvCyhi4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2025-03-10T05:33:18Z</cp:lastPrinted>
  <dcterms:created xsi:type="dcterms:W3CDTF">2025-02-19T05:15:54Z</dcterms:created>
  <dcterms:modified xsi:type="dcterms:W3CDTF">2025-03-12T04:22:12Z</dcterms:modified>
  <cp:category/>
</cp:coreProperties>
</file>