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alcChain>
</file>

<file path=xl/sharedStrings.xml><?xml version="1.0" encoding="utf-8"?>
<sst xmlns="http://schemas.openxmlformats.org/spreadsheetml/2006/main" count="1114" uniqueCount="563">
  <si>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</si>
  <si>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</si>
  <si>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</si>
  <si>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</si>
  <si>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</si>
  <si>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</si>
  <si>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</si>
  <si>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</si>
  <si>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</si>
  <si>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</si>
  <si>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</si>
  <si>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</si>
  <si>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</si>
  <si>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</si>
  <si>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</si>
  <si>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</si>
  <si>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</si>
  <si>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</si>
  <si>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</si>
  <si>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</si>
  <si>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</si>
  <si>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</si>
  <si>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</si>
  <si>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</si>
  <si>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</si>
  <si>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</si>
  <si>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</si>
  <si>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</si>
  <si>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</si>
  <si>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</si>
  <si>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</si>
  <si>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</si>
  <si>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</si>
  <si>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</si>
  <si>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</si>
  <si>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</si>
  <si>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</si>
  <si>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</si>
  <si>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</si>
  <si>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</si>
  <si>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</si>
  <si>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</si>
  <si>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</si>
  <si>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</si>
  <si>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</si>
  <si>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</si>
  <si>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</si>
  <si>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</si>
  <si>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</si>
  <si>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</si>
  <si>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</si>
  <si>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</si>
  <si>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</si>
  <si>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</si>
  <si>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</si>
  <si>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</si>
  <si>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</si>
  <si>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</si>
  <si>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</si>
  <si>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</si>
  <si>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</si>
  <si>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</si>
  <si>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</si>
  <si>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</si>
  <si>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</si>
  <si>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</si>
  <si>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</si>
  <si>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</si>
  <si>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</si>
  <si>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</si>
  <si>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</si>
  <si>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</si>
  <si>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</si>
  <si>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</si>
  <si>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</si>
  <si>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</si>
  <si>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</si>
  <si>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</si>
  <si>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</si>
  <si>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</si>
  <si>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</si>
  <si>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</si>
  <si>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</si>
  <si>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</si>
  <si>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</si>
  <si>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</si>
  <si>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</si>
  <si>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</si>
  <si>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</si>
  <si>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</si>
  <si>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</si>
  <si>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</si>
  <si>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</si>
  <si>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</si>
  <si>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菊陽町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</si>
  <si>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</si>
  <si>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</si>
  <si>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</si>
  <si>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</si>
  <si>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</si>
  <si>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</si>
  <si>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</si>
  <si>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</si>
  <si>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</si>
  <si>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</si>
  <si>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</si>
  <si>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</si>
  <si>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</si>
  <si>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</si>
  <si>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</si>
  <si>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</si>
  <si>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</si>
  <si>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</si>
  <si>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</si>
  <si>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</si>
  <si>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</si>
  <si>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</si>
  <si>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</si>
  <si>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</si>
  <si>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</si>
  <si>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</si>
  <si>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</si>
  <si>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</si>
  <si>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</si>
  <si>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</si>
  <si>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</si>
  <si>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</si>
  <si>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</si>
  <si>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</si>
  <si>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</si>
  <si>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</si>
  <si>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</si>
  <si>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</si>
  <si>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</si>
  <si>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</si>
  <si>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</si>
  <si>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</si>
  <si>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</si>
  <si>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</si>
  <si>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</si>
  <si>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</si>
  <si>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</si>
  <si>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</si>
  <si>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</si>
  <si>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</si>
  <si>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</si>
  <si>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</si>
  <si>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</si>
  <si>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</si>
  <si>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</si>
  <si>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</si>
  <si>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</si>
  <si>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</si>
  <si>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</si>
  <si>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</si>
  <si>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</si>
  <si>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</si>
  <si>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</si>
  <si>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</si>
  <si>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</si>
  <si>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</si>
  <si>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</si>
  <si>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</si>
  <si>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</si>
  <si>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</si>
  <si>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</si>
  <si>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</si>
  <si>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</si>
  <si>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</si>
  <si>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</si>
  <si>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</si>
  <si>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</si>
  <si>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</si>
  <si>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</si>
  <si>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</si>
  <si>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</si>
  <si>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</si>
  <si>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</si>
  <si>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</si>
  <si>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</si>
  <si>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</si>
  <si>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</si>
  <si>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</si>
  <si>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</si>
  <si>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</si>
  <si>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</si>
  <si>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</si>
  <si>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</si>
  <si>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</si>
  <si>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</si>
  <si>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</si>
  <si>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</si>
  <si>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</si>
  <si>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</si>
  <si>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</si>
  <si>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</si>
  <si>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</si>
  <si>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</si>
  <si>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</si>
  <si>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</si>
  <si>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</si>
  <si>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</si>
  <si>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</si>
  <si>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</si>
  <si>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熊本県菊陽町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</si>
  <si>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</si>
  <si>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</si>
  <si>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</si>
  <si>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</si>
  <si>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</si>
  <si>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</si>
  <si>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</si>
  <si>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</si>
  <si>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</si>
  <si>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</si>
  <si>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</si>
  <si>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</si>
  <si>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</si>
  <si>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</si>
  <si>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</si>
  <si>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</si>
  <si>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</si>
  <si>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</si>
  <si>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</si>
  <si>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</si>
  <si>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</si>
  <si>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</si>
  <si>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</si>
  <si>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</si>
  <si>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</si>
  <si>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</si>
  <si>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</si>
  <si>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</si>
  <si>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</si>
  <si>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</si>
  <si>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</si>
  <si>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</si>
  <si>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</si>
  <si>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</si>
  <si>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</si>
  <si>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</si>
  <si>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</si>
  <si>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</si>
  <si>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</si>
  <si>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</si>
  <si>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</si>
  <si>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</si>
  <si>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</si>
  <si>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</si>
  <si>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</si>
  <si>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</si>
  <si>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</si>
  <si>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</si>
  <si>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</si>
  <si>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</si>
  <si>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</si>
  <si>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</si>
  <si>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</si>
  <si>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</si>
  <si>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</si>
  <si>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</si>
  <si>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</si>
  <si>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</si>
  <si>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</si>
  <si>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</si>
  <si>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</si>
  <si>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</si>
  <si>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</si>
  <si>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</si>
  <si>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</si>
  <si>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</si>
  <si>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</si>
  <si>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</si>
  <si>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</si>
  <si>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</si>
  <si>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</si>
  <si>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</si>
  <si>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</si>
  <si>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</si>
  <si>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</si>
  <si>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</si>
  <si>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</si>
  <si>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</si>
  <si>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</si>
  <si>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</si>
  <si>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</si>
  <si>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</si>
  <si>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</si>
  <si>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</si>
  <si>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</si>
  <si>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</si>
  <si>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</si>
  <si>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</si>
  <si>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</si>
  <si>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</si>
  <si>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</si>
  <si>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</si>
  <si>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</si>
  <si>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</si>
  <si>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</si>
  <si>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</si>
  <si>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</si>
  <si>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</si>
  <si>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</si>
  <si>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</si>
  <si>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</si>
  <si>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</si>
  <si>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</si>
  <si>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</si>
  <si>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</si>
  <si>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</si>
  <si>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</si>
  <si>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</si>
  <si>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</si>
  <si>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</si>
  <si>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</si>
  <si>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</si>
  <si>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</si>
  <si>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</si>
  <si>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</si>
  <si>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</si>
  <si>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</si>
  <si>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</si>
  <si>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</si>
  <si>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</si>
  <si>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</si>
  <si>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</si>
  <si>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</si>
  <si>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</si>
  <si>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</si>
  <si>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</si>
  <si>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</si>
  <si>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</si>
  <si>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</si>
  <si>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</si>
  <si>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</si>
  <si>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</si>
  <si>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</si>
  <si>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</si>
  <si>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</si>
  <si>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</si>
  <si>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</si>
  <si>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</si>
  <si>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</si>
  <si>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</si>
  <si>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</si>
  <si>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</si>
  <si>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</si>
  <si>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</si>
  <si>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</si>
  <si>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</si>
  <si>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</si>
  <si>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</si>
  <si>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</si>
  <si>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</si>
  <si>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熊本県菊陽町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</si>
  <si>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</si>
  <si>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</si>
  <si>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</si>
  <si>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</si>
  <si>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</si>
  <si>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</si>
  <si>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</si>
  <si>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</si>
  <si>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</si>
  <si>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</si>
  <si>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</si>
  <si>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</si>
  <si>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</si>
  <si>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</si>
  <si>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</si>
  <si>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</si>
  <si>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</si>
  <si>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</si>
  <si>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</si>
  <si>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</si>
  <si>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菊陽町土地取得特別会計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</si>
  <si>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</si>
  <si>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</si>
  <si>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</si>
  <si>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</si>
  <si>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</si>
  <si>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</si>
  <si>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</si>
  <si>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</si>
  <si>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</si>
  <si>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</si>
  <si>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</si>
  <si>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</si>
  <si>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</si>
  <si>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菊陽町国民健康保険特別会計</t>
    <phoneticPr fontId="5"/>
  </si>
  <si>
    <t>菊陽町介護保険特別会計</t>
    <phoneticPr fontId="5"/>
  </si>
  <si>
    <t>菊陽町後期高齢者医療特別会計</t>
    <phoneticPr fontId="5"/>
  </si>
  <si>
    <t>菊陽町下水道事業会計</t>
    <phoneticPr fontId="5"/>
  </si>
  <si>
    <t>法適用企業</t>
    <phoneticPr fontId="5"/>
  </si>
  <si>
    <t>菊陽町工業団地造成事業特別会計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</si>
  <si>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</si>
  <si>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</si>
  <si>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</si>
  <si>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</si>
  <si>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</si>
  <si>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</si>
  <si>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</si>
  <si>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</si>
  <si>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</si>
  <si>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</si>
  <si>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</si>
  <si>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</si>
  <si>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</si>
  <si>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</si>
  <si>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</si>
  <si>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</si>
  <si>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</si>
  <si>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</si>
  <si>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</si>
  <si>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</si>
  <si>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</si>
  <si>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</si>
  <si>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</si>
  <si>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</si>
  <si>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</si>
  <si>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</si>
  <si>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</si>
  <si>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</si>
  <si>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</si>
  <si>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</si>
  <si>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</si>
  <si>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</si>
  <si>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</si>
  <si>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</si>
  <si>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</si>
  <si>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</si>
  <si>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</si>
  <si>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</si>
  <si>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</si>
  <si>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</si>
  <si>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</si>
  <si>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</si>
  <si>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</si>
  <si>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</si>
  <si>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</si>
  <si>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</si>
  <si>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</si>
  <si>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</si>
  <si>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</si>
  <si>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</si>
  <si>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</si>
  <si>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</si>
  <si>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</si>
  <si>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</si>
  <si>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</si>
  <si>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</si>
  <si>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</si>
  <si>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</si>
  <si>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</si>
  <si>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</si>
  <si>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</si>
  <si>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</si>
  <si>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</si>
  <si>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</si>
  <si>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</si>
  <si>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</si>
  <si>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</si>
  <si>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</si>
  <si>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</si>
  <si>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</si>
  <si>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</si>
  <si>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</si>
  <si>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</si>
  <si>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</si>
  <si>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</si>
  <si>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</si>
  <si>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</si>
  <si>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</si>
  <si>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</si>
  <si>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</si>
  <si>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</si>
  <si>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</si>
  <si>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</si>
  <si>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</si>
  <si>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</si>
  <si>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</si>
  <si>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</si>
  <si>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</si>
  <si>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</si>
  <si>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</si>
  <si>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</si>
  <si>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</si>
  <si>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</si>
  <si>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</si>
  <si>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</si>
  <si>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</si>
  <si>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</si>
  <si>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</si>
  <si>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</si>
  <si>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</si>
  <si>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</si>
  <si>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</si>
  <si>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</si>
  <si>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</si>
  <si>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</si>
  <si>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</si>
  <si>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</si>
  <si>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</si>
  <si>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</si>
  <si>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</si>
  <si>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</si>
  <si>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</si>
  <si>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</si>
  <si>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</si>
  <si>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</si>
  <si>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</si>
  <si>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</si>
  <si>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</si>
  <si>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</si>
  <si>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</si>
  <si>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</si>
  <si>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</si>
  <si>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</si>
  <si>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</si>
  <si>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</si>
  <si>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</si>
  <si>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</si>
  <si>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</si>
  <si>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</si>
  <si>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</si>
  <si>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</si>
  <si>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</si>
  <si>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</si>
  <si>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</si>
  <si>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</si>
  <si>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</si>
  <si>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1.23</t>
  </si>
  <si>
    <t>▲ 1.89</t>
  </si>
  <si>
    <t>▲ 0.39</t>
  </si>
  <si>
    <t>菊陽町下水道事業会計</t>
  </si>
  <si>
    <t>一般会計</t>
  </si>
  <si>
    <t>菊陽町国民健康保険特別会計</t>
  </si>
  <si>
    <t>菊陽町介護保険特別会計</t>
  </si>
  <si>
    <t>菊陽町後期高齢者医療特別会計</t>
  </si>
  <si>
    <t>菊陽町土地取得特別会計</t>
  </si>
  <si>
    <t>菊陽町工業団地造成事業特別会計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</si>
  <si>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</si>
  <si>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</si>
  <si>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</si>
  <si>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</si>
  <si>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</si>
  <si>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</si>
  <si>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</si>
  <si>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</si>
  <si>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phoneticPr fontId="2"/>
  </si>
  <si>
    <t>大津菊陽水道企業団</t>
    <phoneticPr fontId="2"/>
  </si>
  <si>
    <t>菊池広域連合</t>
    <phoneticPr fontId="2"/>
  </si>
  <si>
    <t>熊本県後期高齢者医療広域連合（一般会計）</t>
    <phoneticPr fontId="2"/>
  </si>
  <si>
    <t>熊本県後期高齢者医療広域連合（後期高齢者医療特別会計）</t>
    <phoneticPr fontId="2"/>
  </si>
  <si>
    <t>特別会計（交通災害共済事業）分を含む</t>
    <phoneticPr fontId="2"/>
  </si>
  <si>
    <t>法適用企業</t>
    <phoneticPr fontId="2"/>
  </si>
  <si>
    <t>有限会社さんふれあ</t>
  </si>
  <si>
    <t>公共施設整備基金</t>
    <phoneticPr fontId="5"/>
  </si>
  <si>
    <t>学校建設基金</t>
    <phoneticPr fontId="2"/>
  </si>
  <si>
    <t>企業誘致環境整備基金</t>
    <phoneticPr fontId="2"/>
  </si>
  <si>
    <t>ふるさと創生事業基金</t>
    <phoneticPr fontId="2"/>
  </si>
  <si>
    <t>総合スポーツ施設整備基金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</si>
</sst>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4AEA-4C23-B0E8-8D1810AFDB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56850</c:v>
                </c:pt>
                <c:pt idx="1">
                  <c:v>51270</c:v>
                </c:pt>
                <c:pt idx="2">
                  <c:v>86683</c:v>
                </c:pt>
                <c:pt idx="3">
                  <c:v>101905</c:v>
                </c:pt>
                <c:pt idx="4">
                  <c:v>98492</c:v>
                </c:pt>
              </c:numCache>
            </c:numRef>
          </c:val>
          <c:smooth val="0"/>
          <c:extLst>
            <c:ext xmlns:c16="http://schemas.microsoft.com/office/drawing/2014/chart" uri="{C3380CC4-5D6E-409C-BE32-E72D297353CC}">
              <c16:uniqueId val="{00000001-4AEA-4C23-B0E8-8D1810AFDB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6.55</c:v>
                </c:pt>
                <c:pt idx="1">
                  <c:v>4.54</c:v>
                </c:pt>
                <c:pt idx="2">
                  <c:v>7.08</c:v>
                </c:pt>
                <c:pt idx="3">
                  <c:v>7.42</c:v>
                </c:pt>
                <c:pt idx="4">
                  <c:v>3.15</c:v>
                </c:pt>
              </c:numCache>
            </c:numRef>
          </c:val>
          <c:extLst>
            <c:ext xmlns:c16="http://schemas.microsoft.com/office/drawing/2014/chart" uri="{C3380CC4-5D6E-409C-BE32-E72D297353CC}">
              <c16:uniqueId val="{00000000-F28A-4F45-9FDD-B8DA2018C4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22.04</c:v>
                </c:pt>
                <c:pt idx="1">
                  <c:v>20.72</c:v>
                </c:pt>
                <c:pt idx="2">
                  <c:v>22.76</c:v>
                </c:pt>
                <c:pt idx="3">
                  <c:v>23.29</c:v>
                </c:pt>
                <c:pt idx="4">
                  <c:v>26.35</c:v>
                </c:pt>
              </c:numCache>
            </c:numRef>
          </c:val>
          <c:extLst>
            <c:ext xmlns:c16="http://schemas.microsoft.com/office/drawing/2014/chart" uri="{C3380CC4-5D6E-409C-BE32-E72D297353CC}">
              <c16:uniqueId val="{00000001-F28A-4F45-9FDD-B8DA2018C4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c:v>
                </c:pt>
                <c:pt idx="1">
                  <c:v>-1.89</c:v>
                </c:pt>
                <c:pt idx="2">
                  <c:v>6.02</c:v>
                </c:pt>
                <c:pt idx="3">
                  <c:v>4.26</c:v>
                </c:pt>
                <c:pt idx="4">
                  <c:v>-0.39</c:v>
                </c:pt>
              </c:numCache>
            </c:numRef>
          </c:val>
          <c:smooth val="0"/>
          <c:extLst>
            <c:ext xmlns:c16="http://schemas.microsoft.com/office/drawing/2014/chart" uri="{C3380CC4-5D6E-409C-BE32-E72D297353CC}">
              <c16:uniqueId val="{00000002-F28A-4F45-9FDD-B8DA2018C4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6D4-4105-A410-4B490CBE20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D4-4105-A410-4B490CBE20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D4-4105-A410-4B490CBE20E4}"/>
            </c:ext>
          </c:extLst>
        </c:ser>
        <c:ser>
          <c:idx val="3"/>
          <c:order val="3"/>
          <c:tx>
            <c:strRef>
              <c:f>データシート!$A$30</c:f>
              <c:strCache>
                <c:ptCount val="1"/>
                <c:pt idx="0">
                  <c:v>菊陽町工業団地造成事業特別会計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1.26</c:v>
                </c:pt>
                <c:pt idx="2">
                  <c:v>#N/A</c:v>
                </c:pt>
                <c:pt idx="3">
                  <c:v>0</c:v>
                </c:pt>
                <c:pt idx="4">
                  <c:v>#N/A</c:v>
                </c:pt>
                <c:pt idx="5">
                  <c:v>10.130000000000001</c:v>
                </c:pt>
                <c:pt idx="6">
                  <c:v>#N/A</c:v>
                </c:pt>
                <c:pt idx="7">
                  <c:v>0.25</c:v>
                </c:pt>
                <c:pt idx="8">
                  <c:v>#N/A</c:v>
                </c:pt>
                <c:pt idx="9">
                  <c:v>0</c:v>
                </c:pt>
              </c:numCache>
            </c:numRef>
          </c:val>
          <c:extLst>
            <c:ext xmlns:c16="http://schemas.microsoft.com/office/drawing/2014/chart" uri="{C3380CC4-5D6E-409C-BE32-E72D297353CC}">
              <c16:uniqueId val="{00000003-06D4-4105-A410-4B490CBE20E4}"/>
            </c:ext>
          </c:extLst>
        </c:ser>
        <c:ser>
          <c:idx val="4"/>
          <c:order val="4"/>
          <c:tx>
            <c:strRef>
              <c:f>データシート!$A$31</c:f>
              <c:strCache>
                <c:ptCount val="1"/>
                <c:pt idx="0">
                  <c:v>菊陽町土地取得特別会計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D4-4105-A410-4B490CBE20E4}"/>
            </c:ext>
          </c:extLst>
        </c:ser>
        <c:ser>
          <c:idx val="5"/>
          <c:order val="5"/>
          <c:tx>
            <c:strRef>
              <c:f>データシート!$A$32</c:f>
              <c:strCache>
                <c:ptCount val="1"/>
                <c:pt idx="0">
                  <c:v>菊陽町後期高齢者医療特別会計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0.12</c:v>
                </c:pt>
                <c:pt idx="4">
                  <c:v>#N/A</c:v>
                </c:pt>
                <c:pt idx="5">
                  <c:v>0.15</c:v>
                </c:pt>
                <c:pt idx="6">
                  <c:v>#N/A</c:v>
                </c:pt>
                <c:pt idx="7">
                  <c:v>0.18</c:v>
                </c:pt>
                <c:pt idx="8">
                  <c:v>#N/A</c:v>
                </c:pt>
                <c:pt idx="9">
                  <c:v>0.17</c:v>
                </c:pt>
              </c:numCache>
            </c:numRef>
          </c:val>
          <c:extLst>
            <c:ext xmlns:c16="http://schemas.microsoft.com/office/drawing/2014/chart" uri="{C3380CC4-5D6E-409C-BE32-E72D297353CC}">
              <c16:uniqueId val="{00000005-06D4-4105-A410-4B490CBE20E4}"/>
            </c:ext>
          </c:extLst>
        </c:ser>
        <c:ser>
          <c:idx val="6"/>
          <c:order val="6"/>
          <c:tx>
            <c:strRef>
              <c:f>データシート!$A$33</c:f>
              <c:strCache>
                <c:ptCount val="1"/>
                <c:pt idx="0">
                  <c:v>菊陽町介護保険特別会計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1.68</c:v>
                </c:pt>
                <c:pt idx="2">
                  <c:v>#N/A</c:v>
                </c:pt>
                <c:pt idx="3">
                  <c:v>1.38</c:v>
                </c:pt>
                <c:pt idx="4">
                  <c:v>#N/A</c:v>
                </c:pt>
                <c:pt idx="5">
                  <c:v>0.47</c:v>
                </c:pt>
                <c:pt idx="6">
                  <c:v>#N/A</c:v>
                </c:pt>
                <c:pt idx="7">
                  <c:v>0.91</c:v>
                </c:pt>
                <c:pt idx="8">
                  <c:v>#N/A</c:v>
                </c:pt>
                <c:pt idx="9">
                  <c:v>0.8</c:v>
                </c:pt>
              </c:numCache>
            </c:numRef>
          </c:val>
          <c:extLst>
            <c:ext xmlns:c16="http://schemas.microsoft.com/office/drawing/2014/chart" uri="{C3380CC4-5D6E-409C-BE32-E72D297353CC}">
              <c16:uniqueId val="{00000006-06D4-4105-A410-4B490CBE20E4}"/>
            </c:ext>
          </c:extLst>
        </c:ser>
        <c:ser>
          <c:idx val="7"/>
          <c:order val="7"/>
          <c:tx>
            <c:strRef>
              <c:f>データシート!$A$34</c:f>
              <c:strCache>
                <c:ptCount val="1"/>
                <c:pt idx="0">
                  <c:v>菊陽町国民健康保険特別会計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1.39</c:v>
                </c:pt>
                <c:pt idx="2">
                  <c:v>#N/A</c:v>
                </c:pt>
                <c:pt idx="3">
                  <c:v>0.22</c:v>
                </c:pt>
                <c:pt idx="4">
                  <c:v>#N/A</c:v>
                </c:pt>
                <c:pt idx="5">
                  <c:v>0.15</c:v>
                </c:pt>
                <c:pt idx="6">
                  <c:v>#N/A</c:v>
                </c:pt>
                <c:pt idx="7">
                  <c:v>0.76</c:v>
                </c:pt>
                <c:pt idx="8">
                  <c:v>#N/A</c:v>
                </c:pt>
                <c:pt idx="9">
                  <c:v>0.95</c:v>
                </c:pt>
              </c:numCache>
            </c:numRef>
          </c:val>
          <c:extLst>
            <c:ext xmlns:c16="http://schemas.microsoft.com/office/drawing/2014/chart" uri="{C3380CC4-5D6E-409C-BE32-E72D297353CC}">
              <c16:uniqueId val="{00000007-06D4-4105-A410-4B490CBE20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6.54</c:v>
                </c:pt>
                <c:pt idx="2">
                  <c:v>#N/A</c:v>
                </c:pt>
                <c:pt idx="3">
                  <c:v>4.53</c:v>
                </c:pt>
                <c:pt idx="4">
                  <c:v>#N/A</c:v>
                </c:pt>
                <c:pt idx="5">
                  <c:v>7.08</c:v>
                </c:pt>
                <c:pt idx="6">
                  <c:v>#N/A</c:v>
                </c:pt>
                <c:pt idx="7">
                  <c:v>7.42</c:v>
                </c:pt>
                <c:pt idx="8">
                  <c:v>#N/A</c:v>
                </c:pt>
                <c:pt idx="9">
                  <c:v>3.14</c:v>
                </c:pt>
              </c:numCache>
            </c:numRef>
          </c:val>
          <c:extLst>
            <c:ext xmlns:c16="http://schemas.microsoft.com/office/drawing/2014/chart" uri="{C3380CC4-5D6E-409C-BE32-E72D297353CC}">
              <c16:uniqueId val="{00000008-06D4-4105-A410-4B490CBE20E4}"/>
            </c:ext>
          </c:extLst>
        </c:ser>
        <c:ser>
          <c:idx val="9"/>
          <c:order val="9"/>
          <c:tx>
            <c:strRef>
              <c:f>データシート!$A$36</c:f>
              <c:strCache>
                <c:ptCount val="1"/>
                <c:pt idx="0">
                  <c:v>菊陽町下水道事業会計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2.15</c:v>
                </c:pt>
                <c:pt idx="2">
                  <c:v>#N/A</c:v>
                </c:pt>
                <c:pt idx="3">
                  <c:v>2.39</c:v>
                </c:pt>
                <c:pt idx="4">
                  <c:v>#N/A</c:v>
                </c:pt>
                <c:pt idx="5">
                  <c:v>2.83</c:v>
                </c:pt>
                <c:pt idx="6">
                  <c:v>#N/A</c:v>
                </c:pt>
                <c:pt idx="7">
                  <c:v>4.8</c:v>
                </c:pt>
                <c:pt idx="8">
                  <c:v>#N/A</c:v>
                </c:pt>
                <c:pt idx="9">
                  <c:v>5.19</c:v>
                </c:pt>
              </c:numCache>
            </c:numRef>
          </c:val>
          <c:extLst>
            <c:ext xmlns:c16="http://schemas.microsoft.com/office/drawing/2014/chart" uri="{C3380CC4-5D6E-409C-BE32-E72D297353CC}">
              <c16:uniqueId val="{00000009-06D4-4105-A410-4B490CBE20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1095</c:v>
                </c:pt>
                <c:pt idx="5">
                  <c:v>1116</c:v>
                </c:pt>
                <c:pt idx="8">
                  <c:v>1200</c:v>
                </c:pt>
                <c:pt idx="11">
                  <c:v>1070</c:v>
                </c:pt>
                <c:pt idx="14">
                  <c:v>1055</c:v>
                </c:pt>
              </c:numCache>
            </c:numRef>
          </c:val>
          <c:extLst>
            <c:ext xmlns:c16="http://schemas.microsoft.com/office/drawing/2014/chart" uri="{C3380CC4-5D6E-409C-BE32-E72D297353CC}">
              <c16:uniqueId val="{00000000-9684-43E1-AAC5-BDE47FF48F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84-43E1-AAC5-BDE47FF48F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84-43E1-AAC5-BDE47FF48F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36</c:v>
                </c:pt>
                <c:pt idx="6">
                  <c:v>59</c:v>
                </c:pt>
                <c:pt idx="9">
                  <c:v>67</c:v>
                </c:pt>
                <c:pt idx="12">
                  <c:v>144</c:v>
                </c:pt>
              </c:numCache>
            </c:numRef>
          </c:val>
          <c:extLst>
            <c:ext xmlns:c16="http://schemas.microsoft.com/office/drawing/2014/chart" uri="{C3380CC4-5D6E-409C-BE32-E72D297353CC}">
              <c16:uniqueId val="{00000003-9684-43E1-AAC5-BDE47FF48F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155</c:v>
                </c:pt>
                <c:pt idx="3">
                  <c:v>147</c:v>
                </c:pt>
                <c:pt idx="6">
                  <c:v>146</c:v>
                </c:pt>
                <c:pt idx="9">
                  <c:v>140</c:v>
                </c:pt>
                <c:pt idx="12">
                  <c:v>148</c:v>
                </c:pt>
              </c:numCache>
            </c:numRef>
          </c:val>
          <c:extLst>
            <c:ext xmlns:c16="http://schemas.microsoft.com/office/drawing/2014/chart" uri="{C3380CC4-5D6E-409C-BE32-E72D297353CC}">
              <c16:uniqueId val="{00000004-9684-43E1-AAC5-BDE47FF48F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84-43E1-AAC5-BDE47FF48F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84-43E1-AAC5-BDE47FF48F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1331</c:v>
                </c:pt>
                <c:pt idx="3">
                  <c:v>1387</c:v>
                </c:pt>
                <c:pt idx="6">
                  <c:v>1319</c:v>
                </c:pt>
                <c:pt idx="9">
                  <c:v>1572</c:v>
                </c:pt>
                <c:pt idx="12">
                  <c:v>1482</c:v>
                </c:pt>
              </c:numCache>
            </c:numRef>
          </c:val>
          <c:extLst>
            <c:ext xmlns:c16="http://schemas.microsoft.com/office/drawing/2014/chart" uri="{C3380CC4-5D6E-409C-BE32-E72D297353CC}">
              <c16:uniqueId val="{00000007-9684-43E1-AAC5-BDE47FF48F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439</c:v>
                </c:pt>
                <c:pt idx="2">
                  <c:v>#N/A</c:v>
                </c:pt>
                <c:pt idx="3">
                  <c:v>#N/A</c:v>
                </c:pt>
                <c:pt idx="4">
                  <c:v>454</c:v>
                </c:pt>
                <c:pt idx="5">
                  <c:v>#N/A</c:v>
                </c:pt>
                <c:pt idx="6">
                  <c:v>#N/A</c:v>
                </c:pt>
                <c:pt idx="7">
                  <c:v>324</c:v>
                </c:pt>
                <c:pt idx="8">
                  <c:v>#N/A</c:v>
                </c:pt>
                <c:pt idx="9">
                  <c:v>#N/A</c:v>
                </c:pt>
                <c:pt idx="10">
                  <c:v>709</c:v>
                </c:pt>
                <c:pt idx="11">
                  <c:v>#N/A</c:v>
                </c:pt>
                <c:pt idx="12">
                  <c:v>#N/A</c:v>
                </c:pt>
                <c:pt idx="13">
                  <c:v>719</c:v>
                </c:pt>
                <c:pt idx="14">
                  <c:v>#N/A</c:v>
                </c:pt>
              </c:numCache>
            </c:numRef>
          </c:val>
          <c:smooth val="0"/>
          <c:extLst>
            <c:ext xmlns:c16="http://schemas.microsoft.com/office/drawing/2014/chart" uri="{C3380CC4-5D6E-409C-BE32-E72D297353CC}">
              <c16:uniqueId val="{00000008-9684-43E1-AAC5-BDE47FF48F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13177</c:v>
                </c:pt>
                <c:pt idx="5">
                  <c:v>14083</c:v>
                </c:pt>
                <c:pt idx="8">
                  <c:v>13399</c:v>
                </c:pt>
                <c:pt idx="11">
                  <c:v>14368</c:v>
                </c:pt>
                <c:pt idx="14">
                  <c:v>14537</c:v>
                </c:pt>
              </c:numCache>
            </c:numRef>
          </c:val>
          <c:extLst>
            <c:ext xmlns:c16="http://schemas.microsoft.com/office/drawing/2014/chart" uri="{C3380CC4-5D6E-409C-BE32-E72D297353CC}">
              <c16:uniqueId val="{00000000-7636-4045-AC06-B3DBB9330B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573</c:v>
                </c:pt>
                <c:pt idx="5">
                  <c:v>537</c:v>
                </c:pt>
                <c:pt idx="8">
                  <c:v>519</c:v>
                </c:pt>
                <c:pt idx="11">
                  <c:v>379</c:v>
                </c:pt>
                <c:pt idx="14">
                  <c:v>355</c:v>
                </c:pt>
              </c:numCache>
            </c:numRef>
          </c:val>
          <c:extLst>
            <c:ext xmlns:c16="http://schemas.microsoft.com/office/drawing/2014/chart" uri="{C3380CC4-5D6E-409C-BE32-E72D297353CC}">
              <c16:uniqueId val="{00000001-7636-4045-AC06-B3DBB9330B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5557</c:v>
                </c:pt>
                <c:pt idx="5">
                  <c:v>5410</c:v>
                </c:pt>
                <c:pt idx="8">
                  <c:v>6221</c:v>
                </c:pt>
                <c:pt idx="11">
                  <c:v>6367</c:v>
                </c:pt>
                <c:pt idx="14">
                  <c:v>6386</c:v>
                </c:pt>
              </c:numCache>
            </c:numRef>
          </c:val>
          <c:extLst>
            <c:ext xmlns:c16="http://schemas.microsoft.com/office/drawing/2014/chart" uri="{C3380CC4-5D6E-409C-BE32-E72D297353CC}">
              <c16:uniqueId val="{00000002-7636-4045-AC06-B3DBB9330B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36-4045-AC06-B3DBB9330B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36-4045-AC06-B3DBB9330B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36-4045-AC06-B3DBB9330B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36-4045-AC06-B3DBB9330B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735</c:v>
                </c:pt>
                <c:pt idx="3">
                  <c:v>2950</c:v>
                </c:pt>
                <c:pt idx="6">
                  <c:v>3548</c:v>
                </c:pt>
                <c:pt idx="9">
                  <c:v>3539</c:v>
                </c:pt>
                <c:pt idx="12">
                  <c:v>3558</c:v>
                </c:pt>
              </c:numCache>
            </c:numRef>
          </c:val>
          <c:extLst>
            <c:ext xmlns:c16="http://schemas.microsoft.com/office/drawing/2014/chart" uri="{C3380CC4-5D6E-409C-BE32-E72D297353CC}">
              <c16:uniqueId val="{00000007-7636-4045-AC06-B3DBB9330B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1878</c:v>
                </c:pt>
                <c:pt idx="3">
                  <c:v>1792</c:v>
                </c:pt>
                <c:pt idx="6">
                  <c:v>1632</c:v>
                </c:pt>
                <c:pt idx="9">
                  <c:v>1867</c:v>
                </c:pt>
                <c:pt idx="12">
                  <c:v>1926</c:v>
                </c:pt>
              </c:numCache>
            </c:numRef>
          </c:val>
          <c:extLst>
            <c:ext xmlns:c16="http://schemas.microsoft.com/office/drawing/2014/chart" uri="{C3380CC4-5D6E-409C-BE32-E72D297353CC}">
              <c16:uniqueId val="{00000008-7636-4045-AC06-B3DBB9330B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636-4045-AC06-B3DBB9330B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16139</c:v>
                </c:pt>
                <c:pt idx="3">
                  <c:v>16138</c:v>
                </c:pt>
                <c:pt idx="6">
                  <c:v>17038</c:v>
                </c:pt>
                <c:pt idx="9">
                  <c:v>17417</c:v>
                </c:pt>
                <c:pt idx="12">
                  <c:v>17978</c:v>
                </c:pt>
              </c:numCache>
            </c:numRef>
          </c:val>
          <c:extLst>
            <c:ext xmlns:c16="http://schemas.microsoft.com/office/drawing/2014/chart" uri="{C3380CC4-5D6E-409C-BE32-E72D297353CC}">
              <c16:uniqueId val="{0000000A-7636-4045-AC06-B3DBB9330B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850</c:v>
                </c:pt>
                <c:pt idx="5">
                  <c:v>#N/A</c:v>
                </c:pt>
                <c:pt idx="6">
                  <c:v>#N/A</c:v>
                </c:pt>
                <c:pt idx="7">
                  <c:v>2079</c:v>
                </c:pt>
                <c:pt idx="8">
                  <c:v>#N/A</c:v>
                </c:pt>
                <c:pt idx="9">
                  <c:v>#N/A</c:v>
                </c:pt>
                <c:pt idx="10">
                  <c:v>1708</c:v>
                </c:pt>
                <c:pt idx="11">
                  <c:v>#N/A</c:v>
                </c:pt>
                <c:pt idx="12">
                  <c:v>#N/A</c:v>
                </c:pt>
                <c:pt idx="13">
                  <c:v>2185</c:v>
                </c:pt>
                <c:pt idx="14">
                  <c:v>#N/A</c:v>
                </c:pt>
              </c:numCache>
            </c:numRef>
          </c:val>
          <c:smooth val="0"/>
          <c:extLst>
            <c:ext xmlns:c16="http://schemas.microsoft.com/office/drawing/2014/chart" uri="{C3380CC4-5D6E-409C-BE32-E72D297353CC}">
              <c16:uniqueId val="{0000000B-7636-4045-AC06-B3DBB9330B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2196</c:v>
                </c:pt>
                <c:pt idx="1">
                  <c:v>2216</c:v>
                </c:pt>
                <c:pt idx="2">
                  <c:v>2576</c:v>
                </c:pt>
              </c:numCache>
            </c:numRef>
          </c:val>
          <c:extLst>
            <c:ext xmlns:c16="http://schemas.microsoft.com/office/drawing/2014/chart" uri="{C3380CC4-5D6E-409C-BE32-E72D297353CC}">
              <c16:uniqueId val="{00000000-005B-4963-84E2-30BEF42130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389</c:v>
                </c:pt>
                <c:pt idx="1">
                  <c:v>389</c:v>
                </c:pt>
                <c:pt idx="2">
                  <c:v>389</c:v>
                </c:pt>
              </c:numCache>
            </c:numRef>
          </c:val>
          <c:extLst>
            <c:ext xmlns:c16="http://schemas.microsoft.com/office/drawing/2014/chart" uri="{C3380CC4-5D6E-409C-BE32-E72D297353CC}">
              <c16:uniqueId val="{00000001-005B-4963-84E2-30BEF42130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2872</c:v>
                </c:pt>
                <c:pt idx="1">
                  <c:v>3048</c:v>
                </c:pt>
                <c:pt idx="2">
                  <c:v>2768</c:v>
                </c:pt>
              </c:numCache>
            </c:numRef>
          </c:val>
          <c:extLst>
            <c:ext xmlns:c16="http://schemas.microsoft.com/office/drawing/2014/chart" uri="{C3380CC4-5D6E-409C-BE32-E72D297353CC}">
              <c16:uniqueId val="{00000002-005B-4963-84E2-30BEF42130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43,915
42,928
37.46
21,084,254
20,359,902
307,831
9,778,199
17,978,430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地方公共団体の財政力を示す指標である財政力指数は、</a:t>
          </a:r>
          <a:r>
            <a:rPr kumimoji="1" lang="en-US" altLang="ja-JP" sz="1300">
              <a:latin typeface="ＭＳ Ｐゴシック" panose="020B0600070205080204" pitchFamily="50" charset="-128"/>
              <a:ea typeface="ＭＳ Ｐゴシック" panose="020B0600070205080204" pitchFamily="50" charset="-128"/>
            </a:rPr>
            <a:t>0.94</a:t>
          </a:r>
          <a:r>
            <a:rPr kumimoji="1" lang="ja-JP" altLang="en-US" sz="1300">
              <a:latin typeface="ＭＳ Ｐゴシック" panose="020B0600070205080204" pitchFamily="50" charset="-128"/>
              <a:ea typeface="ＭＳ Ｐゴシック" panose="020B0600070205080204" pitchFamily="50" charset="-128"/>
            </a:rPr>
            <a:t>と前年度より微減となったものの、類似団体平均よりも高い水準を維持している。これは、人口や事業所が増加しているため、自主財源である税収が伸びていることに起因している。</a:t>
          </a:r>
        </a:p>
        <a:p>
          <a:r>
            <a:rPr kumimoji="1" lang="ja-JP" altLang="en-US" sz="1300">
              <a:latin typeface="ＭＳ Ｐゴシック" panose="020B0600070205080204" pitchFamily="50" charset="-128"/>
              <a:ea typeface="ＭＳ Ｐゴシック" panose="020B0600070205080204" pitchFamily="50" charset="-128"/>
            </a:rPr>
            <a:t>　しかしながら、税収に占める企業からの固定資産税（償却資産）の割合が約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％と大きいため、不況下での税収の落ち込みに備える必要がある。</a:t>
          </a:r>
        </a:p>
        <a:p>
          <a:r>
            <a:rPr kumimoji="1" lang="ja-JP" altLang="en-US" sz="1300">
              <a:latin typeface="ＭＳ Ｐゴシック" panose="020B0600070205080204" pitchFamily="50" charset="-128"/>
              <a:ea typeface="ＭＳ Ｐゴシック" panose="020B0600070205080204" pitchFamily="50" charset="-128"/>
            </a:rPr>
            <a:t>　行政運営に必要な経費も人口等の伸びに応じて増加しているため、今後も積極的に自主財源の確保に取り組んでいく。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5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5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年度において、税収は増加したが、一方で、主に扶助費が増加したことにより、経常収支比率は増加した。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今後、企業の進出等による税収の増加が見込まれており、数値は減少する可能性もあるが、推移を注視し健全な財政運営を行っていく。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80645</xdr:rowOff>
    </xdr:from>
    <xdr:to>
      <xdr:col>23</xdr:col>
      <xdr:colOff>133350</xdr:colOff>
      <xdr:row>63</xdr:row>
      <xdr:rowOff>102235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10545"/>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103822</xdr:rowOff>
    </xdr:from>
    <xdr:to>
      <xdr:col>19</xdr:col>
      <xdr:colOff>133350</xdr:colOff>
      <xdr:row>62</xdr:row>
      <xdr:rowOff>80645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390822"/>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103822</xdr:rowOff>
    </xdr:from>
    <xdr:to>
      <xdr:col>15</xdr:col>
      <xdr:colOff>82550</xdr:colOff>
      <xdr:row>62</xdr:row>
      <xdr:rowOff>122872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39082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122872</xdr:rowOff>
    </xdr:from>
    <xdr:to>
      <xdr:col>11</xdr:col>
      <xdr:colOff>31750</xdr:colOff>
      <xdr:row>64</xdr:row>
      <xdr:rowOff>9207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5277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29845</xdr:rowOff>
    </xdr:from>
    <xdr:to>
      <xdr:col>19</xdr:col>
      <xdr:colOff>184150</xdr:colOff>
      <xdr:row>62</xdr:row>
      <xdr:rowOff>131445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141622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53022</xdr:rowOff>
    </xdr:from>
    <xdr:to>
      <xdr:col>15</xdr:col>
      <xdr:colOff>133350</xdr:colOff>
      <xdr:row>60</xdr:row>
      <xdr:rowOff>154622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164799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129857</xdr:rowOff>
    </xdr:from>
    <xdr:to>
      <xdr:col>7</xdr:col>
      <xdr:colOff>31750</xdr:colOff>
      <xdr:row>64</xdr:row>
      <xdr:rowOff>60007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44784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平均を下回っているが、人件費増加の要因は、主に会計年度任用職員に係る経費の増加である。また、物件費についても、令和５年度にオープンした総合体育館に係る経費により増加し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63671</xdr:rowOff>
    </xdr:from>
    <xdr:to>
      <xdr:col>23</xdr:col>
      <xdr:colOff>133350</xdr:colOff>
      <xdr:row>81</xdr:row>
      <xdr:rowOff>105169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51121"/>
          <a:ext cx="838200" cy="4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42112</xdr:rowOff>
    </xdr:from>
    <xdr:to>
      <xdr:col>19</xdr:col>
      <xdr:colOff>133350</xdr:colOff>
      <xdr:row>81</xdr:row>
      <xdr:rowOff>63671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29562"/>
          <a:ext cx="889000" cy="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2994</xdr:rowOff>
    </xdr:from>
    <xdr:to>
      <xdr:col>15</xdr:col>
      <xdr:colOff>82550</xdr:colOff>
      <xdr:row>81</xdr:row>
      <xdr:rowOff>42112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90444"/>
          <a:ext cx="889000" cy="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140565</xdr:rowOff>
    </xdr:from>
    <xdr:to>
      <xdr:col>11</xdr:col>
      <xdr:colOff>31750</xdr:colOff>
      <xdr:row>81</xdr:row>
      <xdr:rowOff>2994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56565"/>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54369</xdr:rowOff>
    </xdr:from>
    <xdr:to>
      <xdr:col>23</xdr:col>
      <xdr:colOff>184150</xdr:colOff>
      <xdr:row>81</xdr:row>
      <xdr:rowOff>155969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147096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12871</xdr:rowOff>
    </xdr:from>
    <xdr:to>
      <xdr:col>19</xdr:col>
      <xdr:colOff>184150</xdr:colOff>
      <xdr:row>81</xdr:row>
      <xdr:rowOff>114471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124648</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162762</xdr:rowOff>
    </xdr:from>
    <xdr:to>
      <xdr:col>15</xdr:col>
      <xdr:colOff>133350</xdr:colOff>
      <xdr:row>81</xdr:row>
      <xdr:rowOff>92912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103089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4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123644</xdr:rowOff>
    </xdr:from>
    <xdr:to>
      <xdr:col>11</xdr:col>
      <xdr:colOff>82550</xdr:colOff>
      <xdr:row>81</xdr:row>
      <xdr:rowOff>53794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63971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0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89765</xdr:rowOff>
    </xdr:from>
    <xdr:to>
      <xdr:col>7</xdr:col>
      <xdr:colOff>31750</xdr:colOff>
      <xdr:row>81</xdr:row>
      <xdr:rowOff>19915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30092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全国町村平均より高い水準となっているが、指数は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を切っている。</a:t>
          </a:r>
        </a:p>
        <a:p>
          <a:r>
            <a:rPr kumimoji="1" lang="ja-JP" altLang="en-US" sz="1300">
              <a:latin typeface="ＭＳ Ｐゴシック" panose="020B0600070205080204" pitchFamily="50" charset="-128"/>
              <a:ea typeface="ＭＳ Ｐゴシック" panose="020B0600070205080204" pitchFamily="50" charset="-128"/>
            </a:rPr>
            <a:t>　今後も全国平均と大幅な乖離がないよう注視していく。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64205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5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144639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535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87</xdr:row>
      <xdr:rowOff>144639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6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144639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0071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xdr:rowOff>
    </xdr:from>
    <xdr:to>
      <xdr:col>81</xdr:col>
      <xdr:colOff>95250</xdr:colOff>
      <xdr:row>87</xdr:row>
      <xdr:rowOff>115005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156932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近年職員数は増加しているが、人口も増加しているため、類似団体平均より低い水準を維持している。</a:t>
          </a:r>
        </a:p>
        <a:p>
          <a:r>
            <a:rPr kumimoji="1" lang="ja-JP" altLang="en-US" sz="1300">
              <a:latin typeface="ＭＳ Ｐゴシック" panose="020B0600070205080204" pitchFamily="50" charset="-128"/>
              <a:ea typeface="ＭＳ Ｐゴシック" panose="020B0600070205080204" pitchFamily="50" charset="-128"/>
            </a:rPr>
            <a:t>　企業の進出や人口増加に伴う事務事業増加への対応や、複雑化及び多様化する行政ニーズに応えるため、今後も適切な職員の確保に努める。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31387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193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154577</xdr:rowOff>
    </xdr:from>
    <xdr:to>
      <xdr:col>77</xdr:col>
      <xdr:colOff>44450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986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154577</xdr:rowOff>
    </xdr:from>
    <xdr:to>
      <xdr:col>72</xdr:col>
      <xdr:colOff>203200</xdr:colOff>
      <xdr:row>58</xdr:row>
      <xdr:rowOff>164919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0986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163195</xdr:rowOff>
    </xdr:from>
    <xdr:to>
      <xdr:col>68</xdr:col>
      <xdr:colOff>152400</xdr:colOff>
      <xdr:row>58</xdr:row>
      <xdr:rowOff>164919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0729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168564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4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103777</xdr:rowOff>
    </xdr:from>
    <xdr:to>
      <xdr:col>73</xdr:col>
      <xdr:colOff>44450</xdr:colOff>
      <xdr:row>59</xdr:row>
      <xdr:rowOff>33927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44104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112395</xdr:rowOff>
    </xdr:from>
    <xdr:to>
      <xdr:col>64</xdr:col>
      <xdr:colOff>152400</xdr:colOff>
      <xdr:row>59</xdr:row>
      <xdr:rowOff>42545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52722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実質公債費比率は、類似団体平均を下回ったものの、昨年度よりも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ポイント増加した。今後大型事業の償還が続き、新規事業に伴う地方債の発行も予定されていることから、一般会計における公債費は今後増加する見込みである。</a:t>
          </a:r>
        </a:p>
        <a:p>
          <a:r>
            <a:rPr kumimoji="1" lang="ja-JP" altLang="en-US" sz="1300">
              <a:latin typeface="ＭＳ Ｐゴシック" panose="020B0600070205080204" pitchFamily="50" charset="-128"/>
              <a:ea typeface="ＭＳ Ｐゴシック" panose="020B0600070205080204" pitchFamily="50" charset="-128"/>
            </a:rPr>
            <a:t>　今後も交付税算入率が有利な地方債を中心に財源を確保することにより、後年度の負担の抑制を図り、健全な財政運営に努める。</a:t>
          </a:r>
        </a:p>
        <a:p>
          <a:r>
            <a:rPr kumimoji="1" lang="ja-JP" altLang="en-US" sz="1300">
              <a:latin typeface="ＭＳ Ｐゴシック" panose="020B0600070205080204" pitchFamily="50" charset="-128"/>
              <a:ea typeface="ＭＳ Ｐゴシック" panose="020B0600070205080204" pitchFamily="50" charset="-128"/>
            </a:rPr>
            <a:t>　（参考）</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　 </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8.19</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8.38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51118</xdr:rowOff>
    </xdr:from>
    <xdr:to>
      <xdr:col>81</xdr:col>
      <xdr:colOff>44450</xdr:colOff>
      <xdr:row>39</xdr:row>
      <xdr:rowOff>99378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376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168275</xdr:rowOff>
    </xdr:from>
    <xdr:to>
      <xdr:col>77</xdr:col>
      <xdr:colOff>44450</xdr:colOff>
      <xdr:row>39</xdr:row>
      <xdr:rowOff>51118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6833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168275</xdr:rowOff>
    </xdr:from>
    <xdr:to>
      <xdr:col>72</xdr:col>
      <xdr:colOff>203200</xdr:colOff>
      <xdr:row>39</xdr:row>
      <xdr:rowOff>75247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833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75247</xdr:rowOff>
    </xdr:from>
    <xdr:to>
      <xdr:col>68</xdr:col>
      <xdr:colOff>152400</xdr:colOff>
      <xdr:row>39</xdr:row>
      <xdr:rowOff>93345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6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48578</xdr:rowOff>
    </xdr:from>
    <xdr:to>
      <xdr:col>81</xdr:col>
      <xdr:colOff>95250</xdr:colOff>
      <xdr:row>39</xdr:row>
      <xdr:rowOff>150178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65105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318</xdr:rowOff>
    </xdr:from>
    <xdr:to>
      <xdr:col>77</xdr:col>
      <xdr:colOff>95250</xdr:colOff>
      <xdr:row>39</xdr:row>
      <xdr:rowOff>101918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112095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117475</xdr:rowOff>
    </xdr:from>
    <xdr:to>
      <xdr:col>73</xdr:col>
      <xdr:colOff>44450</xdr:colOff>
      <xdr:row>39</xdr:row>
      <xdr:rowOff>47625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57802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24447</xdr:rowOff>
    </xdr:from>
    <xdr:to>
      <xdr:col>68</xdr:col>
      <xdr:colOff>203200</xdr:colOff>
      <xdr:row>39</xdr:row>
      <xdr:rowOff>126047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136224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菊陽杉並木公園拡張整備事業の実施などにより地方債残高が増加し、昨年度から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今後も道路整備や新駅整備等の大型事業が控えており、基金を取り崩すことによる充当可能基金の減少や地方債残高の増加により、将来負担比率は上昇する可能性がある。</a:t>
          </a:r>
        </a:p>
        <a:p>
          <a:r>
            <a:rPr kumimoji="1" lang="ja-JP" altLang="en-US" sz="1300">
              <a:latin typeface="ＭＳ Ｐゴシック" panose="020B0600070205080204" pitchFamily="50" charset="-128"/>
              <a:ea typeface="ＭＳ Ｐゴシック" panose="020B0600070205080204" pitchFamily="50" charset="-128"/>
            </a:rPr>
            <a:t>　地方債残高や基金残高の適正管理を行い、過度な将来負担を増やさないように努めていく。</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143873</xdr:rowOff>
    </xdr:from>
    <xdr:to>
      <xdr:col>81</xdr:col>
      <xdr:colOff>44450</xdr:colOff>
      <xdr:row>15</xdr:row>
      <xdr:rowOff>27577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54417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143873</xdr:rowOff>
    </xdr:from>
    <xdr:to>
      <xdr:col>77</xdr:col>
      <xdr:colOff>44450</xdr:colOff>
      <xdr:row>15</xdr:row>
      <xdr:rowOff>21832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44173"/>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33564</xdr:rowOff>
    </xdr:from>
    <xdr:to>
      <xdr:col>72</xdr:col>
      <xdr:colOff>203200</xdr:colOff>
      <xdr:row>15</xdr:row>
      <xdr:rowOff>21832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433864"/>
          <a:ext cx="8890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148227</xdr:rowOff>
    </xdr:from>
    <xdr:to>
      <xdr:col>81</xdr:col>
      <xdr:colOff>95250</xdr:colOff>
      <xdr:row>15</xdr:row>
      <xdr:rowOff>78377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120304</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5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93073</xdr:rowOff>
    </xdr:from>
    <xdr:to>
      <xdr:col>77</xdr:col>
      <xdr:colOff>95250</xdr:colOff>
      <xdr:row>15</xdr:row>
      <xdr:rowOff>23223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8000</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579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142482</xdr:rowOff>
    </xdr:from>
    <xdr:to>
      <xdr:col>73</xdr:col>
      <xdr:colOff>44450</xdr:colOff>
      <xdr:row>15</xdr:row>
      <xdr:rowOff>72632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5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57409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62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154214</xdr:rowOff>
    </xdr:from>
    <xdr:to>
      <xdr:col>68</xdr:col>
      <xdr:colOff>203200</xdr:colOff>
      <xdr:row>14</xdr:row>
      <xdr:rowOff>84364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94541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43,915
42,928
37.46
21,084,254
20,359,902
307,831
9,778,199
17,978,430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人件費は、職員及び会計年度任用職員の増員等に伴い前年度より増加したが、経常一般財源も増加したため、人件費に係る経常収支比率は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ポイント減少した。類似団体と比較すると、低い水準を維持できている。</a:t>
          </a:r>
        </a:p>
        <a:p>
          <a:r>
            <a:rPr kumimoji="1" lang="ja-JP" altLang="en-US" sz="1300">
              <a:latin typeface="ＭＳ Ｐゴシック" panose="020B0600070205080204" pitchFamily="50" charset="-128"/>
              <a:ea typeface="ＭＳ Ｐゴシック" panose="020B0600070205080204" pitchFamily="50" charset="-128"/>
            </a:rPr>
            <a:t>　今後、多様な行政需要に対応するため、職員及び会計年度任用職員の適切な定員管理に努めていく。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0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35</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0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0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令和５年度にオープンした総合体育館に係る経費などの影響により、物件費は増加し、類似団体と比較しても高い数値である。</a:t>
          </a:r>
        </a:p>
        <a:p>
          <a:r>
            <a:rPr kumimoji="1" lang="ja-JP" altLang="en-US" sz="1300">
              <a:latin typeface="ＭＳ Ｐゴシック" panose="020B0600070205080204" pitchFamily="50" charset="-128"/>
              <a:ea typeface="ＭＳ Ｐゴシック" panose="020B0600070205080204" pitchFamily="50" charset="-128"/>
            </a:rPr>
            <a:t>　今後も住民サービスの充実と経費のバランスを保ちながら、健全な財政運営を図る。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1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863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世代を中心とした人口の増加等に伴い、扶助費は増加傾向で類似団体と比較しても高い水準にある。前年度に引き続き私立保育園運営費負担事業と児童手当が大きな割合を占めており、障害者自立支援法に基づく事業費も増加している。</a:t>
          </a:r>
        </a:p>
        <a:p>
          <a:r>
            <a:rPr kumimoji="1" lang="ja-JP" altLang="en-US" sz="1300">
              <a:latin typeface="ＭＳ Ｐゴシック" panose="020B0600070205080204" pitchFamily="50" charset="-128"/>
              <a:ea typeface="ＭＳ Ｐゴシック" panose="020B0600070205080204" pitchFamily="50" charset="-128"/>
            </a:rPr>
            <a:t>　子ども医療費助成の対象年齢拡大等による扶助費の増加は今後も続くことが見込まれるため、住民サービスの充実と経費のバランスを図りながら実施していく。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017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105228</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493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59</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49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47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年度に見直しを行った公共施設等総合管理計画及び個別施設計画に基づき、計画的に維持管理を行う予定であるため、今後も継続的な支出が見込まれる。</a:t>
          </a:r>
        </a:p>
        <a:p>
          <a:r>
            <a:rPr kumimoji="1" lang="ja-JP" altLang="en-US" sz="1300">
              <a:latin typeface="ＭＳ Ｐゴシック" panose="020B0600070205080204" pitchFamily="50" charset="-128"/>
              <a:ea typeface="ＭＳ Ｐゴシック" panose="020B0600070205080204" pitchFamily="50" charset="-128"/>
            </a:rPr>
            <a:t>　類似団体と比較して低い水準ではあるが、今後も健全な財政運営の維持に努めていく。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64407</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64407</xdr:rowOff>
    </xdr:from>
    <xdr:to>
      <xdr:col>73</xdr:col>
      <xdr:colOff>180975</xdr:colOff>
      <xdr:row>55</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13607</xdr:rowOff>
    </xdr:from>
    <xdr:to>
      <xdr:col>74</xdr:col>
      <xdr:colOff>31750</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125384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新型コロナ対策事業に係る補助金等が増加したことにより、前年度より増加した。　類似団体と比較して低い水準ではあるが、今後、広域連合によるごみ処理施設整備に係る償還の影響により、負担金の増加も見込まれる。各種団体への補助について事業内容を精査し、経常的な補助費の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626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12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12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前年度の繰上償還がなくなったことなどにより、前年度よりも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ポイント減少したものの、類似団体と比較しても高い水準にある。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今後も新規事業に伴う地方債の発行も予定されていることから、公債費に係る経費は増加することが見込まれる。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引き続き適切な事業執行を行い、償還額の平準化に努めていく。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577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74422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88137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税収の増加により経常一般財源は増加したものの、主に扶助費や物件費の経常経費が増加したため、前年度に比べて増加した。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今後、企業の進出等による税収の増加が見込まれており、数値は減少する可能性もあるが、推移を注視し健全な財政運営を行っていく。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7200"/>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9606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77</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960604"/>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21844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3949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131590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42980</xdr:rowOff>
    </xdr:from>
    <xdr:to>
      <xdr:col>29</xdr:col>
      <xdr:colOff>127000</xdr:colOff>
      <xdr:row>19</xdr:row>
      <xdr:rowOff>84399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48155"/>
          <a:ext cx="647700" cy="41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84399</xdr:rowOff>
    </xdr:from>
    <xdr:to>
      <xdr:col>26</xdr:col>
      <xdr:colOff>50800</xdr:colOff>
      <xdr:row>19</xdr:row>
      <xdr:rowOff>102230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89574"/>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102230</xdr:rowOff>
    </xdr:from>
    <xdr:to>
      <xdr:col>22</xdr:col>
      <xdr:colOff>114300</xdr:colOff>
      <xdr:row>19</xdr:row>
      <xdr:rowOff>104430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07405"/>
          <a:ext cx="698500" cy="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104430</xdr:rowOff>
    </xdr:from>
    <xdr:to>
      <xdr:col>18</xdr:col>
      <xdr:colOff>177800</xdr:colOff>
      <xdr:row>19</xdr:row>
      <xdr:rowOff>132634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409605"/>
          <a:ext cx="698500" cy="28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163630</xdr:rowOff>
    </xdr:from>
    <xdr:to>
      <xdr:col>29</xdr:col>
      <xdr:colOff>177800</xdr:colOff>
      <xdr:row>19</xdr:row>
      <xdr:rowOff>93780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9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135707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33599</xdr:rowOff>
    </xdr:from>
    <xdr:to>
      <xdr:col>26</xdr:col>
      <xdr:colOff>101600</xdr:colOff>
      <xdr:row>19</xdr:row>
      <xdr:rowOff>135199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3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119976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25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51430</xdr:rowOff>
    </xdr:from>
    <xdr:to>
      <xdr:col>22</xdr:col>
      <xdr:colOff>165100</xdr:colOff>
      <xdr:row>19</xdr:row>
      <xdr:rowOff>153030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5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137807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53630</xdr:rowOff>
    </xdr:from>
    <xdr:to>
      <xdr:col>19</xdr:col>
      <xdr:colOff>38100</xdr:colOff>
      <xdr:row>19</xdr:row>
      <xdr:rowOff>155230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58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140007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4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81834</xdr:rowOff>
    </xdr:from>
    <xdr:to>
      <xdr:col>15</xdr:col>
      <xdr:colOff>101600</xdr:colOff>
      <xdr:row>20</xdr:row>
      <xdr:rowOff>11984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87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168211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253588</xdr:rowOff>
    </xdr:from>
    <xdr:to>
      <xdr:col>29</xdr:col>
      <xdr:colOff>127000</xdr:colOff>
      <xdr:row>35</xdr:row>
      <xdr:rowOff>255607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63938"/>
          <a:ext cx="6477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238364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4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255607</xdr:rowOff>
    </xdr:from>
    <xdr:to>
      <xdr:col>26</xdr:col>
      <xdr:colOff>50800</xdr:colOff>
      <xdr:row>36</xdr:row>
      <xdr:rowOff>80290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65957"/>
          <a:ext cx="698500" cy="167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20358</xdr:rowOff>
    </xdr:from>
    <xdr:to>
      <xdr:col>22</xdr:col>
      <xdr:colOff>114300</xdr:colOff>
      <xdr:row>36</xdr:row>
      <xdr:rowOff>80290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3608"/>
          <a:ext cx="698500" cy="59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20358</xdr:rowOff>
    </xdr:from>
    <xdr:to>
      <xdr:col>18</xdr:col>
      <xdr:colOff>177800</xdr:colOff>
      <xdr:row>36</xdr:row>
      <xdr:rowOff>23673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3608"/>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202788</xdr:rowOff>
    </xdr:from>
    <xdr:to>
      <xdr:col>29</xdr:col>
      <xdr:colOff>177800</xdr:colOff>
      <xdr:row>35</xdr:row>
      <xdr:rowOff>304388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1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47865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5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204807</xdr:rowOff>
    </xdr:from>
    <xdr:to>
      <xdr:col>26</xdr:col>
      <xdr:colOff>101600</xdr:colOff>
      <xdr:row>35</xdr:row>
      <xdr:rowOff>306407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316584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8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29490</xdr:rowOff>
    </xdr:from>
    <xdr:to>
      <xdr:col>22</xdr:col>
      <xdr:colOff>165100</xdr:colOff>
      <xdr:row>36</xdr:row>
      <xdr:rowOff>131090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8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115867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312458</xdr:rowOff>
    </xdr:from>
    <xdr:to>
      <xdr:col>19</xdr:col>
      <xdr:colOff>38100</xdr:colOff>
      <xdr:row>36</xdr:row>
      <xdr:rowOff>71158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55935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315773</xdr:rowOff>
    </xdr:from>
    <xdr:to>
      <xdr:col>15</xdr:col>
      <xdr:colOff>101600</xdr:colOff>
      <xdr:row>36</xdr:row>
      <xdr:rowOff>74473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2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59250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43,915
42,928
37.46
21,084,254
20,359,902
307,831
9,778,199
17,978,430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122098</xdr:rowOff>
    </xdr:from>
    <xdr:to>
      <xdr:col>24</xdr:col>
      <xdr:colOff>63500</xdr:colOff>
      <xdr:row>38</xdr:row>
      <xdr:rowOff>149106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37198"/>
          <a:ext cx="8382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149106</xdr:rowOff>
    </xdr:from>
    <xdr:to>
      <xdr:col>19</xdr:col>
      <xdr:colOff>177800</xdr:colOff>
      <xdr:row>38</xdr:row>
      <xdr:rowOff>150509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64206"/>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150509</xdr:rowOff>
    </xdr:from>
    <xdr:to>
      <xdr:col>15</xdr:col>
      <xdr:colOff>50800</xdr:colOff>
      <xdr:row>38</xdr:row>
      <xdr:rowOff>156225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6560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156225</xdr:rowOff>
    </xdr:from>
    <xdr:to>
      <xdr:col>10</xdr:col>
      <xdr:colOff>114300</xdr:colOff>
      <xdr:row>39</xdr:row>
      <xdr:rowOff>69356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71325"/>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71298</xdr:rowOff>
    </xdr:from>
    <xdr:to>
      <xdr:col>24</xdr:col>
      <xdr:colOff>114300</xdr:colOff>
      <xdr:row>39</xdr:row>
      <xdr:rowOff>1448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157675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0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98306</xdr:rowOff>
    </xdr:from>
    <xdr:to>
      <xdr:col>20</xdr:col>
      <xdr:colOff>38100</xdr:colOff>
      <xdr:row>39</xdr:row>
      <xdr:rowOff>28456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19583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99709</xdr:rowOff>
    </xdr:from>
    <xdr:to>
      <xdr:col>15</xdr:col>
      <xdr:colOff>101600</xdr:colOff>
      <xdr:row>39</xdr:row>
      <xdr:rowOff>29859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20986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105425</xdr:rowOff>
    </xdr:from>
    <xdr:to>
      <xdr:col>10</xdr:col>
      <xdr:colOff>165100</xdr:colOff>
      <xdr:row>39</xdr:row>
      <xdr:rowOff>35575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26702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18556</xdr:rowOff>
    </xdr:from>
    <xdr:to>
      <xdr:col>6</xdr:col>
      <xdr:colOff>38100</xdr:colOff>
      <xdr:row>39</xdr:row>
      <xdr:rowOff>120156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111283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169066</xdr:rowOff>
    </xdr:from>
    <xdr:to>
      <xdr:col>24</xdr:col>
      <xdr:colOff>63500</xdr:colOff>
      <xdr:row>57</xdr:row>
      <xdr:rowOff>12895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7026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12895</xdr:rowOff>
    </xdr:from>
    <xdr:to>
      <xdr:col>19</xdr:col>
      <xdr:colOff>177800</xdr:colOff>
      <xdr:row>57</xdr:row>
      <xdr:rowOff>29456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5545"/>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29456</xdr:rowOff>
    </xdr:from>
    <xdr:to>
      <xdr:col>15</xdr:col>
      <xdr:colOff>50800</xdr:colOff>
      <xdr:row>57</xdr:row>
      <xdr:rowOff>64541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2106"/>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64541</xdr:rowOff>
    </xdr:from>
    <xdr:to>
      <xdr:col>10</xdr:col>
      <xdr:colOff>114300</xdr:colOff>
      <xdr:row>57</xdr:row>
      <xdr:rowOff>76021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7191"/>
          <a:ext cx="889000" cy="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118266</xdr:rowOff>
    </xdr:from>
    <xdr:to>
      <xdr:col>24</xdr:col>
      <xdr:colOff>114300</xdr:colOff>
      <xdr:row>57</xdr:row>
      <xdr:rowOff>48416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133545</xdr:rowOff>
    </xdr:from>
    <xdr:to>
      <xdr:col>20</xdr:col>
      <xdr:colOff>38100</xdr:colOff>
      <xdr:row>57</xdr:row>
      <xdr:rowOff>63695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54822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150106</xdr:rowOff>
    </xdr:from>
    <xdr:to>
      <xdr:col>15</xdr:col>
      <xdr:colOff>101600</xdr:colOff>
      <xdr:row>57</xdr:row>
      <xdr:rowOff>80256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71383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13741</xdr:rowOff>
    </xdr:from>
    <xdr:to>
      <xdr:col>10</xdr:col>
      <xdr:colOff>165100</xdr:colOff>
      <xdr:row>57</xdr:row>
      <xdr:rowOff>115341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106468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25221</xdr:rowOff>
    </xdr:from>
    <xdr:to>
      <xdr:col>6</xdr:col>
      <xdr:colOff>38100</xdr:colOff>
      <xdr:row>57</xdr:row>
      <xdr:rowOff>126821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117948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66869</xdr:rowOff>
    </xdr:from>
    <xdr:to>
      <xdr:col>24</xdr:col>
      <xdr:colOff>63500</xdr:colOff>
      <xdr:row>78</xdr:row>
      <xdr:rowOff>79442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3996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65267</xdr:rowOff>
    </xdr:from>
    <xdr:to>
      <xdr:col>19</xdr:col>
      <xdr:colOff>177800</xdr:colOff>
      <xdr:row>78</xdr:row>
      <xdr:rowOff>79442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38367"/>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58455</xdr:rowOff>
    </xdr:from>
    <xdr:to>
      <xdr:col>15</xdr:col>
      <xdr:colOff>50800</xdr:colOff>
      <xdr:row>78</xdr:row>
      <xdr:rowOff>65267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155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30476</xdr:rowOff>
    </xdr:from>
    <xdr:to>
      <xdr:col>10</xdr:col>
      <xdr:colOff>114300</xdr:colOff>
      <xdr:row>78</xdr:row>
      <xdr:rowOff>58455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3576"/>
          <a:ext cx="889000" cy="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16069</xdr:rowOff>
    </xdr:from>
    <xdr:to>
      <xdr:col>24</xdr:col>
      <xdr:colOff>114300</xdr:colOff>
      <xdr:row>78</xdr:row>
      <xdr:rowOff>117669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102446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28642</xdr:rowOff>
    </xdr:from>
    <xdr:to>
      <xdr:col>20</xdr:col>
      <xdr:colOff>38100</xdr:colOff>
      <xdr:row>78</xdr:row>
      <xdr:rowOff>130242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121369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14467</xdr:rowOff>
    </xdr:from>
    <xdr:to>
      <xdr:col>15</xdr:col>
      <xdr:colOff>101600</xdr:colOff>
      <xdr:row>78</xdr:row>
      <xdr:rowOff>116067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107194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7655</xdr:rowOff>
    </xdr:from>
    <xdr:to>
      <xdr:col>10</xdr:col>
      <xdr:colOff>165100</xdr:colOff>
      <xdr:row>78</xdr:row>
      <xdr:rowOff>109255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100382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151126</xdr:rowOff>
    </xdr:from>
    <xdr:to>
      <xdr:col>6</xdr:col>
      <xdr:colOff>38100</xdr:colOff>
      <xdr:row>78</xdr:row>
      <xdr:rowOff>81276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72403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110985</xdr:rowOff>
    </xdr:from>
    <xdr:to>
      <xdr:col>24</xdr:col>
      <xdr:colOff>63500</xdr:colOff>
      <xdr:row>95</xdr:row>
      <xdr:rowOff>66396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27285"/>
          <a:ext cx="838200" cy="1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10871</xdr:rowOff>
    </xdr:from>
    <xdr:to>
      <xdr:col>19</xdr:col>
      <xdr:colOff>177800</xdr:colOff>
      <xdr:row>95</xdr:row>
      <xdr:rowOff>66396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27171"/>
          <a:ext cx="889000" cy="2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10871</xdr:rowOff>
    </xdr:from>
    <xdr:to>
      <xdr:col>15</xdr:col>
      <xdr:colOff>50800</xdr:colOff>
      <xdr:row>96</xdr:row>
      <xdr:rowOff>43892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27171"/>
          <a:ext cx="889000" cy="3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43892</xdr:rowOff>
    </xdr:from>
    <xdr:to>
      <xdr:col>10</xdr:col>
      <xdr:colOff>114300</xdr:colOff>
      <xdr:row>96</xdr:row>
      <xdr:rowOff>122732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3092"/>
          <a:ext cx="889000" cy="7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60185</xdr:rowOff>
    </xdr:from>
    <xdr:to>
      <xdr:col>24</xdr:col>
      <xdr:colOff>114300</xdr:colOff>
      <xdr:row>94</xdr:row>
      <xdr:rowOff>161785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83062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2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15596</xdr:rowOff>
    </xdr:from>
    <xdr:to>
      <xdr:col>20</xdr:col>
      <xdr:colOff>38100</xdr:colOff>
      <xdr:row>95</xdr:row>
      <xdr:rowOff>117196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133723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7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131521</xdr:rowOff>
    </xdr:from>
    <xdr:to>
      <xdr:col>15</xdr:col>
      <xdr:colOff>101600</xdr:colOff>
      <xdr:row>94</xdr:row>
      <xdr:rowOff>61671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78198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5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164542</xdr:rowOff>
    </xdr:from>
    <xdr:to>
      <xdr:col>10</xdr:col>
      <xdr:colOff>165100</xdr:colOff>
      <xdr:row>96</xdr:row>
      <xdr:rowOff>94692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111219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22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71932</xdr:rowOff>
    </xdr:from>
    <xdr:to>
      <xdr:col>6</xdr:col>
      <xdr:colOff>38100</xdr:colOff>
      <xdr:row>97</xdr:row>
      <xdr:rowOff>2082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18609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52876</xdr:rowOff>
    </xdr:from>
    <xdr:to>
      <xdr:col>55</xdr:col>
      <xdr:colOff>0</xdr:colOff>
      <xdr:row>38</xdr:row>
      <xdr:rowOff>70379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67976"/>
          <a:ext cx="8382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52876</xdr:rowOff>
    </xdr:from>
    <xdr:to>
      <xdr:col>50</xdr:col>
      <xdr:colOff>114300</xdr:colOff>
      <xdr:row>38</xdr:row>
      <xdr:rowOff>129174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7976"/>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788</xdr:rowOff>
    </xdr:from>
    <xdr:to>
      <xdr:col>45</xdr:col>
      <xdr:colOff>177800</xdr:colOff>
      <xdr:row>38</xdr:row>
      <xdr:rowOff>129174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87188"/>
          <a:ext cx="889000" cy="115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788</xdr:rowOff>
    </xdr:from>
    <xdr:to>
      <xdr:col>41</xdr:col>
      <xdr:colOff>50800</xdr:colOff>
      <xdr:row>38</xdr:row>
      <xdr:rowOff>94176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87188"/>
          <a:ext cx="889000" cy="11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19579</xdr:rowOff>
    </xdr:from>
    <xdr:to>
      <xdr:col>55</xdr:col>
      <xdr:colOff>50800</xdr:colOff>
      <xdr:row>38</xdr:row>
      <xdr:rowOff>121179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3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169456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1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2076</xdr:rowOff>
    </xdr:from>
    <xdr:to>
      <xdr:col>50</xdr:col>
      <xdr:colOff>165100</xdr:colOff>
      <xdr:row>38</xdr:row>
      <xdr:rowOff>103676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94803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78374</xdr:rowOff>
    </xdr:from>
    <xdr:to>
      <xdr:col>46</xdr:col>
      <xdr:colOff>38100</xdr:colOff>
      <xdr:row>39</xdr:row>
      <xdr:rowOff>8524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171101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121438</xdr:rowOff>
    </xdr:from>
    <xdr:to>
      <xdr:col>41</xdr:col>
      <xdr:colOff>101600</xdr:colOff>
      <xdr:row>32</xdr:row>
      <xdr:rowOff>51588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42715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43376</xdr:rowOff>
    </xdr:from>
    <xdr:to>
      <xdr:col>36</xdr:col>
      <xdr:colOff>165100</xdr:colOff>
      <xdr:row>38</xdr:row>
      <xdr:rowOff>144976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161503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125184</xdr:rowOff>
    </xdr:from>
    <xdr:to>
      <xdr:col>55</xdr:col>
      <xdr:colOff>0</xdr:colOff>
      <xdr:row>54</xdr:row>
      <xdr:rowOff>151191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83484"/>
          <a:ext cx="8382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125184</xdr:rowOff>
    </xdr:from>
    <xdr:to>
      <xdr:col>50</xdr:col>
      <xdr:colOff>114300</xdr:colOff>
      <xdr:row>55</xdr:row>
      <xdr:rowOff>69725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383484"/>
          <a:ext cx="889000" cy="1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69725</xdr:rowOff>
    </xdr:from>
    <xdr:to>
      <xdr:col>45</xdr:col>
      <xdr:colOff>177800</xdr:colOff>
      <xdr:row>56</xdr:row>
      <xdr:rowOff>168122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499475"/>
          <a:ext cx="889000" cy="26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125603</xdr:rowOff>
    </xdr:from>
    <xdr:to>
      <xdr:col>41</xdr:col>
      <xdr:colOff>50800</xdr:colOff>
      <xdr:row>56</xdr:row>
      <xdr:rowOff>168122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26803"/>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100391</xdr:rowOff>
    </xdr:from>
    <xdr:to>
      <xdr:col>55</xdr:col>
      <xdr:colOff>50800</xdr:colOff>
      <xdr:row>55</xdr:row>
      <xdr:rowOff>30541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123268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74384</xdr:rowOff>
    </xdr:from>
    <xdr:to>
      <xdr:col>50</xdr:col>
      <xdr:colOff>165100</xdr:colOff>
      <xdr:row>55</xdr:row>
      <xdr:rowOff>4534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21061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10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18925</xdr:rowOff>
    </xdr:from>
    <xdr:to>
      <xdr:col>46</xdr:col>
      <xdr:colOff>38100</xdr:colOff>
      <xdr:row>55</xdr:row>
      <xdr:rowOff>120525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4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137052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2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117322</xdr:rowOff>
    </xdr:from>
    <xdr:to>
      <xdr:col>41</xdr:col>
      <xdr:colOff>101600</xdr:colOff>
      <xdr:row>57</xdr:row>
      <xdr:rowOff>47472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38599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74803</xdr:rowOff>
    </xdr:from>
    <xdr:to>
      <xdr:col>36</xdr:col>
      <xdr:colOff>165100</xdr:colOff>
      <xdr:row>57</xdr:row>
      <xdr:rowOff>4953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21480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126918</xdr:rowOff>
    </xdr:from>
    <xdr:to>
      <xdr:col>55</xdr:col>
      <xdr:colOff>0</xdr:colOff>
      <xdr:row>75</xdr:row>
      <xdr:rowOff>130308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1956968"/>
          <a:ext cx="838200" cy="103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126918</xdr:rowOff>
    </xdr:from>
    <xdr:to>
      <xdr:col>50</xdr:col>
      <xdr:colOff>114300</xdr:colOff>
      <xdr:row>71</xdr:row>
      <xdr:rowOff>100914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1956968"/>
          <a:ext cx="889000" cy="31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100914</xdr:rowOff>
    </xdr:from>
    <xdr:to>
      <xdr:col>45</xdr:col>
      <xdr:colOff>177800</xdr:colOff>
      <xdr:row>76</xdr:row>
      <xdr:rowOff>109620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273864"/>
          <a:ext cx="889000" cy="8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86931</xdr:rowOff>
    </xdr:from>
    <xdr:to>
      <xdr:col>41</xdr:col>
      <xdr:colOff>50800</xdr:colOff>
      <xdr:row>76</xdr:row>
      <xdr:rowOff>109620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17131"/>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79508</xdr:rowOff>
    </xdr:from>
    <xdr:to>
      <xdr:col>55</xdr:col>
      <xdr:colOff>50800</xdr:colOff>
      <xdr:row>76</xdr:row>
      <xdr:rowOff>9658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102385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7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76118</xdr:rowOff>
    </xdr:from>
    <xdr:to>
      <xdr:col>50</xdr:col>
      <xdr:colOff>165100</xdr:colOff>
      <xdr:row>70</xdr:row>
      <xdr:rowOff>6268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19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22795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168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50114</xdr:rowOff>
    </xdr:from>
    <xdr:to>
      <xdr:col>46</xdr:col>
      <xdr:colOff>38100</xdr:colOff>
      <xdr:row>71</xdr:row>
      <xdr:rowOff>151714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22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168241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19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58820</xdr:rowOff>
    </xdr:from>
    <xdr:to>
      <xdr:col>41</xdr:col>
      <xdr:colOff>101600</xdr:colOff>
      <xdr:row>76</xdr:row>
      <xdr:rowOff>160420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36131</xdr:rowOff>
    </xdr:from>
    <xdr:to>
      <xdr:col>36</xdr:col>
      <xdr:colOff>165100</xdr:colOff>
      <xdr:row>76</xdr:row>
      <xdr:rowOff>137731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6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154258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162136</xdr:rowOff>
    </xdr:from>
    <xdr:to>
      <xdr:col>55</xdr:col>
      <xdr:colOff>0</xdr:colOff>
      <xdr:row>98</xdr:row>
      <xdr:rowOff>110886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49886"/>
          <a:ext cx="838200" cy="46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110886</xdr:rowOff>
    </xdr:from>
    <xdr:to>
      <xdr:col>50</xdr:col>
      <xdr:colOff>114300</xdr:colOff>
      <xdr:row>98</xdr:row>
      <xdr:rowOff>167306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912986"/>
          <a:ext cx="889000" cy="5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72045</xdr:rowOff>
    </xdr:from>
    <xdr:to>
      <xdr:col>45</xdr:col>
      <xdr:colOff>177800</xdr:colOff>
      <xdr:row>98</xdr:row>
      <xdr:rowOff>167306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74145"/>
          <a:ext cx="889000" cy="9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154668</xdr:rowOff>
    </xdr:from>
    <xdr:to>
      <xdr:col>41</xdr:col>
      <xdr:colOff>50800</xdr:colOff>
      <xdr:row>98</xdr:row>
      <xdr:rowOff>72045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85318"/>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111336</xdr:rowOff>
    </xdr:from>
    <xdr:to>
      <xdr:col>55</xdr:col>
      <xdr:colOff>50800</xdr:colOff>
      <xdr:row>96</xdr:row>
      <xdr:rowOff>41486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134213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60086</xdr:rowOff>
    </xdr:from>
    <xdr:to>
      <xdr:col>50</xdr:col>
      <xdr:colOff>165100</xdr:colOff>
      <xdr:row>98</xdr:row>
      <xdr:rowOff>161686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152813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116506</xdr:rowOff>
    </xdr:from>
    <xdr:to>
      <xdr:col>46</xdr:col>
      <xdr:colOff>38100</xdr:colOff>
      <xdr:row>99</xdr:row>
      <xdr:rowOff>46656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9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37783</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70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21245</xdr:rowOff>
    </xdr:from>
    <xdr:to>
      <xdr:col>41</xdr:col>
      <xdr:colOff>101600</xdr:colOff>
      <xdr:row>98</xdr:row>
      <xdr:rowOff>122845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113972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103868</xdr:rowOff>
    </xdr:from>
    <xdr:to>
      <xdr:col>36</xdr:col>
      <xdr:colOff>165100</xdr:colOff>
      <xdr:row>98</xdr:row>
      <xdr:rowOff>34018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25145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93262</xdr:rowOff>
    </xdr:from>
    <xdr:to>
      <xdr:col>85</xdr:col>
      <xdr:colOff>127000</xdr:colOff>
      <xdr:row>39</xdr:row>
      <xdr:rowOff>98715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79812"/>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93262</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79812"/>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90388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7693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90388</xdr:rowOff>
    </xdr:from>
    <xdr:to>
      <xdr:col>71</xdr:col>
      <xdr:colOff>177800</xdr:colOff>
      <xdr:row>39</xdr:row>
      <xdr:rowOff>95090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76938"/>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47915</xdr:rowOff>
    </xdr:from>
    <xdr:to>
      <xdr:col>85</xdr:col>
      <xdr:colOff>177800</xdr:colOff>
      <xdr:row>39</xdr:row>
      <xdr:rowOff>149515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42462</xdr:rowOff>
    </xdr:from>
    <xdr:to>
      <xdr:col>81</xdr:col>
      <xdr:colOff>101600</xdr:colOff>
      <xdr:row>39</xdr:row>
      <xdr:rowOff>144062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135189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39588</xdr:rowOff>
    </xdr:from>
    <xdr:to>
      <xdr:col>72</xdr:col>
      <xdr:colOff>38100</xdr:colOff>
      <xdr:row>39</xdr:row>
      <xdr:rowOff>141188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132315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44290</xdr:rowOff>
    </xdr:from>
    <xdr:to>
      <xdr:col>67</xdr:col>
      <xdr:colOff>101600</xdr:colOff>
      <xdr:row>39</xdr:row>
      <xdr:rowOff>145890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137017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82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61747</xdr:rowOff>
    </xdr:from>
    <xdr:to>
      <xdr:col>85</xdr:col>
      <xdr:colOff>127000</xdr:colOff>
      <xdr:row>76</xdr:row>
      <xdr:rowOff>62091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20497"/>
          <a:ext cx="838200" cy="17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61747</xdr:rowOff>
    </xdr:from>
    <xdr:to>
      <xdr:col>81</xdr:col>
      <xdr:colOff>50800</xdr:colOff>
      <xdr:row>76</xdr:row>
      <xdr:rowOff>33662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20497"/>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33662</xdr:rowOff>
    </xdr:from>
    <xdr:to>
      <xdr:col>76</xdr:col>
      <xdr:colOff>114300</xdr:colOff>
      <xdr:row>76</xdr:row>
      <xdr:rowOff>84265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63862"/>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84265</xdr:rowOff>
    </xdr:from>
    <xdr:to>
      <xdr:col>71</xdr:col>
      <xdr:colOff>177800</xdr:colOff>
      <xdr:row>76</xdr:row>
      <xdr:rowOff>96413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14465"/>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11291</xdr:rowOff>
    </xdr:from>
    <xdr:to>
      <xdr:col>85</xdr:col>
      <xdr:colOff>177800</xdr:colOff>
      <xdr:row>76</xdr:row>
      <xdr:rowOff>112891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161168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10947</xdr:rowOff>
    </xdr:from>
    <xdr:to>
      <xdr:col>81</xdr:col>
      <xdr:colOff>101600</xdr:colOff>
      <xdr:row>75</xdr:row>
      <xdr:rowOff>112547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129074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154312</xdr:rowOff>
    </xdr:from>
    <xdr:to>
      <xdr:col>76</xdr:col>
      <xdr:colOff>165100</xdr:colOff>
      <xdr:row>76</xdr:row>
      <xdr:rowOff>84462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100989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33465</xdr:rowOff>
    </xdr:from>
    <xdr:to>
      <xdr:col>72</xdr:col>
      <xdr:colOff>38100</xdr:colOff>
      <xdr:row>76</xdr:row>
      <xdr:rowOff>135065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151592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45613</xdr:rowOff>
    </xdr:from>
    <xdr:to>
      <xdr:col>67</xdr:col>
      <xdr:colOff>101600</xdr:colOff>
      <xdr:row>76</xdr:row>
      <xdr:rowOff>147213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138340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58570</xdr:rowOff>
    </xdr:from>
    <xdr:to>
      <xdr:col>85</xdr:col>
      <xdr:colOff>127000</xdr:colOff>
      <xdr:row>98</xdr:row>
      <xdr:rowOff>87903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60670"/>
          <a:ext cx="838200" cy="2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34265</xdr:rowOff>
    </xdr:from>
    <xdr:to>
      <xdr:col>81</xdr:col>
      <xdr:colOff>50800</xdr:colOff>
      <xdr:row>98</xdr:row>
      <xdr:rowOff>58570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36365"/>
          <a:ext cx="889000" cy="2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34265</xdr:rowOff>
    </xdr:from>
    <xdr:to>
      <xdr:col>76</xdr:col>
      <xdr:colOff>114300</xdr:colOff>
      <xdr:row>98</xdr:row>
      <xdr:rowOff>66799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36365"/>
          <a:ext cx="889000" cy="3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66799</xdr:rowOff>
    </xdr:from>
    <xdr:to>
      <xdr:col>71</xdr:col>
      <xdr:colOff>177800</xdr:colOff>
      <xdr:row>98</xdr:row>
      <xdr:rowOff>105625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8899"/>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37103</xdr:rowOff>
    </xdr:from>
    <xdr:to>
      <xdr:col>85</xdr:col>
      <xdr:colOff>177800</xdr:colOff>
      <xdr:row>98</xdr:row>
      <xdr:rowOff>138703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7770</xdr:rowOff>
    </xdr:from>
    <xdr:to>
      <xdr:col>81</xdr:col>
      <xdr:colOff>101600</xdr:colOff>
      <xdr:row>98</xdr:row>
      <xdr:rowOff>109370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100497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0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154915</xdr:rowOff>
    </xdr:from>
    <xdr:to>
      <xdr:col>76</xdr:col>
      <xdr:colOff>165100</xdr:colOff>
      <xdr:row>98</xdr:row>
      <xdr:rowOff>85065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76192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15999</xdr:rowOff>
    </xdr:from>
    <xdr:to>
      <xdr:col>72</xdr:col>
      <xdr:colOff>38100</xdr:colOff>
      <xdr:row>98</xdr:row>
      <xdr:rowOff>117599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108726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54825</xdr:rowOff>
    </xdr:from>
    <xdr:to>
      <xdr:col>67</xdr:col>
      <xdr:colOff>101600</xdr:colOff>
      <xdr:row>98</xdr:row>
      <xdr:rowOff>156425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147552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83739</xdr:rowOff>
    </xdr:from>
    <xdr:to>
      <xdr:col>116</xdr:col>
      <xdr:colOff>63500</xdr:colOff>
      <xdr:row>37</xdr:row>
      <xdr:rowOff>112085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2738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74778</xdr:rowOff>
    </xdr:from>
    <xdr:to>
      <xdr:col>111</xdr:col>
      <xdr:colOff>177800</xdr:colOff>
      <xdr:row>37</xdr:row>
      <xdr:rowOff>83739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418428"/>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164711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74778</xdr:rowOff>
    </xdr:from>
    <xdr:to>
      <xdr:col>107</xdr:col>
      <xdr:colOff>50800</xdr:colOff>
      <xdr:row>37</xdr:row>
      <xdr:rowOff>77521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41842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63531</xdr:rowOff>
    </xdr:from>
    <xdr:to>
      <xdr:col>102</xdr:col>
      <xdr:colOff>114300</xdr:colOff>
      <xdr:row>37</xdr:row>
      <xdr:rowOff>77521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40718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61285</xdr:rowOff>
    </xdr:from>
    <xdr:to>
      <xdr:col>116</xdr:col>
      <xdr:colOff>114300</xdr:colOff>
      <xdr:row>37</xdr:row>
      <xdr:rowOff>162885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39712</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8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32939</xdr:rowOff>
    </xdr:from>
    <xdr:to>
      <xdr:col>112</xdr:col>
      <xdr:colOff>38100</xdr:colOff>
      <xdr:row>37</xdr:row>
      <xdr:rowOff>134539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151066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5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23978</xdr:rowOff>
    </xdr:from>
    <xdr:to>
      <xdr:col>107</xdr:col>
      <xdr:colOff>101600</xdr:colOff>
      <xdr:row>37</xdr:row>
      <xdr:rowOff>125578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142105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26721</xdr:rowOff>
    </xdr:from>
    <xdr:to>
      <xdr:col>102</xdr:col>
      <xdr:colOff>165100</xdr:colOff>
      <xdr:row>37</xdr:row>
      <xdr:rowOff>128321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144848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4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12731</xdr:rowOff>
    </xdr:from>
    <xdr:to>
      <xdr:col>98</xdr:col>
      <xdr:colOff>38100</xdr:colOff>
      <xdr:row>37</xdr:row>
      <xdr:rowOff>114331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130858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068"/>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138968</xdr:rowOff>
    </xdr:from>
    <xdr:to>
      <xdr:col>111</xdr:col>
      <xdr:colOff>177800</xdr:colOff>
      <xdr:row>58</xdr:row>
      <xdr:rowOff>138968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138968</xdr:rowOff>
    </xdr:from>
    <xdr:to>
      <xdr:col>107</xdr:col>
      <xdr:colOff>50800</xdr:colOff>
      <xdr:row>58</xdr:row>
      <xdr:rowOff>139243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8306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139060</xdr:rowOff>
    </xdr:from>
    <xdr:to>
      <xdr:col>102</xdr:col>
      <xdr:colOff>114300</xdr:colOff>
      <xdr:row>58</xdr:row>
      <xdr:rowOff>139243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16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88168</xdr:rowOff>
    </xdr:from>
    <xdr:to>
      <xdr:col>112</xdr:col>
      <xdr:colOff>38100</xdr:colOff>
      <xdr:row>59</xdr:row>
      <xdr:rowOff>18318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9445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88168</xdr:rowOff>
    </xdr:from>
    <xdr:to>
      <xdr:col>107</xdr:col>
      <xdr:colOff>101600</xdr:colOff>
      <xdr:row>59</xdr:row>
      <xdr:rowOff>18318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9445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88443</xdr:rowOff>
    </xdr:from>
    <xdr:to>
      <xdr:col>102</xdr:col>
      <xdr:colOff>165100</xdr:colOff>
      <xdr:row>59</xdr:row>
      <xdr:rowOff>18593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9720</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88260</xdr:rowOff>
    </xdr:from>
    <xdr:to>
      <xdr:col>98</xdr:col>
      <xdr:colOff>38100</xdr:colOff>
      <xdr:row>59</xdr:row>
      <xdr:rowOff>18410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9537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63748</xdr:rowOff>
    </xdr:from>
    <xdr:to>
      <xdr:col>116</xdr:col>
      <xdr:colOff>63500</xdr:colOff>
      <xdr:row>78</xdr:row>
      <xdr:rowOff>71044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36848"/>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71044</xdr:rowOff>
    </xdr:from>
    <xdr:to>
      <xdr:col>111</xdr:col>
      <xdr:colOff>177800</xdr:colOff>
      <xdr:row>78</xdr:row>
      <xdr:rowOff>90951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4414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90951</xdr:rowOff>
    </xdr:from>
    <xdr:to>
      <xdr:col>107</xdr:col>
      <xdr:colOff>50800</xdr:colOff>
      <xdr:row>78</xdr:row>
      <xdr:rowOff>99809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64051"/>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99809</xdr:rowOff>
    </xdr:from>
    <xdr:to>
      <xdr:col>102</xdr:col>
      <xdr:colOff>114300</xdr:colOff>
      <xdr:row>78</xdr:row>
      <xdr:rowOff>104648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47290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12948</xdr:rowOff>
    </xdr:from>
    <xdr:to>
      <xdr:col>116</xdr:col>
      <xdr:colOff>114300</xdr:colOff>
      <xdr:row>78</xdr:row>
      <xdr:rowOff>114548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99325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3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20244</xdr:rowOff>
    </xdr:from>
    <xdr:to>
      <xdr:col>112</xdr:col>
      <xdr:colOff>38100</xdr:colOff>
      <xdr:row>78</xdr:row>
      <xdr:rowOff>121844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112971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40151</xdr:rowOff>
    </xdr:from>
    <xdr:to>
      <xdr:col>107</xdr:col>
      <xdr:colOff>101600</xdr:colOff>
      <xdr:row>78</xdr:row>
      <xdr:rowOff>141751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132878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0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49009</xdr:rowOff>
    </xdr:from>
    <xdr:to>
      <xdr:col>102</xdr:col>
      <xdr:colOff>165100</xdr:colOff>
      <xdr:row>78</xdr:row>
      <xdr:rowOff>150609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2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141736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53848</xdr:rowOff>
    </xdr:from>
    <xdr:to>
      <xdr:col>98</xdr:col>
      <xdr:colOff>38100</xdr:colOff>
      <xdr:row>78</xdr:row>
      <xdr:rowOff>155448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146575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51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類似団体内平均と比較して、扶助費、普通建設事業費が平均値を上回っている。</a:t>
          </a:r>
        </a:p>
        <a:p>
          <a:r>
            <a:rPr kumimoji="1" lang="ja-JP" altLang="en-US" sz="1300">
              <a:latin typeface="ＭＳ Ｐゴシック" panose="020B0600070205080204" pitchFamily="50" charset="-128"/>
              <a:ea typeface="ＭＳ Ｐゴシック" panose="020B0600070205080204" pitchFamily="50" charset="-128"/>
            </a:rPr>
            <a:t>　そのうち前年度と比較して大幅に増加しているのは普通建設事業費（うち更新整備）に係る費用であり、菊陽杉並木公園拡張整備事業、菊陽北小学校建設費、下戸橋橋梁補修事業、菊陽空港線延伸計画道路事業、光の森駅前横断歩道橋整備事業などの増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熊本県菊陽町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43,915
42,928
37.46
21,084,254
20,359,902
307,831
9,778,199
17,978,430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9017</xdr:rowOff>
    </xdr:from>
    <xdr:to>
      <xdr:col>24</xdr:col>
      <xdr:colOff>63500</xdr:colOff>
      <xdr:row>37</xdr:row>
      <xdr:rowOff>91694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2667"/>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81788</xdr:rowOff>
    </xdr:from>
    <xdr:to>
      <xdr:col>19</xdr:col>
      <xdr:colOff>177800</xdr:colOff>
      <xdr:row>37</xdr:row>
      <xdr:rowOff>91694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54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68072</xdr:rowOff>
    </xdr:from>
    <xdr:to>
      <xdr:col>15</xdr:col>
      <xdr:colOff>50800</xdr:colOff>
      <xdr:row>37</xdr:row>
      <xdr:rowOff>81788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17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54356</xdr:rowOff>
    </xdr:from>
    <xdr:to>
      <xdr:col>10</xdr:col>
      <xdr:colOff>114300</xdr:colOff>
      <xdr:row>37</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655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129667</xdr:rowOff>
    </xdr:from>
    <xdr:to>
      <xdr:col>24</xdr:col>
      <xdr:colOff>114300</xdr:colOff>
      <xdr:row>37</xdr:row>
      <xdr:rowOff>59817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108094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40894</xdr:rowOff>
    </xdr:from>
    <xdr:to>
      <xdr:col>20</xdr:col>
      <xdr:colOff>38100</xdr:colOff>
      <xdr:row>37</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133621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30988</xdr:rowOff>
    </xdr:from>
    <xdr:to>
      <xdr:col>15</xdr:col>
      <xdr:colOff>101600</xdr:colOff>
      <xdr:row>37</xdr:row>
      <xdr:rowOff>132588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123715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17272</xdr:rowOff>
    </xdr:from>
    <xdr:to>
      <xdr:col>10</xdr:col>
      <xdr:colOff>165100</xdr:colOff>
      <xdr:row>37</xdr:row>
      <xdr:rowOff>118872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109999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xdr:rowOff>
    </xdr:from>
    <xdr:to>
      <xdr:col>6</xdr:col>
      <xdr:colOff>38100</xdr:colOff>
      <xdr:row>36</xdr:row>
      <xdr:rowOff>105156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101853</xdr:rowOff>
    </xdr:from>
    <xdr:to>
      <xdr:col>24</xdr:col>
      <xdr:colOff>63500</xdr:colOff>
      <xdr:row>58</xdr:row>
      <xdr:rowOff>103891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5953"/>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103891</xdr:rowOff>
    </xdr:from>
    <xdr:to>
      <xdr:col>19</xdr:col>
      <xdr:colOff>177800</xdr:colOff>
      <xdr:row>58</xdr:row>
      <xdr:rowOff>125533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7991"/>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140075</xdr:rowOff>
    </xdr:from>
    <xdr:to>
      <xdr:col>15</xdr:col>
      <xdr:colOff>50800</xdr:colOff>
      <xdr:row>58</xdr:row>
      <xdr:rowOff>125533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41275"/>
          <a:ext cx="889000" cy="3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140075</xdr:rowOff>
    </xdr:from>
    <xdr:to>
      <xdr:col>10</xdr:col>
      <xdr:colOff>114300</xdr:colOff>
      <xdr:row>58</xdr:row>
      <xdr:rowOff>133018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41275"/>
          <a:ext cx="889000" cy="33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51053</xdr:rowOff>
    </xdr:from>
    <xdr:to>
      <xdr:col>24</xdr:col>
      <xdr:colOff>114300</xdr:colOff>
      <xdr:row>58</xdr:row>
      <xdr:rowOff>152653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53091</xdr:rowOff>
    </xdr:from>
    <xdr:to>
      <xdr:col>20</xdr:col>
      <xdr:colOff>38100</xdr:colOff>
      <xdr:row>58</xdr:row>
      <xdr:rowOff>154691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145818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74733</xdr:rowOff>
    </xdr:from>
    <xdr:to>
      <xdr:col>15</xdr:col>
      <xdr:colOff>101600</xdr:colOff>
      <xdr:row>59</xdr:row>
      <xdr:rowOff>4883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167460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89275</xdr:rowOff>
    </xdr:from>
    <xdr:to>
      <xdr:col>10</xdr:col>
      <xdr:colOff>165100</xdr:colOff>
      <xdr:row>57</xdr:row>
      <xdr:rowOff>19425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10552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82218</xdr:rowOff>
    </xdr:from>
    <xdr:to>
      <xdr:col>6</xdr:col>
      <xdr:colOff>38100</xdr:colOff>
      <xdr:row>59</xdr:row>
      <xdr:rowOff>12368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3495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21568</xdr:rowOff>
    </xdr:from>
    <xdr:to>
      <xdr:col>24</xdr:col>
      <xdr:colOff>63500</xdr:colOff>
      <xdr:row>76</xdr:row>
      <xdr:rowOff>39314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51768"/>
          <a:ext cx="83820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162140</xdr:rowOff>
    </xdr:from>
    <xdr:to>
      <xdr:col>19</xdr:col>
      <xdr:colOff>177800</xdr:colOff>
      <xdr:row>76</xdr:row>
      <xdr:rowOff>39314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0890"/>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162140</xdr:rowOff>
    </xdr:from>
    <xdr:to>
      <xdr:col>15</xdr:col>
      <xdr:colOff>50800</xdr:colOff>
      <xdr:row>77</xdr:row>
      <xdr:rowOff>50760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0890"/>
          <a:ext cx="889000" cy="2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50760</xdr:rowOff>
    </xdr:from>
    <xdr:to>
      <xdr:col>10</xdr:col>
      <xdr:colOff>114300</xdr:colOff>
      <xdr:row>77</xdr:row>
      <xdr:rowOff>100662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2410"/>
          <a:ext cx="889000" cy="4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142217</xdr:rowOff>
    </xdr:from>
    <xdr:to>
      <xdr:col>24</xdr:col>
      <xdr:colOff>114300</xdr:colOff>
      <xdr:row>76</xdr:row>
      <xdr:rowOff>72368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165094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159964</xdr:rowOff>
    </xdr:from>
    <xdr:to>
      <xdr:col>20</xdr:col>
      <xdr:colOff>38100</xdr:colOff>
      <xdr:row>76</xdr:row>
      <xdr:rowOff>90114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9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111341</xdr:rowOff>
    </xdr:from>
    <xdr:to>
      <xdr:col>15</xdr:col>
      <xdr:colOff>101600</xdr:colOff>
      <xdr:row>76</xdr:row>
      <xdr:rowOff>41492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58018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171410</xdr:rowOff>
    </xdr:from>
    <xdr:to>
      <xdr:col>10</xdr:col>
      <xdr:colOff>165100</xdr:colOff>
      <xdr:row>77</xdr:row>
      <xdr:rowOff>101560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118087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49862</xdr:rowOff>
    </xdr:from>
    <xdr:to>
      <xdr:col>6</xdr:col>
      <xdr:colOff>38100</xdr:colOff>
      <xdr:row>77</xdr:row>
      <xdr:rowOff>151462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167989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51036</xdr:rowOff>
    </xdr:from>
    <xdr:to>
      <xdr:col>24</xdr:col>
      <xdr:colOff>63500</xdr:colOff>
      <xdr:row>98</xdr:row>
      <xdr:rowOff>71544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53136"/>
          <a:ext cx="8382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51036</xdr:rowOff>
    </xdr:from>
    <xdr:to>
      <xdr:col>19</xdr:col>
      <xdr:colOff>177800</xdr:colOff>
      <xdr:row>98</xdr:row>
      <xdr:rowOff>54660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53136"/>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50366</xdr:rowOff>
    </xdr:from>
    <xdr:to>
      <xdr:col>15</xdr:col>
      <xdr:colOff>50800</xdr:colOff>
      <xdr:row>98</xdr:row>
      <xdr:rowOff>54660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852466"/>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50366</xdr:rowOff>
    </xdr:from>
    <xdr:to>
      <xdr:col>10</xdr:col>
      <xdr:colOff>114300</xdr:colOff>
      <xdr:row>98</xdr:row>
      <xdr:rowOff>100315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52466"/>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20744</xdr:rowOff>
    </xdr:from>
    <xdr:to>
      <xdr:col>24</xdr:col>
      <xdr:colOff>114300</xdr:colOff>
      <xdr:row>98</xdr:row>
      <xdr:rowOff>122344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170621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236</xdr:rowOff>
    </xdr:from>
    <xdr:to>
      <xdr:col>20</xdr:col>
      <xdr:colOff>38100</xdr:colOff>
      <xdr:row>98</xdr:row>
      <xdr:rowOff>101836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92963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3860</xdr:rowOff>
    </xdr:from>
    <xdr:to>
      <xdr:col>15</xdr:col>
      <xdr:colOff>101600</xdr:colOff>
      <xdr:row>98</xdr:row>
      <xdr:rowOff>105460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96587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9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171016</xdr:rowOff>
    </xdr:from>
    <xdr:to>
      <xdr:col>10</xdr:col>
      <xdr:colOff>165100</xdr:colOff>
      <xdr:row>98</xdr:row>
      <xdr:rowOff>101166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92293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49515</xdr:rowOff>
    </xdr:from>
    <xdr:to>
      <xdr:col>6</xdr:col>
      <xdr:colOff>38100</xdr:colOff>
      <xdr:row>98</xdr:row>
      <xdr:rowOff>151115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5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142242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161417</xdr:rowOff>
    </xdr:from>
    <xdr:to>
      <xdr:col>55</xdr:col>
      <xdr:colOff>0</xdr:colOff>
      <xdr:row>39</xdr:row>
      <xdr:rowOff>7303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76517"/>
          <a:ext cx="8382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161417</xdr:rowOff>
    </xdr:from>
    <xdr:to>
      <xdr:col>50</xdr:col>
      <xdr:colOff>114300</xdr:colOff>
      <xdr:row>38</xdr:row>
      <xdr:rowOff>163513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7651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163322</xdr:rowOff>
    </xdr:from>
    <xdr:to>
      <xdr:col>45</xdr:col>
      <xdr:colOff>177800</xdr:colOff>
      <xdr:row>38</xdr:row>
      <xdr:rowOff>163513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7842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143510</xdr:rowOff>
    </xdr:from>
    <xdr:to>
      <xdr:col>41</xdr:col>
      <xdr:colOff>50800</xdr:colOff>
      <xdr:row>38</xdr:row>
      <xdr:rowOff>163322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8610"/>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127953</xdr:rowOff>
    </xdr:from>
    <xdr:to>
      <xdr:col>55</xdr:col>
      <xdr:colOff>50800</xdr:colOff>
      <xdr:row>39</xdr:row>
      <xdr:rowOff>58103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52850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110617</xdr:rowOff>
    </xdr:from>
    <xdr:to>
      <xdr:col>50</xdr:col>
      <xdr:colOff>165100</xdr:colOff>
      <xdr:row>39</xdr:row>
      <xdr:rowOff>40767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31894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112713</xdr:rowOff>
    </xdr:from>
    <xdr:to>
      <xdr:col>46</xdr:col>
      <xdr:colOff>38100</xdr:colOff>
      <xdr:row>39</xdr:row>
      <xdr:rowOff>42863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33990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2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112522</xdr:rowOff>
    </xdr:from>
    <xdr:to>
      <xdr:col>41</xdr:col>
      <xdr:colOff>101600</xdr:colOff>
      <xdr:row>39</xdr:row>
      <xdr:rowOff>42672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33799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92710</xdr:rowOff>
    </xdr:from>
    <xdr:to>
      <xdr:col>36</xdr:col>
      <xdr:colOff>165100</xdr:colOff>
      <xdr:row>39</xdr:row>
      <xdr:rowOff>22860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13987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70612</xdr:rowOff>
    </xdr:from>
    <xdr:to>
      <xdr:col>55</xdr:col>
      <xdr:colOff>0</xdr:colOff>
      <xdr:row>58</xdr:row>
      <xdr:rowOff>80645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14712"/>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70612</xdr:rowOff>
    </xdr:from>
    <xdr:to>
      <xdr:col>50</xdr:col>
      <xdr:colOff>114300</xdr:colOff>
      <xdr:row>58</xdr:row>
      <xdr:rowOff>92951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14712"/>
          <a:ext cx="889000" cy="2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92951</xdr:rowOff>
    </xdr:from>
    <xdr:to>
      <xdr:col>45</xdr:col>
      <xdr:colOff>177800</xdr:colOff>
      <xdr:row>58</xdr:row>
      <xdr:rowOff>112992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37051"/>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104419</xdr:rowOff>
    </xdr:from>
    <xdr:to>
      <xdr:col>41</xdr:col>
      <xdr:colOff>50800</xdr:colOff>
      <xdr:row>58</xdr:row>
      <xdr:rowOff>112992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4851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29845</xdr:rowOff>
    </xdr:from>
    <xdr:to>
      <xdr:col>55</xdr:col>
      <xdr:colOff>50800</xdr:colOff>
      <xdr:row>58</xdr:row>
      <xdr:rowOff>131445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19812</xdr:rowOff>
    </xdr:from>
    <xdr:to>
      <xdr:col>50</xdr:col>
      <xdr:colOff>165100</xdr:colOff>
      <xdr:row>58</xdr:row>
      <xdr:rowOff>121412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137939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42151</xdr:rowOff>
    </xdr:from>
    <xdr:to>
      <xdr:col>46</xdr:col>
      <xdr:colOff>38100</xdr:colOff>
      <xdr:row>58</xdr:row>
      <xdr:rowOff>143751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160278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62192</xdr:rowOff>
    </xdr:from>
    <xdr:to>
      <xdr:col>41</xdr:col>
      <xdr:colOff>101600</xdr:colOff>
      <xdr:row>58</xdr:row>
      <xdr:rowOff>163792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154919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53619</xdr:rowOff>
    </xdr:from>
    <xdr:to>
      <xdr:col>36</xdr:col>
      <xdr:colOff>165100</xdr:colOff>
      <xdr:row>58</xdr:row>
      <xdr:rowOff>155219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146346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9970</xdr:rowOff>
    </xdr:from>
    <xdr:to>
      <xdr:col>55</xdr:col>
      <xdr:colOff>0</xdr:colOff>
      <xdr:row>77</xdr:row>
      <xdr:rowOff>167436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40170"/>
          <a:ext cx="838200" cy="3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39306</xdr:rowOff>
    </xdr:from>
    <xdr:to>
      <xdr:col>50</xdr:col>
      <xdr:colOff>114300</xdr:colOff>
      <xdr:row>76</xdr:row>
      <xdr:rowOff>9970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26606"/>
          <a:ext cx="889000" cy="3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39306</xdr:rowOff>
    </xdr:from>
    <xdr:to>
      <xdr:col>45</xdr:col>
      <xdr:colOff>177800</xdr:colOff>
      <xdr:row>77</xdr:row>
      <xdr:rowOff>162940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726606"/>
          <a:ext cx="889000" cy="6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157111</xdr:rowOff>
    </xdr:from>
    <xdr:to>
      <xdr:col>41</xdr:col>
      <xdr:colOff>50800</xdr:colOff>
      <xdr:row>77</xdr:row>
      <xdr:rowOff>162940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5876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95063</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130619</xdr:rowOff>
    </xdr:from>
    <xdr:to>
      <xdr:col>50</xdr:col>
      <xdr:colOff>165100</xdr:colOff>
      <xdr:row>76</xdr:row>
      <xdr:rowOff>60768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9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77296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159956</xdr:rowOff>
    </xdr:from>
    <xdr:to>
      <xdr:col>46</xdr:col>
      <xdr:colOff>38100</xdr:colOff>
      <xdr:row>74</xdr:row>
      <xdr:rowOff>90106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106633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112140</xdr:rowOff>
    </xdr:from>
    <xdr:to>
      <xdr:col>41</xdr:col>
      <xdr:colOff>101600</xdr:colOff>
      <xdr:row>78</xdr:row>
      <xdr:rowOff>42290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33417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106311</xdr:rowOff>
    </xdr:from>
    <xdr:to>
      <xdr:col>36</xdr:col>
      <xdr:colOff>165100</xdr:colOff>
      <xdr:row>78</xdr:row>
      <xdr:rowOff>36461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0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27588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0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88531</xdr:rowOff>
    </xdr:from>
    <xdr:to>
      <xdr:col>55</xdr:col>
      <xdr:colOff>0</xdr:colOff>
      <xdr:row>92</xdr:row>
      <xdr:rowOff>119887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861931"/>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88531</xdr:rowOff>
    </xdr:from>
    <xdr:to>
      <xdr:col>50</xdr:col>
      <xdr:colOff>114300</xdr:colOff>
      <xdr:row>95</xdr:row>
      <xdr:rowOff>40639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861931"/>
          <a:ext cx="889000" cy="4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40639</xdr:rowOff>
    </xdr:from>
    <xdr:to>
      <xdr:col>45</xdr:col>
      <xdr:colOff>177800</xdr:colOff>
      <xdr:row>97</xdr:row>
      <xdr:rowOff>86385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328389"/>
          <a:ext cx="889000" cy="38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14694</xdr:rowOff>
    </xdr:from>
    <xdr:to>
      <xdr:col>41</xdr:col>
      <xdr:colOff>50800</xdr:colOff>
      <xdr:row>97</xdr:row>
      <xdr:rowOff>86385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45344"/>
          <a:ext cx="889000" cy="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69087</xdr:rowOff>
    </xdr:from>
    <xdr:to>
      <xdr:col>55</xdr:col>
      <xdr:colOff>50800</xdr:colOff>
      <xdr:row>92</xdr:row>
      <xdr:rowOff>170687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8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91964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6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37731</xdr:rowOff>
    </xdr:from>
    <xdr:to>
      <xdr:col>50</xdr:col>
      <xdr:colOff>165100</xdr:colOff>
      <xdr:row>92</xdr:row>
      <xdr:rowOff>139331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155858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5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161289</xdr:rowOff>
    </xdr:from>
    <xdr:to>
      <xdr:col>46</xdr:col>
      <xdr:colOff>38100</xdr:colOff>
      <xdr:row>95</xdr:row>
      <xdr:rowOff>91439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107966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35585</xdr:rowOff>
    </xdr:from>
    <xdr:to>
      <xdr:col>41</xdr:col>
      <xdr:colOff>101600</xdr:colOff>
      <xdr:row>97</xdr:row>
      <xdr:rowOff>137185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5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135344</xdr:rowOff>
    </xdr:from>
    <xdr:to>
      <xdr:col>36</xdr:col>
      <xdr:colOff>165100</xdr:colOff>
      <xdr:row>97</xdr:row>
      <xdr:rowOff>65494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56621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128080</xdr:rowOff>
    </xdr:from>
    <xdr:to>
      <xdr:col>85</xdr:col>
      <xdr:colOff>127000</xdr:colOff>
      <xdr:row>38</xdr:row>
      <xdr:rowOff>145682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4318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95580</xdr:rowOff>
    </xdr:from>
    <xdr:to>
      <xdr:col>81</xdr:col>
      <xdr:colOff>50800</xdr:colOff>
      <xdr:row>38</xdr:row>
      <xdr:rowOff>128080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5924880"/>
          <a:ext cx="889000" cy="7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95580</xdr:rowOff>
    </xdr:from>
    <xdr:to>
      <xdr:col>76</xdr:col>
      <xdr:colOff>114300</xdr:colOff>
      <xdr:row>36</xdr:row>
      <xdr:rowOff>82550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5924880"/>
          <a:ext cx="889000" cy="3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54127</xdr:rowOff>
    </xdr:from>
    <xdr:to>
      <xdr:col>71</xdr:col>
      <xdr:colOff>177800</xdr:colOff>
      <xdr:row>36</xdr:row>
      <xdr:rowOff>82550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054877"/>
          <a:ext cx="889000" cy="19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94882</xdr:rowOff>
    </xdr:from>
    <xdr:to>
      <xdr:col>85</xdr:col>
      <xdr:colOff>177800</xdr:colOff>
      <xdr:row>39</xdr:row>
      <xdr:rowOff>25032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9809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2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77280</xdr:rowOff>
    </xdr:from>
    <xdr:to>
      <xdr:col>81</xdr:col>
      <xdr:colOff>101600</xdr:colOff>
      <xdr:row>39</xdr:row>
      <xdr:rowOff>7430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170007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44780</xdr:rowOff>
    </xdr:from>
    <xdr:to>
      <xdr:col>76</xdr:col>
      <xdr:colOff>165100</xdr:colOff>
      <xdr:row>34</xdr:row>
      <xdr:rowOff>146380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58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162907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6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31750</xdr:rowOff>
    </xdr:from>
    <xdr:to>
      <xdr:col>72</xdr:col>
      <xdr:colOff>38100</xdr:colOff>
      <xdr:row>36</xdr:row>
      <xdr:rowOff>133350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149877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7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3327</xdr:rowOff>
    </xdr:from>
    <xdr:to>
      <xdr:col>67</xdr:col>
      <xdr:colOff>101600</xdr:colOff>
      <xdr:row>35</xdr:row>
      <xdr:rowOff>104927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0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121454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135250</xdr:rowOff>
    </xdr:from>
    <xdr:to>
      <xdr:col>85</xdr:col>
      <xdr:colOff>127000</xdr:colOff>
      <xdr:row>57</xdr:row>
      <xdr:rowOff>73680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36450"/>
          <a:ext cx="8382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9147</xdr:rowOff>
    </xdr:from>
    <xdr:to>
      <xdr:col>81</xdr:col>
      <xdr:colOff>50800</xdr:colOff>
      <xdr:row>57</xdr:row>
      <xdr:rowOff>73680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81797"/>
          <a:ext cx="889000" cy="6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82207</xdr:rowOff>
    </xdr:from>
    <xdr:to>
      <xdr:col>76</xdr:col>
      <xdr:colOff>114300</xdr:colOff>
      <xdr:row>57</xdr:row>
      <xdr:rowOff>9147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683407"/>
          <a:ext cx="889000" cy="9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82207</xdr:rowOff>
    </xdr:from>
    <xdr:to>
      <xdr:col>71</xdr:col>
      <xdr:colOff>177800</xdr:colOff>
      <xdr:row>57</xdr:row>
      <xdr:rowOff>57351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83407"/>
          <a:ext cx="889000" cy="14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84450</xdr:rowOff>
    </xdr:from>
    <xdr:to>
      <xdr:col>85</xdr:col>
      <xdr:colOff>177800</xdr:colOff>
      <xdr:row>57</xdr:row>
      <xdr:rowOff>14600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107327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22880</xdr:rowOff>
    </xdr:from>
    <xdr:to>
      <xdr:col>81</xdr:col>
      <xdr:colOff>101600</xdr:colOff>
      <xdr:row>57</xdr:row>
      <xdr:rowOff>124480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129797</xdr:rowOff>
    </xdr:from>
    <xdr:to>
      <xdr:col>76</xdr:col>
      <xdr:colOff>165100</xdr:colOff>
      <xdr:row>57</xdr:row>
      <xdr:rowOff>59947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51074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31407</xdr:rowOff>
    </xdr:from>
    <xdr:to>
      <xdr:col>72</xdr:col>
      <xdr:colOff>38100</xdr:colOff>
      <xdr:row>56</xdr:row>
      <xdr:rowOff>133007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149534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6551</xdr:rowOff>
    </xdr:from>
    <xdr:to>
      <xdr:col>67</xdr:col>
      <xdr:colOff>101600</xdr:colOff>
      <xdr:row>57</xdr:row>
      <xdr:rowOff>108151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99278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93261</xdr:rowOff>
    </xdr:from>
    <xdr:to>
      <xdr:col>85</xdr:col>
      <xdr:colOff>127000</xdr:colOff>
      <xdr:row>79</xdr:row>
      <xdr:rowOff>98715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37811"/>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93261</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37811"/>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90388</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3493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90388</xdr:rowOff>
    </xdr:from>
    <xdr:to>
      <xdr:col>71</xdr:col>
      <xdr:colOff>177800</xdr:colOff>
      <xdr:row>79</xdr:row>
      <xdr:rowOff>95090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34938"/>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47915</xdr:rowOff>
    </xdr:from>
    <xdr:to>
      <xdr:col>85</xdr:col>
      <xdr:colOff>177800</xdr:colOff>
      <xdr:row>79</xdr:row>
      <xdr:rowOff>149515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42461</xdr:rowOff>
    </xdr:from>
    <xdr:to>
      <xdr:col>81</xdr:col>
      <xdr:colOff>101600</xdr:colOff>
      <xdr:row>79</xdr:row>
      <xdr:rowOff>144061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135188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7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39588</xdr:rowOff>
    </xdr:from>
    <xdr:to>
      <xdr:col>72</xdr:col>
      <xdr:colOff>38100</xdr:colOff>
      <xdr:row>79</xdr:row>
      <xdr:rowOff>141188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132315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44290</xdr:rowOff>
    </xdr:from>
    <xdr:to>
      <xdr:col>67</xdr:col>
      <xdr:colOff>101600</xdr:colOff>
      <xdr:row>79</xdr:row>
      <xdr:rowOff>145890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137017</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8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61748</xdr:rowOff>
    </xdr:from>
    <xdr:to>
      <xdr:col>85</xdr:col>
      <xdr:colOff>127000</xdr:colOff>
      <xdr:row>96</xdr:row>
      <xdr:rowOff>62091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349498"/>
          <a:ext cx="838200" cy="1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61748</xdr:rowOff>
    </xdr:from>
    <xdr:to>
      <xdr:col>81</xdr:col>
      <xdr:colOff>50800</xdr:colOff>
      <xdr:row>96</xdr:row>
      <xdr:rowOff>33662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49498"/>
          <a:ext cx="889000" cy="14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33662</xdr:rowOff>
    </xdr:from>
    <xdr:to>
      <xdr:col>76</xdr:col>
      <xdr:colOff>114300</xdr:colOff>
      <xdr:row>96</xdr:row>
      <xdr:rowOff>84265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92862"/>
          <a:ext cx="889000" cy="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84265</xdr:rowOff>
    </xdr:from>
    <xdr:to>
      <xdr:col>71</xdr:col>
      <xdr:colOff>177800</xdr:colOff>
      <xdr:row>96</xdr:row>
      <xdr:rowOff>96413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43465"/>
          <a:ext cx="8890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11291</xdr:rowOff>
    </xdr:from>
    <xdr:to>
      <xdr:col>85</xdr:col>
      <xdr:colOff>177800</xdr:colOff>
      <xdr:row>96</xdr:row>
      <xdr:rowOff>112891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161168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10948</xdr:rowOff>
    </xdr:from>
    <xdr:to>
      <xdr:col>81</xdr:col>
      <xdr:colOff>101600</xdr:colOff>
      <xdr:row>95</xdr:row>
      <xdr:rowOff>112548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129075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154312</xdr:rowOff>
    </xdr:from>
    <xdr:to>
      <xdr:col>76</xdr:col>
      <xdr:colOff>165100</xdr:colOff>
      <xdr:row>96</xdr:row>
      <xdr:rowOff>84462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100989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33465</xdr:rowOff>
    </xdr:from>
    <xdr:to>
      <xdr:col>72</xdr:col>
      <xdr:colOff>38100</xdr:colOff>
      <xdr:row>96</xdr:row>
      <xdr:rowOff>135065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151592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45613</xdr:rowOff>
    </xdr:from>
    <xdr:to>
      <xdr:col>67</xdr:col>
      <xdr:colOff>101600</xdr:colOff>
      <xdr:row>96</xdr:row>
      <xdr:rowOff>147213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138340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5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類似団体内平均と比較して、民生費、土木費、教育費が平均値を上回っている。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うち前年度と比較して増加しているのは民生費と教育費であり、民生費は物価高騰対応重点支援給付金事業などの増、教育費は総合体育館運営費、武蔵ヶ丘北小学校校舎・給食室新築事業、菊陽北小学校建設費などの増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年度から令和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年度にかけて、積立額が取崩額を上回ったため増加した。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年度の実質収支額については、歳入の前年度からの減額が、歳出の前年度からの減額よりも大きく、また、翌年度に繰り越すべき財源が増加したため、実質収支額は減少した。</a:t>
          </a:r>
        </a:p>
        <a:p>
          <a:r>
            <a:rPr kumimoji="1" lang="ja-JP" altLang="en-US" sz="1200">
              <a:latin typeface="ＭＳ ゴシック" pitchFamily="49" charset="-128"/>
              <a:ea typeface="ＭＳ ゴシック" pitchFamily="49" charset="-128"/>
            </a:rPr>
            <a:t>　実質単年度収支については、積立金取崩し額は減少したものの、繰上償還金と単年度収支も減少したため、実質単年度収支は減少した。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一般会計、他全ての会計において、実質赤字はなかった。</a:t>
          </a:r>
        </a:p>
        <a:p>
          <a:r>
            <a:rPr kumimoji="1" lang="ja-JP" altLang="en-US" sz="1400">
              <a:latin typeface="ＭＳ ゴシック" pitchFamily="49" charset="-128"/>
              <a:ea typeface="ＭＳ ゴシック" pitchFamily="49" charset="-128"/>
            </a:rPr>
            <a:t>　今後も、引き続き各会計の実質収支等の状況を注視し、健全な財政運営に努めていく。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％と前年度よりも</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今後は、防災センター整備事業等の大型事業の償還が開始され、加えて新規事業に伴う地方債の発行により、比率は上昇していくことが見込まれる。</a:t>
          </a:r>
        </a:p>
        <a:p>
          <a:r>
            <a:rPr kumimoji="1" lang="ja-JP" altLang="en-US" sz="1400">
              <a:latin typeface="ＭＳ ゴシック" pitchFamily="49" charset="-128"/>
              <a:ea typeface="ＭＳ ゴシック" pitchFamily="49" charset="-128"/>
            </a:rPr>
            <a:t>　引き続き健全な財政運営に努めていく。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満期一括償還地方債の発行なし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熊本県菊陽町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菊陽杉並木公園拡張整備事業等の大型事業の実施により地方債残高が増加したことで、将来負担比率は増加した。</a:t>
          </a:r>
        </a:p>
        <a:p>
          <a:r>
            <a:rPr kumimoji="1" lang="ja-JP" altLang="en-US" sz="1400">
              <a:latin typeface="ＭＳ ゴシック" pitchFamily="49" charset="-128"/>
              <a:ea typeface="ＭＳ ゴシック" pitchFamily="49" charset="-128"/>
            </a:rPr>
            <a:t>　今後も新駅設置等の大型事業が控えており、基金を取り崩すことによる充当可能基金の減少や地方債残高の増加により、将来負担比率は上昇する可能性がある。</a:t>
          </a:r>
        </a:p>
        <a:p>
          <a:r>
            <a:rPr kumimoji="1" lang="ja-JP" altLang="en-US" sz="1400">
              <a:latin typeface="ＭＳ ゴシック" pitchFamily="49" charset="-128"/>
              <a:ea typeface="ＭＳ ゴシック" pitchFamily="49" charset="-128"/>
            </a:rPr>
            <a:t>　地方債残高や基金残高の適正管理を行い、過度な将来負担とならないように努めていく。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熊本県菊陽町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積立の主なものとして、財政調整基金に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百万円、企業版ふるさと納税基金に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百万円、子育て支援施設等整備基金に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一方、取崩の主なものとして、総合スポーツ施設整備基金から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百万円、企業誘致環境整備基金から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結果、積み立て額が取り崩し額を上回ったため、基金全体は増加している。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菊陽町中期財政計画において、財政調整機能のある基金（財政調整基金、減債基金）については標準財政規模の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また、目的が決まっている場合は、特定目的基金に積み立てることとする。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学校建設基金：町立小中学校の施設整備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企業誘致環境整備基金：企業誘致推進のための環境整備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総合スポーツ施設整備基金：総合スポーツ施設の整備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企業誘致環境整備基金：企業誘致対策事業のため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総合スポーツ施設整備基金：菊陽杉並木公園拡張整備事業のため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公共施設整備基金：公共施設の更新に備え、重点的に積みたてを行う予定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学校建設基金：小中学校の増改築等が続き、今後は基金の取り崩しが多くなるため、計画的に積み立てを行う予定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企業誘致環境整備基金：企業誘致推進の環境整備のため、計画的に取り崩しを行う予定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総合スポーツ施設整備基金：施設整備のため計画的に取り崩しを行う予定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百万円を積み立てた結果増加した。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年度は上記目標を達成したが、財源の年度間調整を適切に判断しながら引き続き基金管理に努める。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積み立て取り崩しは行わず、利子分のみの増加。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財政調整基金と併せ、標準財政規模の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21084254</v>
      </c>
      <c r="BO4" s="449"/>
      <c r="BP4" s="449"/>
      <c r="BQ4" s="449"/>
      <c r="BR4" s="449"/>
      <c r="BS4" s="449"/>
      <c r="BT4" s="449"/>
      <c r="BU4" s="450"/>
      <c r="BV4" s="448">
        <v>21579564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7.4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20359902</v>
      </c>
      <c r="BO5" s="420"/>
      <c r="BP5" s="420"/>
      <c r="BQ5" s="420"/>
      <c r="BR5" s="420"/>
      <c r="BS5" s="420"/>
      <c r="BT5" s="420"/>
      <c r="BU5" s="421"/>
      <c r="BV5" s="419">
        <v>20563879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88.6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724352</v>
      </c>
      <c r="BO6" s="420"/>
      <c r="BP6" s="420"/>
      <c r="BQ6" s="420"/>
      <c r="BR6" s="420"/>
      <c r="BS6" s="420"/>
      <c r="BT6" s="420"/>
      <c r="BU6" s="421"/>
      <c r="BV6" s="419">
        <v>1015685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91.9</v>
      </c>
      <c r="CU6" s="563"/>
      <c r="CV6" s="563"/>
      <c r="CW6" s="563"/>
      <c r="CX6" s="563"/>
      <c r="CY6" s="563"/>
      <c r="CZ6" s="563"/>
      <c r="DA6" s="564"/>
      <c r="DB6" s="562">
        <v>89.4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416521</v>
      </c>
      <c r="BO7" s="420"/>
      <c r="BP7" s="420"/>
      <c r="BQ7" s="420"/>
      <c r="BR7" s="420"/>
      <c r="BS7" s="420"/>
      <c r="BT7" s="420"/>
      <c r="BU7" s="421"/>
      <c r="BV7" s="419">
        <v>309365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9778199</v>
      </c>
      <c r="CU7" s="420"/>
      <c r="CV7" s="420"/>
      <c r="CW7" s="420"/>
      <c r="CX7" s="420"/>
      <c r="CY7" s="420"/>
      <c r="CZ7" s="420"/>
      <c r="DA7" s="421"/>
      <c r="DB7" s="419">
        <v>9513567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307831</v>
      </c>
      <c r="BO8" s="420"/>
      <c r="BP8" s="420"/>
      <c r="BQ8" s="420"/>
      <c r="BR8" s="420"/>
      <c r="BS8" s="420"/>
      <c r="BT8" s="420"/>
      <c r="BU8" s="421"/>
      <c r="BV8" s="419">
        <v>706320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0.94</v>
      </c>
      <c r="CU8" s="523"/>
      <c r="CV8" s="523"/>
      <c r="CW8" s="523"/>
      <c r="CX8" s="523"/>
      <c r="CY8" s="523"/>
      <c r="CZ8" s="523"/>
      <c r="DA8" s="524"/>
      <c r="DB8" s="522">
        <v>0.96</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43337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-398489</v>
      </c>
      <c r="BO9" s="420"/>
      <c r="BP9" s="420"/>
      <c r="BQ9" s="420"/>
      <c r="BR9" s="420"/>
      <c r="BS9" s="420"/>
      <c r="BT9" s="420"/>
      <c r="BU9" s="421"/>
      <c r="BV9" s="419">
        <v>22734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11.8</v>
      </c>
      <c r="CU9" s="417"/>
      <c r="CV9" s="417"/>
      <c r="CW9" s="417"/>
      <c r="CX9" s="417"/>
      <c r="CY9" s="417"/>
      <c r="CZ9" s="417"/>
      <c r="DA9" s="418"/>
      <c r="DB9" s="416">
        <v>15.8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40984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360078</v>
      </c>
      <c r="BO10" s="420"/>
      <c r="BP10" s="420"/>
      <c r="BQ10" s="420"/>
      <c r="BR10" s="420"/>
      <c r="BS10" s="420"/>
      <c r="BT10" s="420"/>
      <c r="BU10" s="421"/>
      <c r="BV10" s="419">
        <v>350065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362765</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43915</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330000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42928</v>
      </c>
      <c r="S13" s="507"/>
      <c r="T13" s="507"/>
      <c r="U13" s="507"/>
      <c r="V13" s="508"/>
      <c r="W13" s="509" t="s">
        <v>130</v>
      </c>
      <c r="X13" s="405"/>
      <c r="Y13" s="405"/>
      <c r="Z13" s="405"/>
      <c r="AA13" s="405"/>
      <c r="AB13" s="406"/>
      <c r="AC13" s="372">
        <v>875</v>
      </c>
      <c r="AD13" s="373"/>
      <c r="AE13" s="373"/>
      <c r="AF13" s="373"/>
      <c r="AG13" s="374"/>
      <c r="AH13" s="372">
        <v>932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-38411</v>
      </c>
      <c r="BO13" s="420"/>
      <c r="BP13" s="420"/>
      <c r="BQ13" s="420"/>
      <c r="BR13" s="420"/>
      <c r="BS13" s="420"/>
      <c r="BT13" s="420"/>
      <c r="BU13" s="421"/>
      <c r="BV13" s="419">
        <v>405564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6.7</v>
      </c>
      <c r="CU13" s="417"/>
      <c r="CV13" s="417"/>
      <c r="CW13" s="417"/>
      <c r="CX13" s="417"/>
      <c r="CY13" s="417"/>
      <c r="CZ13" s="417"/>
      <c r="DA13" s="418"/>
      <c r="DB13" s="416">
        <v>5.9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43714</v>
      </c>
      <c r="S14" s="507"/>
      <c r="T14" s="507"/>
      <c r="U14" s="507"/>
      <c r="V14" s="508"/>
      <c r="W14" s="510"/>
      <c r="X14" s="408"/>
      <c r="Y14" s="408"/>
      <c r="Z14" s="408"/>
      <c r="AA14" s="408"/>
      <c r="AB14" s="409"/>
      <c r="AC14" s="499">
        <v>4.3</v>
      </c>
      <c r="AD14" s="500"/>
      <c r="AE14" s="500"/>
      <c r="AF14" s="500"/>
      <c r="AG14" s="501"/>
      <c r="AH14" s="499">
        <v>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24.9</v>
      </c>
      <c r="CU14" s="517"/>
      <c r="CV14" s="517"/>
      <c r="CW14" s="517"/>
      <c r="CX14" s="517"/>
      <c r="CY14" s="517"/>
      <c r="CZ14" s="517"/>
      <c r="DA14" s="518"/>
      <c r="DB14" s="516">
        <v>20.100000000000001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43185</v>
      </c>
      <c r="S15" s="507"/>
      <c r="T15" s="507"/>
      <c r="U15" s="507"/>
      <c r="V15" s="508"/>
      <c r="W15" s="509" t="s">
        <v>137</v>
      </c>
      <c r="X15" s="405"/>
      <c r="Y15" s="405"/>
      <c r="Z15" s="405"/>
      <c r="AA15" s="405"/>
      <c r="AB15" s="406"/>
      <c r="AC15" s="372">
        <v>6452</v>
      </c>
      <c r="AD15" s="373"/>
      <c r="AE15" s="373"/>
      <c r="AF15" s="373"/>
      <c r="AG15" s="374"/>
      <c r="AH15" s="372">
        <v>5765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7319443</v>
      </c>
      <c r="BO15" s="449"/>
      <c r="BP15" s="449"/>
      <c r="BQ15" s="449"/>
      <c r="BR15" s="449"/>
      <c r="BS15" s="449"/>
      <c r="BT15" s="449"/>
      <c r="BU15" s="450"/>
      <c r="BV15" s="448">
        <v>7085311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31.5</v>
      </c>
      <c r="AD16" s="500"/>
      <c r="AE16" s="500"/>
      <c r="AF16" s="500"/>
      <c r="AG16" s="501"/>
      <c r="AH16" s="499">
        <v>30.8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7701943</v>
      </c>
      <c r="BO16" s="420"/>
      <c r="BP16" s="420"/>
      <c r="BQ16" s="420"/>
      <c r="BR16" s="420"/>
      <c r="BS16" s="420"/>
      <c r="BT16" s="420"/>
      <c r="BU16" s="421"/>
      <c r="BV16" s="419">
        <v>7433062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13167</v>
      </c>
      <c r="AD17" s="373"/>
      <c r="AE17" s="373"/>
      <c r="AF17" s="373"/>
      <c r="AG17" s="374"/>
      <c r="AH17" s="372">
        <v>12013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9356921</v>
      </c>
      <c r="BO17" s="420"/>
      <c r="BP17" s="420"/>
      <c r="BQ17" s="420"/>
      <c r="BR17" s="420"/>
      <c r="BS17" s="420"/>
      <c r="BT17" s="420"/>
      <c r="BU17" s="421"/>
      <c r="BV17" s="419">
        <v>9080261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37.46</v>
      </c>
      <c r="M18" s="472"/>
      <c r="N18" s="472"/>
      <c r="O18" s="472"/>
      <c r="P18" s="472"/>
      <c r="Q18" s="472"/>
      <c r="R18" s="473"/>
      <c r="S18" s="473"/>
      <c r="T18" s="473"/>
      <c r="U18" s="473"/>
      <c r="V18" s="474"/>
      <c r="W18" s="490"/>
      <c r="X18" s="491"/>
      <c r="Y18" s="491"/>
      <c r="Z18" s="491"/>
      <c r="AA18" s="491"/>
      <c r="AB18" s="515"/>
      <c r="AC18" s="389">
        <v>64.2</v>
      </c>
      <c r="AD18" s="390"/>
      <c r="AE18" s="390"/>
      <c r="AF18" s="390"/>
      <c r="AG18" s="475"/>
      <c r="AH18" s="389">
        <v>64.2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8966766</v>
      </c>
      <c r="BO18" s="420"/>
      <c r="BP18" s="420"/>
      <c r="BQ18" s="420"/>
      <c r="BR18" s="420"/>
      <c r="BS18" s="420"/>
      <c r="BT18" s="420"/>
      <c r="BU18" s="421"/>
      <c r="BV18" s="419">
        <v>8548483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1157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12118198</v>
      </c>
      <c r="BO19" s="420"/>
      <c r="BP19" s="420"/>
      <c r="BQ19" s="420"/>
      <c r="BR19" s="420"/>
      <c r="BS19" s="420"/>
      <c r="BT19" s="420"/>
      <c r="BU19" s="421"/>
      <c r="BV19" s="419">
        <v>12113558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17794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17978430</v>
      </c>
      <c r="BO22" s="449"/>
      <c r="BP22" s="449"/>
      <c r="BQ22" s="449"/>
      <c r="BR22" s="449"/>
      <c r="BS22" s="449"/>
      <c r="BT22" s="449"/>
      <c r="BU22" s="450"/>
      <c r="BV22" s="448">
        <v>17416550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12009691</v>
      </c>
      <c r="BO23" s="420"/>
      <c r="BP23" s="420"/>
      <c r="BQ23" s="420"/>
      <c r="BR23" s="420"/>
      <c r="BS23" s="420"/>
      <c r="BT23" s="420"/>
      <c r="BU23" s="421"/>
      <c r="BV23" s="419">
        <v>11564192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7470</v>
      </c>
      <c r="R24" s="373"/>
      <c r="S24" s="373"/>
      <c r="T24" s="373"/>
      <c r="U24" s="373"/>
      <c r="V24" s="374"/>
      <c r="W24" s="462"/>
      <c r="X24" s="399"/>
      <c r="Y24" s="400"/>
      <c r="Z24" s="375" t="s">
        <v>162</v>
      </c>
      <c r="AA24" s="376"/>
      <c r="AB24" s="376"/>
      <c r="AC24" s="376"/>
      <c r="AD24" s="376"/>
      <c r="AE24" s="376"/>
      <c r="AF24" s="376"/>
      <c r="AG24" s="377"/>
      <c r="AH24" s="372">
        <v>229</v>
      </c>
      <c r="AI24" s="373"/>
      <c r="AJ24" s="373"/>
      <c r="AK24" s="373"/>
      <c r="AL24" s="374"/>
      <c r="AM24" s="372">
        <v>674405</v>
      </c>
      <c r="AN24" s="373"/>
      <c r="AO24" s="373"/>
      <c r="AP24" s="373"/>
      <c r="AQ24" s="373"/>
      <c r="AR24" s="374"/>
      <c r="AS24" s="372">
        <v>2945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14167241</v>
      </c>
      <c r="BO24" s="420"/>
      <c r="BP24" s="420"/>
      <c r="BQ24" s="420"/>
      <c r="BR24" s="420"/>
      <c r="BS24" s="420"/>
      <c r="BT24" s="420"/>
      <c r="BU24" s="421"/>
      <c r="BV24" s="419">
        <v>13177739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5930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7743983</v>
      </c>
      <c r="BO25" s="449"/>
      <c r="BP25" s="449"/>
      <c r="BQ25" s="449"/>
      <c r="BR25" s="449"/>
      <c r="BS25" s="449"/>
      <c r="BT25" s="449"/>
      <c r="BU25" s="450"/>
      <c r="BV25" s="448">
        <v>6644769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5420</v>
      </c>
      <c r="R26" s="373"/>
      <c r="S26" s="373"/>
      <c r="T26" s="373"/>
      <c r="U26" s="373"/>
      <c r="V26" s="374"/>
      <c r="W26" s="462"/>
      <c r="X26" s="399"/>
      <c r="Y26" s="400"/>
      <c r="Z26" s="375" t="s">
        <v>168</v>
      </c>
      <c r="AA26" s="430"/>
      <c r="AB26" s="430"/>
      <c r="AC26" s="430"/>
      <c r="AD26" s="430"/>
      <c r="AE26" s="430"/>
      <c r="AF26" s="430"/>
      <c r="AG26" s="431"/>
      <c r="AH26" s="372">
        <v>16</v>
      </c>
      <c r="AI26" s="373"/>
      <c r="AJ26" s="373"/>
      <c r="AK26" s="373"/>
      <c r="AL26" s="374"/>
      <c r="AM26" s="372">
        <v>41920</v>
      </c>
      <c r="AN26" s="373"/>
      <c r="AO26" s="373"/>
      <c r="AP26" s="373"/>
      <c r="AQ26" s="373"/>
      <c r="AR26" s="374"/>
      <c r="AS26" s="372">
        <v>2620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3320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640730</v>
      </c>
      <c r="BO27" s="454"/>
      <c r="BP27" s="454"/>
      <c r="BQ27" s="454"/>
      <c r="BR27" s="454"/>
      <c r="BS27" s="454"/>
      <c r="BT27" s="454"/>
      <c r="BU27" s="455"/>
      <c r="BV27" s="453">
        <v>640728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2739</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2576147</v>
      </c>
      <c r="BO28" s="449"/>
      <c r="BP28" s="449"/>
      <c r="BQ28" s="449"/>
      <c r="BR28" s="449"/>
      <c r="BS28" s="449"/>
      <c r="BT28" s="449"/>
      <c r="BU28" s="450"/>
      <c r="BV28" s="448">
        <v>2216069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16</v>
      </c>
      <c r="M29" s="373"/>
      <c r="N29" s="373"/>
      <c r="O29" s="373"/>
      <c r="P29" s="374"/>
      <c r="Q29" s="372">
        <v>2490</v>
      </c>
      <c r="R29" s="373"/>
      <c r="S29" s="373"/>
      <c r="T29" s="373"/>
      <c r="U29" s="373"/>
      <c r="V29" s="374"/>
      <c r="W29" s="463"/>
      <c r="X29" s="464"/>
      <c r="Y29" s="465"/>
      <c r="Z29" s="375" t="s">
        <v>178</v>
      </c>
      <c r="AA29" s="376"/>
      <c r="AB29" s="376"/>
      <c r="AC29" s="376"/>
      <c r="AD29" s="376"/>
      <c r="AE29" s="376"/>
      <c r="AF29" s="376"/>
      <c r="AG29" s="377"/>
      <c r="AH29" s="372">
        <v>230</v>
      </c>
      <c r="AI29" s="373"/>
      <c r="AJ29" s="373"/>
      <c r="AK29" s="373"/>
      <c r="AL29" s="374"/>
      <c r="AM29" s="372">
        <v>678047</v>
      </c>
      <c r="AN29" s="373"/>
      <c r="AO29" s="373"/>
      <c r="AP29" s="373"/>
      <c r="AQ29" s="373"/>
      <c r="AR29" s="374"/>
      <c r="AS29" s="372">
        <v>2948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388864</v>
      </c>
      <c r="BO29" s="420"/>
      <c r="BP29" s="420"/>
      <c r="BQ29" s="420"/>
      <c r="BR29" s="420"/>
      <c r="BS29" s="420"/>
      <c r="BT29" s="420"/>
      <c r="BU29" s="421"/>
      <c r="BV29" s="419">
        <v>388856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2767542</v>
      </c>
      <c r="BO30" s="454"/>
      <c r="BP30" s="454"/>
      <c r="BQ30" s="454"/>
      <c r="BR30" s="454"/>
      <c r="BS30" s="454"/>
      <c r="BT30" s="454"/>
      <c r="BU30" s="455"/>
      <c r="BV30" s="453">
        <v>3048137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菊陽町国民健康保険特別会計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菊陽町下水道事業会計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菊陽町工業団地造成事業特別会計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有限会社さんふれあ</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菊陽町土地取得特別会計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菊陽町介護保険特別会計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大津菊陽水道企業団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菊陽町後期高齢者医療特別会計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菊池広域連合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F29sqVW9R7yCbVVz6TAvuWhrJ8uyGKzbZYBrsfWxLaZGTiQqXMP7Yei1u7HwilGcFFcUBUpQxWdzLrG7FCCjw==" saltValue="ZBU7PNRkmRmuellqKL2d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7798931</v>
      </c>
      <c r="S5" s="677"/>
      <c r="T5" s="677"/>
      <c r="U5" s="677"/>
      <c r="V5" s="677"/>
      <c r="W5" s="677"/>
      <c r="X5" s="677"/>
      <c r="Y5" s="702"/>
      <c r="Z5" s="715">
        <v>37</v>
      </c>
      <c r="AA5" s="715"/>
      <c r="AB5" s="715"/>
      <c r="AC5" s="715"/>
      <c r="AD5" s="716">
        <v>7798931</v>
      </c>
      <c r="AE5" s="716"/>
      <c r="AF5" s="716"/>
      <c r="AG5" s="716"/>
      <c r="AH5" s="716"/>
      <c r="AI5" s="716"/>
      <c r="AJ5" s="716"/>
      <c r="AK5" s="716"/>
      <c r="AL5" s="703">
        <v>79.900000000000006</v>
      </c>
      <c r="AM5" s="685"/>
      <c r="AN5" s="685"/>
      <c r="AO5" s="704"/>
      <c r="AP5" s="679" t="s">
        <v>217</v>
      </c>
      <c r="AQ5" s="680"/>
      <c r="AR5" s="680"/>
      <c r="AS5" s="680"/>
      <c r="AT5" s="680"/>
      <c r="AU5" s="680"/>
      <c r="AV5" s="680"/>
      <c r="AW5" s="680"/>
      <c r="AX5" s="680"/>
      <c r="AY5" s="680"/>
      <c r="AZ5" s="680"/>
      <c r="BA5" s="680"/>
      <c r="BB5" s="680"/>
      <c r="BC5" s="680"/>
      <c r="BD5" s="680"/>
      <c r="BE5" s="680"/>
      <c r="BF5" s="681"/>
      <c r="BG5" s="621">
        <v>7798931</v>
      </c>
      <c r="BH5" s="622"/>
      <c r="BI5" s="622"/>
      <c r="BJ5" s="622"/>
      <c r="BK5" s="622"/>
      <c r="BL5" s="622"/>
      <c r="BM5" s="622"/>
      <c r="BN5" s="623"/>
      <c r="BO5" s="659">
        <v>100</v>
      </c>
      <c r="BP5" s="659"/>
      <c r="BQ5" s="659"/>
      <c r="BR5" s="659"/>
      <c r="BS5" s="660" t="s">
        <v>121</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208199</v>
      </c>
      <c r="S6" s="622"/>
      <c r="T6" s="622"/>
      <c r="U6" s="622"/>
      <c r="V6" s="622"/>
      <c r="W6" s="622"/>
      <c r="X6" s="622"/>
      <c r="Y6" s="623"/>
      <c r="Z6" s="659">
        <v>1</v>
      </c>
      <c r="AA6" s="659"/>
      <c r="AB6" s="659"/>
      <c r="AC6" s="659"/>
      <c r="AD6" s="660">
        <v>208199</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7798931</v>
      </c>
      <c r="BH6" s="622"/>
      <c r="BI6" s="622"/>
      <c r="BJ6" s="622"/>
      <c r="BK6" s="622"/>
      <c r="BL6" s="622"/>
      <c r="BM6" s="622"/>
      <c r="BN6" s="623"/>
      <c r="BO6" s="659">
        <v>100</v>
      </c>
      <c r="BP6" s="659"/>
      <c r="BQ6" s="659"/>
      <c r="BR6" s="659"/>
      <c r="BS6" s="660" t="s">
        <v>121</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131423</v>
      </c>
      <c r="CS6" s="622"/>
      <c r="CT6" s="622"/>
      <c r="CU6" s="622"/>
      <c r="CV6" s="622"/>
      <c r="CW6" s="622"/>
      <c r="CX6" s="622"/>
      <c r="CY6" s="623"/>
      <c r="CZ6" s="703">
        <v>0.6</v>
      </c>
      <c r="DA6" s="685"/>
      <c r="DB6" s="685"/>
      <c r="DC6" s="705"/>
      <c r="DD6" s="627">
        <v>5423</v>
      </c>
      <c r="DE6" s="622"/>
      <c r="DF6" s="622"/>
      <c r="DG6" s="622"/>
      <c r="DH6" s="622"/>
      <c r="DI6" s="622"/>
      <c r="DJ6" s="622"/>
      <c r="DK6" s="622"/>
      <c r="DL6" s="622"/>
      <c r="DM6" s="622"/>
      <c r="DN6" s="622"/>
      <c r="DO6" s="622"/>
      <c r="DP6" s="623"/>
      <c r="DQ6" s="627">
        <v>131423</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1426</v>
      </c>
      <c r="S7" s="622"/>
      <c r="T7" s="622"/>
      <c r="U7" s="622"/>
      <c r="V7" s="622"/>
      <c r="W7" s="622"/>
      <c r="X7" s="622"/>
      <c r="Y7" s="623"/>
      <c r="Z7" s="659">
        <v>0</v>
      </c>
      <c r="AA7" s="659"/>
      <c r="AB7" s="659"/>
      <c r="AC7" s="659"/>
      <c r="AD7" s="660">
        <v>1426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3323790</v>
      </c>
      <c r="BH7" s="622"/>
      <c r="BI7" s="622"/>
      <c r="BJ7" s="622"/>
      <c r="BK7" s="622"/>
      <c r="BL7" s="622"/>
      <c r="BM7" s="622"/>
      <c r="BN7" s="623"/>
      <c r="BO7" s="659">
        <v>42.6</v>
      </c>
      <c r="BP7" s="659"/>
      <c r="BQ7" s="659"/>
      <c r="BR7" s="659"/>
      <c r="BS7" s="660" t="s">
        <v>121</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2265534</v>
      </c>
      <c r="CS7" s="622"/>
      <c r="CT7" s="622"/>
      <c r="CU7" s="622"/>
      <c r="CV7" s="622"/>
      <c r="CW7" s="622"/>
      <c r="CX7" s="622"/>
      <c r="CY7" s="623"/>
      <c r="CZ7" s="659">
        <v>11.1</v>
      </c>
      <c r="DA7" s="659"/>
      <c r="DB7" s="659"/>
      <c r="DC7" s="659"/>
      <c r="DD7" s="627">
        <v>92985</v>
      </c>
      <c r="DE7" s="622"/>
      <c r="DF7" s="622"/>
      <c r="DG7" s="622"/>
      <c r="DH7" s="622"/>
      <c r="DI7" s="622"/>
      <c r="DJ7" s="622"/>
      <c r="DK7" s="622"/>
      <c r="DL7" s="622"/>
      <c r="DM7" s="622"/>
      <c r="DN7" s="622"/>
      <c r="DO7" s="622"/>
      <c r="DP7" s="623"/>
      <c r="DQ7" s="627">
        <v>1665292</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21780</v>
      </c>
      <c r="S8" s="622"/>
      <c r="T8" s="622"/>
      <c r="U8" s="622"/>
      <c r="V8" s="622"/>
      <c r="W8" s="622"/>
      <c r="X8" s="622"/>
      <c r="Y8" s="623"/>
      <c r="Z8" s="659">
        <v>0.1</v>
      </c>
      <c r="AA8" s="659"/>
      <c r="AB8" s="659"/>
      <c r="AC8" s="659"/>
      <c r="AD8" s="660">
        <v>21780</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79877</v>
      </c>
      <c r="BH8" s="622"/>
      <c r="BI8" s="622"/>
      <c r="BJ8" s="622"/>
      <c r="BK8" s="622"/>
      <c r="BL8" s="622"/>
      <c r="BM8" s="622"/>
      <c r="BN8" s="623"/>
      <c r="BO8" s="659">
        <v>1</v>
      </c>
      <c r="BP8" s="659"/>
      <c r="BQ8" s="659"/>
      <c r="BR8" s="659"/>
      <c r="BS8" s="660" t="s">
        <v>121</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7487638</v>
      </c>
      <c r="CS8" s="622"/>
      <c r="CT8" s="622"/>
      <c r="CU8" s="622"/>
      <c r="CV8" s="622"/>
      <c r="CW8" s="622"/>
      <c r="CX8" s="622"/>
      <c r="CY8" s="623"/>
      <c r="CZ8" s="659">
        <v>36.799999999999997</v>
      </c>
      <c r="DA8" s="659"/>
      <c r="DB8" s="659"/>
      <c r="DC8" s="659"/>
      <c r="DD8" s="627">
        <v>202296</v>
      </c>
      <c r="DE8" s="622"/>
      <c r="DF8" s="622"/>
      <c r="DG8" s="622"/>
      <c r="DH8" s="622"/>
      <c r="DI8" s="622"/>
      <c r="DJ8" s="622"/>
      <c r="DK8" s="622"/>
      <c r="DL8" s="622"/>
      <c r="DM8" s="622"/>
      <c r="DN8" s="622"/>
      <c r="DO8" s="622"/>
      <c r="DP8" s="623"/>
      <c r="DQ8" s="627">
        <v>3356468</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22431</v>
      </c>
      <c r="S9" s="622"/>
      <c r="T9" s="622"/>
      <c r="U9" s="622"/>
      <c r="V9" s="622"/>
      <c r="W9" s="622"/>
      <c r="X9" s="622"/>
      <c r="Y9" s="623"/>
      <c r="Z9" s="659">
        <v>0.1</v>
      </c>
      <c r="AA9" s="659"/>
      <c r="AB9" s="659"/>
      <c r="AC9" s="659"/>
      <c r="AD9" s="660">
        <v>22431</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2573191</v>
      </c>
      <c r="BH9" s="622"/>
      <c r="BI9" s="622"/>
      <c r="BJ9" s="622"/>
      <c r="BK9" s="622"/>
      <c r="BL9" s="622"/>
      <c r="BM9" s="622"/>
      <c r="BN9" s="623"/>
      <c r="BO9" s="659">
        <v>33</v>
      </c>
      <c r="BP9" s="659"/>
      <c r="BQ9" s="659"/>
      <c r="BR9" s="659"/>
      <c r="BS9" s="660" t="s">
        <v>121</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1412939</v>
      </c>
      <c r="CS9" s="622"/>
      <c r="CT9" s="622"/>
      <c r="CU9" s="622"/>
      <c r="CV9" s="622"/>
      <c r="CW9" s="622"/>
      <c r="CX9" s="622"/>
      <c r="CY9" s="623"/>
      <c r="CZ9" s="659">
        <v>6.9</v>
      </c>
      <c r="DA9" s="659"/>
      <c r="DB9" s="659"/>
      <c r="DC9" s="659"/>
      <c r="DD9" s="627" t="s">
        <v>121</v>
      </c>
      <c r="DE9" s="622"/>
      <c r="DF9" s="622"/>
      <c r="DG9" s="622"/>
      <c r="DH9" s="622"/>
      <c r="DI9" s="622"/>
      <c r="DJ9" s="622"/>
      <c r="DK9" s="622"/>
      <c r="DL9" s="622"/>
      <c r="DM9" s="622"/>
      <c r="DN9" s="622"/>
      <c r="DO9" s="622"/>
      <c r="DP9" s="623"/>
      <c r="DQ9" s="627">
        <v>1161401</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188238</v>
      </c>
      <c r="BH10" s="622"/>
      <c r="BI10" s="622"/>
      <c r="BJ10" s="622"/>
      <c r="BK10" s="622"/>
      <c r="BL10" s="622"/>
      <c r="BM10" s="622"/>
      <c r="BN10" s="623"/>
      <c r="BO10" s="659">
        <v>2.4</v>
      </c>
      <c r="BP10" s="659"/>
      <c r="BQ10" s="659"/>
      <c r="BR10" s="659"/>
      <c r="BS10" s="660" t="s">
        <v>121</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8553</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8228</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1109447</v>
      </c>
      <c r="S11" s="622"/>
      <c r="T11" s="622"/>
      <c r="U11" s="622"/>
      <c r="V11" s="622"/>
      <c r="W11" s="622"/>
      <c r="X11" s="622"/>
      <c r="Y11" s="623"/>
      <c r="Z11" s="624">
        <v>5.3</v>
      </c>
      <c r="AA11" s="625"/>
      <c r="AB11" s="625"/>
      <c r="AC11" s="626"/>
      <c r="AD11" s="627">
        <v>1109447</v>
      </c>
      <c r="AE11" s="622"/>
      <c r="AF11" s="622"/>
      <c r="AG11" s="622"/>
      <c r="AH11" s="622"/>
      <c r="AI11" s="622"/>
      <c r="AJ11" s="622"/>
      <c r="AK11" s="623"/>
      <c r="AL11" s="624">
        <v>11.4</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482484</v>
      </c>
      <c r="BH11" s="622"/>
      <c r="BI11" s="622"/>
      <c r="BJ11" s="622"/>
      <c r="BK11" s="622"/>
      <c r="BL11" s="622"/>
      <c r="BM11" s="622"/>
      <c r="BN11" s="623"/>
      <c r="BO11" s="659">
        <v>6.2</v>
      </c>
      <c r="BP11" s="659"/>
      <c r="BQ11" s="659"/>
      <c r="BR11" s="659"/>
      <c r="BS11" s="660" t="s">
        <v>121</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467704</v>
      </c>
      <c r="CS11" s="622"/>
      <c r="CT11" s="622"/>
      <c r="CU11" s="622"/>
      <c r="CV11" s="622"/>
      <c r="CW11" s="622"/>
      <c r="CX11" s="622"/>
      <c r="CY11" s="623"/>
      <c r="CZ11" s="659">
        <v>2.2999999999999998</v>
      </c>
      <c r="DA11" s="659"/>
      <c r="DB11" s="659"/>
      <c r="DC11" s="659"/>
      <c r="DD11" s="627">
        <v>115902</v>
      </c>
      <c r="DE11" s="622"/>
      <c r="DF11" s="622"/>
      <c r="DG11" s="622"/>
      <c r="DH11" s="622"/>
      <c r="DI11" s="622"/>
      <c r="DJ11" s="622"/>
      <c r="DK11" s="622"/>
      <c r="DL11" s="622"/>
      <c r="DM11" s="622"/>
      <c r="DN11" s="622"/>
      <c r="DO11" s="622"/>
      <c r="DP11" s="623"/>
      <c r="DQ11" s="627">
        <v>282899</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13524</v>
      </c>
      <c r="S12" s="622"/>
      <c r="T12" s="622"/>
      <c r="U12" s="622"/>
      <c r="V12" s="622"/>
      <c r="W12" s="622"/>
      <c r="X12" s="622"/>
      <c r="Y12" s="623"/>
      <c r="Z12" s="659">
        <v>0.1</v>
      </c>
      <c r="AA12" s="659"/>
      <c r="AB12" s="659"/>
      <c r="AC12" s="659"/>
      <c r="AD12" s="660">
        <v>13524</v>
      </c>
      <c r="AE12" s="660"/>
      <c r="AF12" s="660"/>
      <c r="AG12" s="660"/>
      <c r="AH12" s="660"/>
      <c r="AI12" s="660"/>
      <c r="AJ12" s="660"/>
      <c r="AK12" s="660"/>
      <c r="AL12" s="624">
        <v>0.1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3914117</v>
      </c>
      <c r="BH12" s="622"/>
      <c r="BI12" s="622"/>
      <c r="BJ12" s="622"/>
      <c r="BK12" s="622"/>
      <c r="BL12" s="622"/>
      <c r="BM12" s="622"/>
      <c r="BN12" s="623"/>
      <c r="BO12" s="659">
        <v>50.2</v>
      </c>
      <c r="BP12" s="659"/>
      <c r="BQ12" s="659"/>
      <c r="BR12" s="659"/>
      <c r="BS12" s="660" t="s">
        <v>121</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253473</v>
      </c>
      <c r="CS12" s="622"/>
      <c r="CT12" s="622"/>
      <c r="CU12" s="622"/>
      <c r="CV12" s="622"/>
      <c r="CW12" s="622"/>
      <c r="CX12" s="622"/>
      <c r="CY12" s="623"/>
      <c r="CZ12" s="659">
        <v>1.2</v>
      </c>
      <c r="DA12" s="659"/>
      <c r="DB12" s="659"/>
      <c r="DC12" s="659"/>
      <c r="DD12" s="627">
        <v>48662</v>
      </c>
      <c r="DE12" s="622"/>
      <c r="DF12" s="622"/>
      <c r="DG12" s="622"/>
      <c r="DH12" s="622"/>
      <c r="DI12" s="622"/>
      <c r="DJ12" s="622"/>
      <c r="DK12" s="622"/>
      <c r="DL12" s="622"/>
      <c r="DM12" s="622"/>
      <c r="DN12" s="622"/>
      <c r="DO12" s="622"/>
      <c r="DP12" s="623"/>
      <c r="DQ12" s="627">
        <v>204213</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3861366</v>
      </c>
      <c r="BH13" s="622"/>
      <c r="BI13" s="622"/>
      <c r="BJ13" s="622"/>
      <c r="BK13" s="622"/>
      <c r="BL13" s="622"/>
      <c r="BM13" s="622"/>
      <c r="BN13" s="623"/>
      <c r="BO13" s="659">
        <v>49.5</v>
      </c>
      <c r="BP13" s="659"/>
      <c r="BQ13" s="659"/>
      <c r="BR13" s="659"/>
      <c r="BS13" s="660" t="s">
        <v>121</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3889096</v>
      </c>
      <c r="CS13" s="622"/>
      <c r="CT13" s="622"/>
      <c r="CU13" s="622"/>
      <c r="CV13" s="622"/>
      <c r="CW13" s="622"/>
      <c r="CX13" s="622"/>
      <c r="CY13" s="623"/>
      <c r="CZ13" s="659">
        <v>19.100000000000001</v>
      </c>
      <c r="DA13" s="659"/>
      <c r="DB13" s="659"/>
      <c r="DC13" s="659"/>
      <c r="DD13" s="627">
        <v>3139746</v>
      </c>
      <c r="DE13" s="622"/>
      <c r="DF13" s="622"/>
      <c r="DG13" s="622"/>
      <c r="DH13" s="622"/>
      <c r="DI13" s="622"/>
      <c r="DJ13" s="622"/>
      <c r="DK13" s="622"/>
      <c r="DL13" s="622"/>
      <c r="DM13" s="622"/>
      <c r="DN13" s="622"/>
      <c r="DO13" s="622"/>
      <c r="DP13" s="623"/>
      <c r="DQ13" s="627">
        <v>1173826</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716</v>
      </c>
      <c r="S14" s="622"/>
      <c r="T14" s="622"/>
      <c r="U14" s="622"/>
      <c r="V14" s="622"/>
      <c r="W14" s="622"/>
      <c r="X14" s="622"/>
      <c r="Y14" s="623"/>
      <c r="Z14" s="659">
        <v>0</v>
      </c>
      <c r="AA14" s="659"/>
      <c r="AB14" s="659"/>
      <c r="AC14" s="659"/>
      <c r="AD14" s="660">
        <v>716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158787</v>
      </c>
      <c r="BH14" s="622"/>
      <c r="BI14" s="622"/>
      <c r="BJ14" s="622"/>
      <c r="BK14" s="622"/>
      <c r="BL14" s="622"/>
      <c r="BM14" s="622"/>
      <c r="BN14" s="623"/>
      <c r="BO14" s="659">
        <v>2</v>
      </c>
      <c r="BP14" s="659"/>
      <c r="BQ14" s="659"/>
      <c r="BR14" s="659"/>
      <c r="BS14" s="660" t="s">
        <v>121</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520069</v>
      </c>
      <c r="CS14" s="622"/>
      <c r="CT14" s="622"/>
      <c r="CU14" s="622"/>
      <c r="CV14" s="622"/>
      <c r="CW14" s="622"/>
      <c r="CX14" s="622"/>
      <c r="CY14" s="623"/>
      <c r="CZ14" s="659">
        <v>2.6</v>
      </c>
      <c r="DA14" s="659"/>
      <c r="DB14" s="659"/>
      <c r="DC14" s="659"/>
      <c r="DD14" s="627">
        <v>29966</v>
      </c>
      <c r="DE14" s="622"/>
      <c r="DF14" s="622"/>
      <c r="DG14" s="622"/>
      <c r="DH14" s="622"/>
      <c r="DI14" s="622"/>
      <c r="DJ14" s="622"/>
      <c r="DK14" s="622"/>
      <c r="DL14" s="622"/>
      <c r="DM14" s="622"/>
      <c r="DN14" s="622"/>
      <c r="DO14" s="622"/>
      <c r="DP14" s="623"/>
      <c r="DQ14" s="627">
        <v>495141</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402237</v>
      </c>
      <c r="BH15" s="622"/>
      <c r="BI15" s="622"/>
      <c r="BJ15" s="622"/>
      <c r="BK15" s="622"/>
      <c r="BL15" s="622"/>
      <c r="BM15" s="622"/>
      <c r="BN15" s="623"/>
      <c r="BO15" s="659">
        <v>5.2</v>
      </c>
      <c r="BP15" s="659"/>
      <c r="BQ15" s="659"/>
      <c r="BR15" s="659"/>
      <c r="BS15" s="660" t="s">
        <v>121</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2440979</v>
      </c>
      <c r="CS15" s="622"/>
      <c r="CT15" s="622"/>
      <c r="CU15" s="622"/>
      <c r="CV15" s="622"/>
      <c r="CW15" s="622"/>
      <c r="CX15" s="622"/>
      <c r="CY15" s="623"/>
      <c r="CZ15" s="659">
        <v>12</v>
      </c>
      <c r="DA15" s="659"/>
      <c r="DB15" s="659"/>
      <c r="DC15" s="659"/>
      <c r="DD15" s="627">
        <v>690313</v>
      </c>
      <c r="DE15" s="622"/>
      <c r="DF15" s="622"/>
      <c r="DG15" s="622"/>
      <c r="DH15" s="622"/>
      <c r="DI15" s="622"/>
      <c r="DJ15" s="622"/>
      <c r="DK15" s="622"/>
      <c r="DL15" s="622"/>
      <c r="DM15" s="622"/>
      <c r="DN15" s="622"/>
      <c r="DO15" s="622"/>
      <c r="DP15" s="623"/>
      <c r="DQ15" s="627">
        <v>1479516</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11926</v>
      </c>
      <c r="S16" s="622"/>
      <c r="T16" s="622"/>
      <c r="U16" s="622"/>
      <c r="V16" s="622"/>
      <c r="W16" s="622"/>
      <c r="X16" s="622"/>
      <c r="Y16" s="623"/>
      <c r="Z16" s="659">
        <v>0.1</v>
      </c>
      <c r="AA16" s="659"/>
      <c r="AB16" s="659"/>
      <c r="AC16" s="659"/>
      <c r="AD16" s="660">
        <v>11926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221</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99898</v>
      </c>
      <c r="S17" s="622"/>
      <c r="T17" s="622"/>
      <c r="U17" s="622"/>
      <c r="V17" s="622"/>
      <c r="W17" s="622"/>
      <c r="X17" s="622"/>
      <c r="Y17" s="623"/>
      <c r="Z17" s="659">
        <v>0.5</v>
      </c>
      <c r="AA17" s="659"/>
      <c r="AB17" s="659"/>
      <c r="AC17" s="659"/>
      <c r="AD17" s="660">
        <v>99898</v>
      </c>
      <c r="AE17" s="660"/>
      <c r="AF17" s="660"/>
      <c r="AG17" s="660"/>
      <c r="AH17" s="660"/>
      <c r="AI17" s="660"/>
      <c r="AJ17" s="660"/>
      <c r="AK17" s="660"/>
      <c r="AL17" s="624">
        <v>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1482273</v>
      </c>
      <c r="CS17" s="622"/>
      <c r="CT17" s="622"/>
      <c r="CU17" s="622"/>
      <c r="CV17" s="622"/>
      <c r="CW17" s="622"/>
      <c r="CX17" s="622"/>
      <c r="CY17" s="623"/>
      <c r="CZ17" s="659">
        <v>7.3</v>
      </c>
      <c r="DA17" s="659"/>
      <c r="DB17" s="659"/>
      <c r="DC17" s="659"/>
      <c r="DD17" s="627" t="s">
        <v>121</v>
      </c>
      <c r="DE17" s="622"/>
      <c r="DF17" s="622"/>
      <c r="DG17" s="622"/>
      <c r="DH17" s="622"/>
      <c r="DI17" s="622"/>
      <c r="DJ17" s="622"/>
      <c r="DK17" s="622"/>
      <c r="DL17" s="622"/>
      <c r="DM17" s="622"/>
      <c r="DN17" s="622"/>
      <c r="DO17" s="622"/>
      <c r="DP17" s="623"/>
      <c r="DQ17" s="627">
        <v>1435439</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75626</v>
      </c>
      <c r="S18" s="622"/>
      <c r="T18" s="622"/>
      <c r="U18" s="622"/>
      <c r="V18" s="622"/>
      <c r="W18" s="622"/>
      <c r="X18" s="622"/>
      <c r="Y18" s="623"/>
      <c r="Z18" s="659">
        <v>0.4</v>
      </c>
      <c r="AA18" s="659"/>
      <c r="AB18" s="659"/>
      <c r="AC18" s="659"/>
      <c r="AD18" s="660">
        <v>75626</v>
      </c>
      <c r="AE18" s="660"/>
      <c r="AF18" s="660"/>
      <c r="AG18" s="660"/>
      <c r="AH18" s="660"/>
      <c r="AI18" s="660"/>
      <c r="AJ18" s="660"/>
      <c r="AK18" s="660"/>
      <c r="AL18" s="624">
        <v>0.8</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73428</v>
      </c>
      <c r="S19" s="622"/>
      <c r="T19" s="622"/>
      <c r="U19" s="622"/>
      <c r="V19" s="622"/>
      <c r="W19" s="622"/>
      <c r="X19" s="622"/>
      <c r="Y19" s="623"/>
      <c r="Z19" s="659">
        <v>0.3</v>
      </c>
      <c r="AA19" s="659"/>
      <c r="AB19" s="659"/>
      <c r="AC19" s="659"/>
      <c r="AD19" s="660">
        <v>73428</v>
      </c>
      <c r="AE19" s="660"/>
      <c r="AF19" s="660"/>
      <c r="AG19" s="660"/>
      <c r="AH19" s="660"/>
      <c r="AI19" s="660"/>
      <c r="AJ19" s="660"/>
      <c r="AK19" s="660"/>
      <c r="AL19" s="624">
        <v>0.8</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2198</v>
      </c>
      <c r="S20" s="622"/>
      <c r="T20" s="622"/>
      <c r="U20" s="622"/>
      <c r="V20" s="622"/>
      <c r="W20" s="622"/>
      <c r="X20" s="622"/>
      <c r="Y20" s="623"/>
      <c r="Z20" s="659">
        <v>0</v>
      </c>
      <c r="AA20" s="659"/>
      <c r="AB20" s="659"/>
      <c r="AC20" s="659"/>
      <c r="AD20" s="660">
        <v>2198</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20359902</v>
      </c>
      <c r="CS20" s="622"/>
      <c r="CT20" s="622"/>
      <c r="CU20" s="622"/>
      <c r="CV20" s="622"/>
      <c r="CW20" s="622"/>
      <c r="CX20" s="622"/>
      <c r="CY20" s="623"/>
      <c r="CZ20" s="659">
        <v>100</v>
      </c>
      <c r="DA20" s="659"/>
      <c r="DB20" s="659"/>
      <c r="DC20" s="659"/>
      <c r="DD20" s="627">
        <v>4325293</v>
      </c>
      <c r="DE20" s="622"/>
      <c r="DF20" s="622"/>
      <c r="DG20" s="622"/>
      <c r="DH20" s="622"/>
      <c r="DI20" s="622"/>
      <c r="DJ20" s="622"/>
      <c r="DK20" s="622"/>
      <c r="DL20" s="622"/>
      <c r="DM20" s="622"/>
      <c r="DN20" s="622"/>
      <c r="DO20" s="622"/>
      <c r="DP20" s="623"/>
      <c r="DQ20" s="627">
        <v>11393846</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610592</v>
      </c>
      <c r="S21" s="622"/>
      <c r="T21" s="622"/>
      <c r="U21" s="622"/>
      <c r="V21" s="622"/>
      <c r="W21" s="622"/>
      <c r="X21" s="622"/>
      <c r="Y21" s="623"/>
      <c r="Z21" s="659">
        <v>2.9</v>
      </c>
      <c r="AA21" s="659"/>
      <c r="AB21" s="659"/>
      <c r="AC21" s="659"/>
      <c r="AD21" s="660">
        <v>382500</v>
      </c>
      <c r="AE21" s="660"/>
      <c r="AF21" s="660"/>
      <c r="AG21" s="660"/>
      <c r="AH21" s="660"/>
      <c r="AI21" s="660"/>
      <c r="AJ21" s="660"/>
      <c r="AK21" s="660"/>
      <c r="AL21" s="624">
        <v>3.9</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382500</v>
      </c>
      <c r="S22" s="622"/>
      <c r="T22" s="622"/>
      <c r="U22" s="622"/>
      <c r="V22" s="622"/>
      <c r="W22" s="622"/>
      <c r="X22" s="622"/>
      <c r="Y22" s="623"/>
      <c r="Z22" s="659">
        <v>1.8</v>
      </c>
      <c r="AA22" s="659"/>
      <c r="AB22" s="659"/>
      <c r="AC22" s="659"/>
      <c r="AD22" s="660">
        <v>382500</v>
      </c>
      <c r="AE22" s="660"/>
      <c r="AF22" s="660"/>
      <c r="AG22" s="660"/>
      <c r="AH22" s="660"/>
      <c r="AI22" s="660"/>
      <c r="AJ22" s="660"/>
      <c r="AK22" s="660"/>
      <c r="AL22" s="624">
        <v>3.9</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228092</v>
      </c>
      <c r="S23" s="622"/>
      <c r="T23" s="622"/>
      <c r="U23" s="622"/>
      <c r="V23" s="622"/>
      <c r="W23" s="622"/>
      <c r="X23" s="622"/>
      <c r="Y23" s="623"/>
      <c r="Z23" s="659">
        <v>1.1000000000000001</v>
      </c>
      <c r="AA23" s="659"/>
      <c r="AB23" s="659"/>
      <c r="AC23" s="659"/>
      <c r="AD23" s="660" t="s">
        <v>121</v>
      </c>
      <c r="AE23" s="660"/>
      <c r="AF23" s="660"/>
      <c r="AG23" s="660"/>
      <c r="AH23" s="660"/>
      <c r="AI23" s="660"/>
      <c r="AJ23" s="660"/>
      <c r="AK23" s="660"/>
      <c r="AL23" s="624" t="s">
        <v>121</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9006621</v>
      </c>
      <c r="CS24" s="677"/>
      <c r="CT24" s="677"/>
      <c r="CU24" s="677"/>
      <c r="CV24" s="677"/>
      <c r="CW24" s="677"/>
      <c r="CX24" s="677"/>
      <c r="CY24" s="702"/>
      <c r="CZ24" s="703">
        <v>44.2</v>
      </c>
      <c r="DA24" s="685"/>
      <c r="DB24" s="685"/>
      <c r="DC24" s="705"/>
      <c r="DD24" s="701">
        <v>5237132</v>
      </c>
      <c r="DE24" s="677"/>
      <c r="DF24" s="677"/>
      <c r="DG24" s="677"/>
      <c r="DH24" s="677"/>
      <c r="DI24" s="677"/>
      <c r="DJ24" s="677"/>
      <c r="DK24" s="702"/>
      <c r="DL24" s="701">
        <v>4782124</v>
      </c>
      <c r="DM24" s="677"/>
      <c r="DN24" s="677"/>
      <c r="DO24" s="677"/>
      <c r="DP24" s="677"/>
      <c r="DQ24" s="677"/>
      <c r="DR24" s="677"/>
      <c r="DS24" s="677"/>
      <c r="DT24" s="677"/>
      <c r="DU24" s="677"/>
      <c r="DV24" s="702"/>
      <c r="DW24" s="703">
        <v>49</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9974496</v>
      </c>
      <c r="S25" s="622"/>
      <c r="T25" s="622"/>
      <c r="U25" s="622"/>
      <c r="V25" s="622"/>
      <c r="W25" s="622"/>
      <c r="X25" s="622"/>
      <c r="Y25" s="623"/>
      <c r="Z25" s="659">
        <v>47.3</v>
      </c>
      <c r="AA25" s="659"/>
      <c r="AB25" s="659"/>
      <c r="AC25" s="659"/>
      <c r="AD25" s="660">
        <v>9746404</v>
      </c>
      <c r="AE25" s="660"/>
      <c r="AF25" s="660"/>
      <c r="AG25" s="660"/>
      <c r="AH25" s="660"/>
      <c r="AI25" s="660"/>
      <c r="AJ25" s="660"/>
      <c r="AK25" s="660"/>
      <c r="AL25" s="624">
        <v>99.9</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2155245</v>
      </c>
      <c r="CS25" s="634"/>
      <c r="CT25" s="634"/>
      <c r="CU25" s="634"/>
      <c r="CV25" s="634"/>
      <c r="CW25" s="634"/>
      <c r="CX25" s="634"/>
      <c r="CY25" s="635"/>
      <c r="CZ25" s="624">
        <v>10.6</v>
      </c>
      <c r="DA25" s="636"/>
      <c r="DB25" s="636"/>
      <c r="DC25" s="637"/>
      <c r="DD25" s="627">
        <v>1850085</v>
      </c>
      <c r="DE25" s="634"/>
      <c r="DF25" s="634"/>
      <c r="DG25" s="634"/>
      <c r="DH25" s="634"/>
      <c r="DI25" s="634"/>
      <c r="DJ25" s="634"/>
      <c r="DK25" s="635"/>
      <c r="DL25" s="627">
        <v>1838357</v>
      </c>
      <c r="DM25" s="634"/>
      <c r="DN25" s="634"/>
      <c r="DO25" s="634"/>
      <c r="DP25" s="634"/>
      <c r="DQ25" s="634"/>
      <c r="DR25" s="634"/>
      <c r="DS25" s="634"/>
      <c r="DT25" s="634"/>
      <c r="DU25" s="634"/>
      <c r="DV25" s="635"/>
      <c r="DW25" s="624">
        <v>18.8</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7188</v>
      </c>
      <c r="S26" s="622"/>
      <c r="T26" s="622"/>
      <c r="U26" s="622"/>
      <c r="V26" s="622"/>
      <c r="W26" s="622"/>
      <c r="X26" s="622"/>
      <c r="Y26" s="623"/>
      <c r="Z26" s="659">
        <v>0</v>
      </c>
      <c r="AA26" s="659"/>
      <c r="AB26" s="659"/>
      <c r="AC26" s="659"/>
      <c r="AD26" s="660">
        <v>7188</v>
      </c>
      <c r="AE26" s="660"/>
      <c r="AF26" s="660"/>
      <c r="AG26" s="660"/>
      <c r="AH26" s="660"/>
      <c r="AI26" s="660"/>
      <c r="AJ26" s="660"/>
      <c r="AK26" s="660"/>
      <c r="AL26" s="624">
        <v>0.1</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1188769</v>
      </c>
      <c r="CS26" s="622"/>
      <c r="CT26" s="622"/>
      <c r="CU26" s="622"/>
      <c r="CV26" s="622"/>
      <c r="CW26" s="622"/>
      <c r="CX26" s="622"/>
      <c r="CY26" s="623"/>
      <c r="CZ26" s="624">
        <v>5.8</v>
      </c>
      <c r="DA26" s="636"/>
      <c r="DB26" s="636"/>
      <c r="DC26" s="637"/>
      <c r="DD26" s="627">
        <v>941522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129793</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7798931</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5369103</v>
      </c>
      <c r="CS27" s="634"/>
      <c r="CT27" s="634"/>
      <c r="CU27" s="634"/>
      <c r="CV27" s="634"/>
      <c r="CW27" s="634"/>
      <c r="CX27" s="634"/>
      <c r="CY27" s="635"/>
      <c r="CZ27" s="624">
        <v>26.4</v>
      </c>
      <c r="DA27" s="636"/>
      <c r="DB27" s="636"/>
      <c r="DC27" s="637"/>
      <c r="DD27" s="627">
        <v>1951608</v>
      </c>
      <c r="DE27" s="634"/>
      <c r="DF27" s="634"/>
      <c r="DG27" s="634"/>
      <c r="DH27" s="634"/>
      <c r="DI27" s="634"/>
      <c r="DJ27" s="634"/>
      <c r="DK27" s="635"/>
      <c r="DL27" s="627">
        <v>1508328</v>
      </c>
      <c r="DM27" s="634"/>
      <c r="DN27" s="634"/>
      <c r="DO27" s="634"/>
      <c r="DP27" s="634"/>
      <c r="DQ27" s="634"/>
      <c r="DR27" s="634"/>
      <c r="DS27" s="634"/>
      <c r="DT27" s="634"/>
      <c r="DU27" s="634"/>
      <c r="DV27" s="635"/>
      <c r="DW27" s="624">
        <v>15.4</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230677</v>
      </c>
      <c r="S28" s="622"/>
      <c r="T28" s="622"/>
      <c r="U28" s="622"/>
      <c r="V28" s="622"/>
      <c r="W28" s="622"/>
      <c r="X28" s="622"/>
      <c r="Y28" s="623"/>
      <c r="Z28" s="659">
        <v>1.1000000000000001</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1482273</v>
      </c>
      <c r="CS28" s="622"/>
      <c r="CT28" s="622"/>
      <c r="CU28" s="622"/>
      <c r="CV28" s="622"/>
      <c r="CW28" s="622"/>
      <c r="CX28" s="622"/>
      <c r="CY28" s="623"/>
      <c r="CZ28" s="624">
        <v>7.3</v>
      </c>
      <c r="DA28" s="636"/>
      <c r="DB28" s="636"/>
      <c r="DC28" s="637"/>
      <c r="DD28" s="627">
        <v>1435439</v>
      </c>
      <c r="DE28" s="622"/>
      <c r="DF28" s="622"/>
      <c r="DG28" s="622"/>
      <c r="DH28" s="622"/>
      <c r="DI28" s="622"/>
      <c r="DJ28" s="622"/>
      <c r="DK28" s="623"/>
      <c r="DL28" s="627">
        <v>1435439</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79305</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1482271</v>
      </c>
      <c r="CS29" s="634"/>
      <c r="CT29" s="634"/>
      <c r="CU29" s="634"/>
      <c r="CV29" s="634"/>
      <c r="CW29" s="634"/>
      <c r="CX29" s="634"/>
      <c r="CY29" s="635"/>
      <c r="CZ29" s="624">
        <v>7.3</v>
      </c>
      <c r="DA29" s="636"/>
      <c r="DB29" s="636"/>
      <c r="DC29" s="637"/>
      <c r="DD29" s="627">
        <v>1435437</v>
      </c>
      <c r="DE29" s="634"/>
      <c r="DF29" s="634"/>
      <c r="DG29" s="634"/>
      <c r="DH29" s="634"/>
      <c r="DI29" s="634"/>
      <c r="DJ29" s="634"/>
      <c r="DK29" s="635"/>
      <c r="DL29" s="627">
        <v>1435437</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4590902</v>
      </c>
      <c r="S30" s="622"/>
      <c r="T30" s="622"/>
      <c r="U30" s="622"/>
      <c r="V30" s="622"/>
      <c r="W30" s="622"/>
      <c r="X30" s="622"/>
      <c r="Y30" s="623"/>
      <c r="Z30" s="659">
        <v>21.8</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1384120</v>
      </c>
      <c r="CS30" s="622"/>
      <c r="CT30" s="622"/>
      <c r="CU30" s="622"/>
      <c r="CV30" s="622"/>
      <c r="CW30" s="622"/>
      <c r="CX30" s="622"/>
      <c r="CY30" s="623"/>
      <c r="CZ30" s="624">
        <v>6.8</v>
      </c>
      <c r="DA30" s="636"/>
      <c r="DB30" s="636"/>
      <c r="DC30" s="637"/>
      <c r="DD30" s="627">
        <v>1337286</v>
      </c>
      <c r="DE30" s="622"/>
      <c r="DF30" s="622"/>
      <c r="DG30" s="622"/>
      <c r="DH30" s="622"/>
      <c r="DI30" s="622"/>
      <c r="DJ30" s="622"/>
      <c r="DK30" s="623"/>
      <c r="DL30" s="627">
        <v>1337286</v>
      </c>
      <c r="DM30" s="622"/>
      <c r="DN30" s="622"/>
      <c r="DO30" s="622"/>
      <c r="DP30" s="622"/>
      <c r="DQ30" s="622"/>
      <c r="DR30" s="622"/>
      <c r="DS30" s="622"/>
      <c r="DT30" s="622"/>
      <c r="DU30" s="622"/>
      <c r="DV30" s="623"/>
      <c r="DW30" s="624">
        <v>13.7</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v>4047</v>
      </c>
      <c r="S31" s="622"/>
      <c r="T31" s="622"/>
      <c r="U31" s="622"/>
      <c r="V31" s="622"/>
      <c r="W31" s="622"/>
      <c r="X31" s="622"/>
      <c r="Y31" s="623"/>
      <c r="Z31" s="659">
        <v>0</v>
      </c>
      <c r="AA31" s="659"/>
      <c r="AB31" s="659"/>
      <c r="AC31" s="659"/>
      <c r="AD31" s="660">
        <v>4047</v>
      </c>
      <c r="AE31" s="660"/>
      <c r="AF31" s="660"/>
      <c r="AG31" s="660"/>
      <c r="AH31" s="660"/>
      <c r="AI31" s="660"/>
      <c r="AJ31" s="660"/>
      <c r="AK31" s="660"/>
      <c r="AL31" s="624">
        <v>0</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99.5</v>
      </c>
      <c r="BH31" s="684"/>
      <c r="BI31" s="684"/>
      <c r="BJ31" s="684"/>
      <c r="BK31" s="684"/>
      <c r="BL31" s="684"/>
      <c r="BM31" s="685">
        <v>97.5</v>
      </c>
      <c r="BN31" s="684"/>
      <c r="BO31" s="684"/>
      <c r="BP31" s="684"/>
      <c r="BQ31" s="686"/>
      <c r="BR31" s="683">
        <v>99.4</v>
      </c>
      <c r="BS31" s="684"/>
      <c r="BT31" s="684"/>
      <c r="BU31" s="684"/>
      <c r="BV31" s="684"/>
      <c r="BW31" s="684"/>
      <c r="BX31" s="685">
        <v>97</v>
      </c>
      <c r="BY31" s="684"/>
      <c r="BZ31" s="684"/>
      <c r="CA31" s="684"/>
      <c r="CB31" s="686"/>
      <c r="CD31" s="642"/>
      <c r="CE31" s="643"/>
      <c r="CF31" s="618" t="s">
        <v>301</v>
      </c>
      <c r="CG31" s="619"/>
      <c r="CH31" s="619"/>
      <c r="CI31" s="619"/>
      <c r="CJ31" s="619"/>
      <c r="CK31" s="619"/>
      <c r="CL31" s="619"/>
      <c r="CM31" s="619"/>
      <c r="CN31" s="619"/>
      <c r="CO31" s="619"/>
      <c r="CP31" s="619"/>
      <c r="CQ31" s="620"/>
      <c r="CR31" s="621">
        <v>98151</v>
      </c>
      <c r="CS31" s="634"/>
      <c r="CT31" s="634"/>
      <c r="CU31" s="634"/>
      <c r="CV31" s="634"/>
      <c r="CW31" s="634"/>
      <c r="CX31" s="634"/>
      <c r="CY31" s="635"/>
      <c r="CZ31" s="624">
        <v>0.5</v>
      </c>
      <c r="DA31" s="636"/>
      <c r="DB31" s="636"/>
      <c r="DC31" s="637"/>
      <c r="DD31" s="627">
        <v>98151</v>
      </c>
      <c r="DE31" s="634"/>
      <c r="DF31" s="634"/>
      <c r="DG31" s="634"/>
      <c r="DH31" s="634"/>
      <c r="DI31" s="634"/>
      <c r="DJ31" s="634"/>
      <c r="DK31" s="635"/>
      <c r="DL31" s="627">
        <v>98151</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1777531</v>
      </c>
      <c r="S32" s="622"/>
      <c r="T32" s="622"/>
      <c r="U32" s="622"/>
      <c r="V32" s="622"/>
      <c r="W32" s="622"/>
      <c r="X32" s="622"/>
      <c r="Y32" s="623"/>
      <c r="Z32" s="659">
        <v>8.4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96.7</v>
      </c>
      <c r="BN32" s="634"/>
      <c r="BO32" s="634"/>
      <c r="BP32" s="634"/>
      <c r="BQ32" s="657"/>
      <c r="BR32" s="687">
        <v>99.3</v>
      </c>
      <c r="BS32" s="634"/>
      <c r="BT32" s="634"/>
      <c r="BU32" s="634"/>
      <c r="BV32" s="634"/>
      <c r="BW32" s="634"/>
      <c r="BX32" s="625">
        <v>96.3</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466349</v>
      </c>
      <c r="S33" s="622"/>
      <c r="T33" s="622"/>
      <c r="U33" s="622"/>
      <c r="V33" s="622"/>
      <c r="W33" s="622"/>
      <c r="X33" s="622"/>
      <c r="Y33" s="623"/>
      <c r="Z33" s="659">
        <v>2.2000000000000002</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99.7</v>
      </c>
      <c r="BH33" s="606"/>
      <c r="BI33" s="606"/>
      <c r="BJ33" s="606"/>
      <c r="BK33" s="606"/>
      <c r="BL33" s="606"/>
      <c r="BM33" s="652">
        <v>98</v>
      </c>
      <c r="BN33" s="606"/>
      <c r="BO33" s="606"/>
      <c r="BP33" s="606"/>
      <c r="BQ33" s="669"/>
      <c r="BR33" s="682">
        <v>99.5</v>
      </c>
      <c r="BS33" s="606"/>
      <c r="BT33" s="606"/>
      <c r="BU33" s="606"/>
      <c r="BV33" s="606"/>
      <c r="BW33" s="606"/>
      <c r="BX33" s="652">
        <v>97.5</v>
      </c>
      <c r="BY33" s="606"/>
      <c r="BZ33" s="606"/>
      <c r="CA33" s="606"/>
      <c r="CB33" s="669"/>
      <c r="CD33" s="618" t="s">
        <v>308</v>
      </c>
      <c r="CE33" s="619"/>
      <c r="CF33" s="619"/>
      <c r="CG33" s="619"/>
      <c r="CH33" s="619"/>
      <c r="CI33" s="619"/>
      <c r="CJ33" s="619"/>
      <c r="CK33" s="619"/>
      <c r="CL33" s="619"/>
      <c r="CM33" s="619"/>
      <c r="CN33" s="619"/>
      <c r="CO33" s="619"/>
      <c r="CP33" s="619"/>
      <c r="CQ33" s="620"/>
      <c r="CR33" s="621">
        <v>7027767</v>
      </c>
      <c r="CS33" s="634"/>
      <c r="CT33" s="634"/>
      <c r="CU33" s="634"/>
      <c r="CV33" s="634"/>
      <c r="CW33" s="634"/>
      <c r="CX33" s="634"/>
      <c r="CY33" s="635"/>
      <c r="CZ33" s="624">
        <v>34.5</v>
      </c>
      <c r="DA33" s="636"/>
      <c r="DB33" s="636"/>
      <c r="DC33" s="637"/>
      <c r="DD33" s="627">
        <v>5371954</v>
      </c>
      <c r="DE33" s="634"/>
      <c r="DF33" s="634"/>
      <c r="DG33" s="634"/>
      <c r="DH33" s="634"/>
      <c r="DI33" s="634"/>
      <c r="DJ33" s="634"/>
      <c r="DK33" s="635"/>
      <c r="DL33" s="627">
        <v>4184642</v>
      </c>
      <c r="DM33" s="634"/>
      <c r="DN33" s="634"/>
      <c r="DO33" s="634"/>
      <c r="DP33" s="634"/>
      <c r="DQ33" s="634"/>
      <c r="DR33" s="634"/>
      <c r="DS33" s="634"/>
      <c r="DT33" s="634"/>
      <c r="DU33" s="634"/>
      <c r="DV33" s="635"/>
      <c r="DW33" s="624">
        <v>42.9</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321317</v>
      </c>
      <c r="S34" s="622"/>
      <c r="T34" s="622"/>
      <c r="U34" s="622"/>
      <c r="V34" s="622"/>
      <c r="W34" s="622"/>
      <c r="X34" s="622"/>
      <c r="Y34" s="623"/>
      <c r="Z34" s="659">
        <v>1.5</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3011562</v>
      </c>
      <c r="CS34" s="622"/>
      <c r="CT34" s="622"/>
      <c r="CU34" s="622"/>
      <c r="CV34" s="622"/>
      <c r="CW34" s="622"/>
      <c r="CX34" s="622"/>
      <c r="CY34" s="623"/>
      <c r="CZ34" s="624">
        <v>14.8</v>
      </c>
      <c r="DA34" s="636"/>
      <c r="DB34" s="636"/>
      <c r="DC34" s="637"/>
      <c r="DD34" s="627">
        <v>2093338</v>
      </c>
      <c r="DE34" s="622"/>
      <c r="DF34" s="622"/>
      <c r="DG34" s="622"/>
      <c r="DH34" s="622"/>
      <c r="DI34" s="622"/>
      <c r="DJ34" s="622"/>
      <c r="DK34" s="623"/>
      <c r="DL34" s="627">
        <v>1837943</v>
      </c>
      <c r="DM34" s="622"/>
      <c r="DN34" s="622"/>
      <c r="DO34" s="622"/>
      <c r="DP34" s="622"/>
      <c r="DQ34" s="622"/>
      <c r="DR34" s="622"/>
      <c r="DS34" s="622"/>
      <c r="DT34" s="622"/>
      <c r="DU34" s="622"/>
      <c r="DV34" s="623"/>
      <c r="DW34" s="624">
        <v>18.8</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441954</v>
      </c>
      <c r="S35" s="622"/>
      <c r="T35" s="622"/>
      <c r="U35" s="622"/>
      <c r="V35" s="622"/>
      <c r="W35" s="622"/>
      <c r="X35" s="622"/>
      <c r="Y35" s="623"/>
      <c r="Z35" s="659">
        <v>2.1</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69962</v>
      </c>
      <c r="CS35" s="634"/>
      <c r="CT35" s="634"/>
      <c r="CU35" s="634"/>
      <c r="CV35" s="634"/>
      <c r="CW35" s="634"/>
      <c r="CX35" s="634"/>
      <c r="CY35" s="635"/>
      <c r="CZ35" s="624">
        <v>0.3</v>
      </c>
      <c r="DA35" s="636"/>
      <c r="DB35" s="636"/>
      <c r="DC35" s="637"/>
      <c r="DD35" s="627">
        <v>64956</v>
      </c>
      <c r="DE35" s="634"/>
      <c r="DF35" s="634"/>
      <c r="DG35" s="634"/>
      <c r="DH35" s="634"/>
      <c r="DI35" s="634"/>
      <c r="DJ35" s="634"/>
      <c r="DK35" s="635"/>
      <c r="DL35" s="627">
        <v>21386</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1015685</v>
      </c>
      <c r="S36" s="622"/>
      <c r="T36" s="622"/>
      <c r="U36" s="622"/>
      <c r="V36" s="622"/>
      <c r="W36" s="622"/>
      <c r="X36" s="622"/>
      <c r="Y36" s="623"/>
      <c r="Z36" s="659">
        <v>4.8</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1483629</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95670</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2124062</v>
      </c>
      <c r="CS36" s="622"/>
      <c r="CT36" s="622"/>
      <c r="CU36" s="622"/>
      <c r="CV36" s="622"/>
      <c r="CW36" s="622"/>
      <c r="CX36" s="622"/>
      <c r="CY36" s="623"/>
      <c r="CZ36" s="624">
        <v>10.4</v>
      </c>
      <c r="DA36" s="636"/>
      <c r="DB36" s="636"/>
      <c r="DC36" s="637"/>
      <c r="DD36" s="627">
        <v>1732622</v>
      </c>
      <c r="DE36" s="622"/>
      <c r="DF36" s="622"/>
      <c r="DG36" s="622"/>
      <c r="DH36" s="622"/>
      <c r="DI36" s="622"/>
      <c r="DJ36" s="622"/>
      <c r="DK36" s="623"/>
      <c r="DL36" s="627">
        <v>1267851</v>
      </c>
      <c r="DM36" s="622"/>
      <c r="DN36" s="622"/>
      <c r="DO36" s="622"/>
      <c r="DP36" s="622"/>
      <c r="DQ36" s="622"/>
      <c r="DR36" s="622"/>
      <c r="DS36" s="622"/>
      <c r="DT36" s="622"/>
      <c r="DU36" s="622"/>
      <c r="DV36" s="623"/>
      <c r="DW36" s="624">
        <v>13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99010</v>
      </c>
      <c r="S37" s="622"/>
      <c r="T37" s="622"/>
      <c r="U37" s="622"/>
      <c r="V37" s="622"/>
      <c r="W37" s="622"/>
      <c r="X37" s="622"/>
      <c r="Y37" s="623"/>
      <c r="Z37" s="659">
        <v>0.5</v>
      </c>
      <c r="AA37" s="659"/>
      <c r="AB37" s="659"/>
      <c r="AC37" s="659"/>
      <c r="AD37" s="660" t="s">
        <v>121</v>
      </c>
      <c r="AE37" s="660"/>
      <c r="AF37" s="660"/>
      <c r="AG37" s="660"/>
      <c r="AH37" s="660"/>
      <c r="AI37" s="660"/>
      <c r="AJ37" s="660"/>
      <c r="AK37" s="660"/>
      <c r="AL37" s="624" t="s">
        <v>121</v>
      </c>
      <c r="AM37" s="625"/>
      <c r="AN37" s="625"/>
      <c r="AO37" s="661"/>
      <c r="AQ37" s="654" t="s">
        <v>320</v>
      </c>
      <c r="AR37" s="655"/>
      <c r="AS37" s="655"/>
      <c r="AT37" s="655"/>
      <c r="AU37" s="655"/>
      <c r="AV37" s="655"/>
      <c r="AW37" s="655"/>
      <c r="AX37" s="655"/>
      <c r="AY37" s="656"/>
      <c r="AZ37" s="621">
        <v>254567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75847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727150</v>
      </c>
      <c r="CS37" s="634"/>
      <c r="CT37" s="634"/>
      <c r="CU37" s="634"/>
      <c r="CV37" s="634"/>
      <c r="CW37" s="634"/>
      <c r="CX37" s="634"/>
      <c r="CY37" s="635"/>
      <c r="CZ37" s="624">
        <v>3.6</v>
      </c>
      <c r="DA37" s="636"/>
      <c r="DB37" s="636"/>
      <c r="DC37" s="637"/>
      <c r="DD37" s="627">
        <v>727150</v>
      </c>
      <c r="DE37" s="634"/>
      <c r="DF37" s="634"/>
      <c r="DG37" s="634"/>
      <c r="DH37" s="634"/>
      <c r="DI37" s="634"/>
      <c r="DJ37" s="634"/>
      <c r="DK37" s="635"/>
      <c r="DL37" s="627">
        <v>607470</v>
      </c>
      <c r="DM37" s="634"/>
      <c r="DN37" s="634"/>
      <c r="DO37" s="634"/>
      <c r="DP37" s="634"/>
      <c r="DQ37" s="634"/>
      <c r="DR37" s="634"/>
      <c r="DS37" s="634"/>
      <c r="DT37" s="634"/>
      <c r="DU37" s="634"/>
      <c r="DV37" s="635"/>
      <c r="DW37" s="624">
        <v>6.2</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1946000</v>
      </c>
      <c r="S38" s="622"/>
      <c r="T38" s="622"/>
      <c r="U38" s="622"/>
      <c r="V38" s="622"/>
      <c r="W38" s="622"/>
      <c r="X38" s="622"/>
      <c r="Y38" s="623"/>
      <c r="Z38" s="659">
        <v>9.1999999999999993</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t="s">
        <v>121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4101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1229062</v>
      </c>
      <c r="CS38" s="622"/>
      <c r="CT38" s="622"/>
      <c r="CU38" s="622"/>
      <c r="CV38" s="622"/>
      <c r="CW38" s="622"/>
      <c r="CX38" s="622"/>
      <c r="CY38" s="623"/>
      <c r="CZ38" s="624">
        <v>6</v>
      </c>
      <c r="DA38" s="636"/>
      <c r="DB38" s="636"/>
      <c r="DC38" s="637"/>
      <c r="DD38" s="627">
        <v>991607</v>
      </c>
      <c r="DE38" s="622"/>
      <c r="DF38" s="622"/>
      <c r="DG38" s="622"/>
      <c r="DH38" s="622"/>
      <c r="DI38" s="622"/>
      <c r="DJ38" s="622"/>
      <c r="DK38" s="623"/>
      <c r="DL38" s="627">
        <v>961874</v>
      </c>
      <c r="DM38" s="622"/>
      <c r="DN38" s="622"/>
      <c r="DO38" s="622"/>
      <c r="DP38" s="622"/>
      <c r="DQ38" s="622"/>
      <c r="DR38" s="622"/>
      <c r="DS38" s="622"/>
      <c r="DT38" s="622"/>
      <c r="DU38" s="622"/>
      <c r="DV38" s="623"/>
      <c r="DW38" s="624">
        <v>9.9</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t="s">
        <v>121</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6305</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497531</v>
      </c>
      <c r="CS39" s="634"/>
      <c r="CT39" s="634"/>
      <c r="CU39" s="634"/>
      <c r="CV39" s="634"/>
      <c r="CW39" s="634"/>
      <c r="CX39" s="634"/>
      <c r="CY39" s="635"/>
      <c r="CZ39" s="624">
        <v>2.4</v>
      </c>
      <c r="DA39" s="636"/>
      <c r="DB39" s="636"/>
      <c r="DC39" s="637"/>
      <c r="DD39" s="627">
        <v>393843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7400</v>
      </c>
      <c r="S40" s="622"/>
      <c r="T40" s="622"/>
      <c r="U40" s="622"/>
      <c r="V40" s="622"/>
      <c r="W40" s="622"/>
      <c r="X40" s="622"/>
      <c r="Y40" s="623"/>
      <c r="Z40" s="659">
        <v>0</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107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95588</v>
      </c>
      <c r="CS40" s="622"/>
      <c r="CT40" s="622"/>
      <c r="CU40" s="622"/>
      <c r="CV40" s="622"/>
      <c r="CW40" s="622"/>
      <c r="CX40" s="622"/>
      <c r="CY40" s="623"/>
      <c r="CZ40" s="624">
        <v>0.5</v>
      </c>
      <c r="DA40" s="636"/>
      <c r="DB40" s="636"/>
      <c r="DC40" s="637"/>
      <c r="DD40" s="627">
        <v>95588</v>
      </c>
      <c r="DE40" s="622"/>
      <c r="DF40" s="622"/>
      <c r="DG40" s="622"/>
      <c r="DH40" s="622"/>
      <c r="DI40" s="622"/>
      <c r="DJ40" s="622"/>
      <c r="DK40" s="623"/>
      <c r="DL40" s="627">
        <v>95588</v>
      </c>
      <c r="DM40" s="622"/>
      <c r="DN40" s="622"/>
      <c r="DO40" s="622"/>
      <c r="DP40" s="622"/>
      <c r="DQ40" s="622"/>
      <c r="DR40" s="622"/>
      <c r="DS40" s="622"/>
      <c r="DT40" s="622"/>
      <c r="DU40" s="622"/>
      <c r="DV40" s="623"/>
      <c r="DW40" s="624">
        <v>1</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21084254</v>
      </c>
      <c r="S41" s="646"/>
      <c r="T41" s="646"/>
      <c r="U41" s="646"/>
      <c r="V41" s="646"/>
      <c r="W41" s="646"/>
      <c r="X41" s="646"/>
      <c r="Y41" s="649"/>
      <c r="Z41" s="650">
        <v>100</v>
      </c>
      <c r="AA41" s="650"/>
      <c r="AB41" s="650"/>
      <c r="AC41" s="650"/>
      <c r="AD41" s="651">
        <v>9757639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272656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956406</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4325514</v>
      </c>
      <c r="CS42" s="634"/>
      <c r="CT42" s="634"/>
      <c r="CU42" s="634"/>
      <c r="CV42" s="634"/>
      <c r="CW42" s="634"/>
      <c r="CX42" s="634"/>
      <c r="CY42" s="635"/>
      <c r="CZ42" s="624">
        <v>21.2</v>
      </c>
      <c r="DA42" s="636"/>
      <c r="DB42" s="636"/>
      <c r="DC42" s="637"/>
      <c r="DD42" s="627">
        <v>784760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185102</v>
      </c>
      <c r="CS43" s="634"/>
      <c r="CT43" s="634"/>
      <c r="CU43" s="634"/>
      <c r="CV43" s="634"/>
      <c r="CW43" s="634"/>
      <c r="CX43" s="634"/>
      <c r="CY43" s="635"/>
      <c r="CZ43" s="624">
        <v>0.9</v>
      </c>
      <c r="DA43" s="636"/>
      <c r="DB43" s="636"/>
      <c r="DC43" s="637"/>
      <c r="DD43" s="627">
        <v>184634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4325293</v>
      </c>
      <c r="CS44" s="622"/>
      <c r="CT44" s="622"/>
      <c r="CU44" s="622"/>
      <c r="CV44" s="622"/>
      <c r="CW44" s="622"/>
      <c r="CX44" s="622"/>
      <c r="CY44" s="623"/>
      <c r="CZ44" s="624">
        <v>21.2</v>
      </c>
      <c r="DA44" s="625"/>
      <c r="DB44" s="625"/>
      <c r="DC44" s="626"/>
      <c r="DD44" s="627">
        <v>784760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3558628</v>
      </c>
      <c r="CS45" s="634"/>
      <c r="CT45" s="634"/>
      <c r="CU45" s="634"/>
      <c r="CV45" s="634"/>
      <c r="CW45" s="634"/>
      <c r="CX45" s="634"/>
      <c r="CY45" s="635"/>
      <c r="CZ45" s="624">
        <v>17.5</v>
      </c>
      <c r="DA45" s="636"/>
      <c r="DB45" s="636"/>
      <c r="DC45" s="637"/>
      <c r="DD45" s="627">
        <v>480491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731025</v>
      </c>
      <c r="CS46" s="622"/>
      <c r="CT46" s="622"/>
      <c r="CU46" s="622"/>
      <c r="CV46" s="622"/>
      <c r="CW46" s="622"/>
      <c r="CX46" s="622"/>
      <c r="CY46" s="623"/>
      <c r="CZ46" s="624">
        <v>3.6</v>
      </c>
      <c r="DA46" s="625"/>
      <c r="DB46" s="625"/>
      <c r="DC46" s="626"/>
      <c r="DD46" s="627">
        <v>298429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221</v>
      </c>
      <c r="CS47" s="634"/>
      <c r="CT47" s="634"/>
      <c r="CU47" s="634"/>
      <c r="CV47" s="634"/>
      <c r="CW47" s="634"/>
      <c r="CX47" s="634"/>
      <c r="CY47" s="635"/>
      <c r="CZ47" s="624">
        <v>0</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20359902</v>
      </c>
      <c r="CS49" s="606"/>
      <c r="CT49" s="606"/>
      <c r="CU49" s="606"/>
      <c r="CV49" s="606"/>
      <c r="CW49" s="606"/>
      <c r="CX49" s="606"/>
      <c r="CY49" s="607"/>
      <c r="CZ49" s="608">
        <v>100</v>
      </c>
      <c r="DA49" s="609"/>
      <c r="DB49" s="609"/>
      <c r="DC49" s="610"/>
      <c r="DD49" s="611">
        <v>11393846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fvd/kSz8yDoO7JG0cvgF4GXi2xh66l3/XCYCpagUlfCGIpZp1Ydl5+hTaoKEwu3Tuey98DeJJdzOMwT55Ba3g==" saltValue="ph5eF4lJQL+gKmKuRqrvT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21084</v>
      </c>
      <c r="R7" s="1103"/>
      <c r="S7" s="1103"/>
      <c r="T7" s="1103"/>
      <c r="U7" s="1103"/>
      <c r="V7" s="1103">
        <v>20360</v>
      </c>
      <c r="W7" s="1103"/>
      <c r="X7" s="1103"/>
      <c r="Y7" s="1103"/>
      <c r="Z7" s="1103"/>
      <c r="AA7" s="1103">
        <v>724</v>
      </c>
      <c r="AB7" s="1103"/>
      <c r="AC7" s="1103"/>
      <c r="AD7" s="1103"/>
      <c r="AE7" s="1104"/>
      <c r="AF7" s="1105">
        <v>307</v>
      </c>
      <c r="AG7" s="1106"/>
      <c r="AH7" s="1106"/>
      <c r="AI7" s="1106"/>
      <c r="AJ7" s="1107"/>
      <c r="AK7" s="1108">
        <v>427</v>
      </c>
      <c r="AL7" s="1109"/>
      <c r="AM7" s="1109"/>
      <c r="AN7" s="1109"/>
      <c r="AO7" s="1109"/>
      <c r="AP7" s="1109">
        <v>17978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7</v>
      </c>
      <c r="CI7" s="1097"/>
      <c r="CJ7" s="1097"/>
      <c r="CK7" s="1097"/>
      <c r="CL7" s="1098"/>
      <c r="CM7" s="1096">
        <v>35</v>
      </c>
      <c r="CN7" s="1097"/>
      <c r="CO7" s="1097"/>
      <c r="CP7" s="1097"/>
      <c r="CQ7" s="1098"/>
      <c r="CR7" s="1096">
        <v>19</v>
      </c>
      <c r="CS7" s="1097"/>
      <c r="CT7" s="1097"/>
      <c r="CU7" s="1097"/>
      <c r="CV7" s="1098"/>
      <c r="CW7" s="1096" t="s">
        <v>549</v>
      </c>
      <c r="CX7" s="1097"/>
      <c r="CY7" s="1097"/>
      <c r="CZ7" s="1097"/>
      <c r="DA7" s="1098"/>
      <c r="DB7" s="1096" t="s">
        <v>549</v>
      </c>
      <c r="DC7" s="1097"/>
      <c r="DD7" s="1097"/>
      <c r="DE7" s="1097"/>
      <c r="DF7" s="1098"/>
      <c r="DG7" s="1096" t="s">
        <v>549</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v>0</v>
      </c>
      <c r="AB8" s="1039"/>
      <c r="AC8" s="1039"/>
      <c r="AD8" s="1039"/>
      <c r="AE8" s="1040"/>
      <c r="AF8" s="1035">
        <v>0</v>
      </c>
      <c r="AG8" s="1036"/>
      <c r="AH8" s="1036"/>
      <c r="AI8" s="1036"/>
      <c r="AJ8" s="1037"/>
      <c r="AK8" s="1080" t="s">
        <v>549</v>
      </c>
      <c r="AL8" s="1081"/>
      <c r="AM8" s="1081"/>
      <c r="AN8" s="1081"/>
      <c r="AO8" s="1081"/>
      <c r="AP8" s="1081" t="s">
        <v>549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21084</v>
      </c>
      <c r="R23" s="1061"/>
      <c r="S23" s="1061"/>
      <c r="T23" s="1061"/>
      <c r="U23" s="1061"/>
      <c r="V23" s="1061">
        <v>20360</v>
      </c>
      <c r="W23" s="1061"/>
      <c r="X23" s="1061"/>
      <c r="Y23" s="1061"/>
      <c r="Z23" s="1061"/>
      <c r="AA23" s="1061">
        <v>724</v>
      </c>
      <c r="AB23" s="1061"/>
      <c r="AC23" s="1061"/>
      <c r="AD23" s="1061"/>
      <c r="AE23" s="1068"/>
      <c r="AF23" s="1069">
        <v>308</v>
      </c>
      <c r="AG23" s="1061"/>
      <c r="AH23" s="1061"/>
      <c r="AI23" s="1061"/>
      <c r="AJ23" s="1070"/>
      <c r="AK23" s="1071"/>
      <c r="AL23" s="1072"/>
      <c r="AM23" s="1072"/>
      <c r="AN23" s="1072"/>
      <c r="AO23" s="1072"/>
      <c r="AP23" s="1061">
        <v>17978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3360</v>
      </c>
      <c r="R28" s="1051"/>
      <c r="S28" s="1051"/>
      <c r="T28" s="1051"/>
      <c r="U28" s="1051"/>
      <c r="V28" s="1051">
        <v>3267</v>
      </c>
      <c r="W28" s="1051"/>
      <c r="X28" s="1051"/>
      <c r="Y28" s="1051"/>
      <c r="Z28" s="1051"/>
      <c r="AA28" s="1051">
        <v>93</v>
      </c>
      <c r="AB28" s="1051"/>
      <c r="AC28" s="1051"/>
      <c r="AD28" s="1051"/>
      <c r="AE28" s="1052"/>
      <c r="AF28" s="1053">
        <v>93</v>
      </c>
      <c r="AG28" s="1051"/>
      <c r="AH28" s="1051"/>
      <c r="AI28" s="1051"/>
      <c r="AJ28" s="1054"/>
      <c r="AK28" s="1042">
        <v>247</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2960</v>
      </c>
      <c r="R29" s="1039"/>
      <c r="S29" s="1039"/>
      <c r="T29" s="1039"/>
      <c r="U29" s="1039"/>
      <c r="V29" s="1039">
        <v>2881</v>
      </c>
      <c r="W29" s="1039"/>
      <c r="X29" s="1039"/>
      <c r="Y29" s="1039"/>
      <c r="Z29" s="1039"/>
      <c r="AA29" s="1039">
        <v>79</v>
      </c>
      <c r="AB29" s="1039"/>
      <c r="AC29" s="1039"/>
      <c r="AD29" s="1039"/>
      <c r="AE29" s="1040"/>
      <c r="AF29" s="1035">
        <v>79</v>
      </c>
      <c r="AG29" s="1036"/>
      <c r="AH29" s="1036"/>
      <c r="AI29" s="1036"/>
      <c r="AJ29" s="1037"/>
      <c r="AK29" s="980">
        <v>485</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550</v>
      </c>
      <c r="R30" s="1039"/>
      <c r="S30" s="1039"/>
      <c r="T30" s="1039"/>
      <c r="U30" s="1039"/>
      <c r="V30" s="1039">
        <v>533</v>
      </c>
      <c r="W30" s="1039"/>
      <c r="X30" s="1039"/>
      <c r="Y30" s="1039"/>
      <c r="Z30" s="1039"/>
      <c r="AA30" s="1039">
        <v>17</v>
      </c>
      <c r="AB30" s="1039"/>
      <c r="AC30" s="1039"/>
      <c r="AD30" s="1039"/>
      <c r="AE30" s="1040"/>
      <c r="AF30" s="1035">
        <v>17</v>
      </c>
      <c r="AG30" s="1036"/>
      <c r="AH30" s="1036"/>
      <c r="AI30" s="1036"/>
      <c r="AJ30" s="1037"/>
      <c r="AK30" s="980">
        <v>118</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1407</v>
      </c>
      <c r="R31" s="1039"/>
      <c r="S31" s="1039"/>
      <c r="T31" s="1039"/>
      <c r="U31" s="1039"/>
      <c r="V31" s="1039">
        <v>1300</v>
      </c>
      <c r="W31" s="1039"/>
      <c r="X31" s="1039"/>
      <c r="Y31" s="1039"/>
      <c r="Z31" s="1039"/>
      <c r="AA31" s="1039">
        <v>107</v>
      </c>
      <c r="AB31" s="1039"/>
      <c r="AC31" s="1039"/>
      <c r="AD31" s="1039"/>
      <c r="AE31" s="1040"/>
      <c r="AF31" s="1035">
        <v>508</v>
      </c>
      <c r="AG31" s="1036"/>
      <c r="AH31" s="1036"/>
      <c r="AI31" s="1036"/>
      <c r="AJ31" s="1037"/>
      <c r="AK31" s="980">
        <v>255</v>
      </c>
      <c r="AL31" s="971"/>
      <c r="AM31" s="971"/>
      <c r="AN31" s="971"/>
      <c r="AO31" s="971"/>
      <c r="AP31" s="971">
        <v>7895</v>
      </c>
      <c r="AQ31" s="971"/>
      <c r="AR31" s="971"/>
      <c r="AS31" s="971"/>
      <c r="AT31" s="971"/>
      <c r="AU31" s="971">
        <v>1926</v>
      </c>
      <c r="AV31" s="971"/>
      <c r="AW31" s="971"/>
      <c r="AX31" s="971"/>
      <c r="AY31" s="971"/>
      <c r="AZ31" s="1041" t="s">
        <v>549</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t="s">
        <v>549</v>
      </c>
      <c r="R32" s="1039"/>
      <c r="S32" s="1039"/>
      <c r="T32" s="1039"/>
      <c r="U32" s="1039"/>
      <c r="V32" s="1039" t="s">
        <v>549</v>
      </c>
      <c r="W32" s="1039"/>
      <c r="X32" s="1039"/>
      <c r="Y32" s="1039"/>
      <c r="Z32" s="1039"/>
      <c r="AA32" s="1039" t="s">
        <v>549</v>
      </c>
      <c r="AB32" s="1039"/>
      <c r="AC32" s="1039"/>
      <c r="AD32" s="1039"/>
      <c r="AE32" s="1040"/>
      <c r="AF32" s="1035" t="s">
        <v>121</v>
      </c>
      <c r="AG32" s="1036"/>
      <c r="AH32" s="1036"/>
      <c r="AI32" s="1036"/>
      <c r="AJ32" s="1037"/>
      <c r="AK32" s="980" t="s">
        <v>549</v>
      </c>
      <c r="AL32" s="971"/>
      <c r="AM32" s="971"/>
      <c r="AN32" s="971"/>
      <c r="AO32" s="971"/>
      <c r="AP32" s="971" t="s">
        <v>549</v>
      </c>
      <c r="AQ32" s="971"/>
      <c r="AR32" s="971"/>
      <c r="AS32" s="971"/>
      <c r="AT32" s="971"/>
      <c r="AU32" s="971" t="s">
        <v>549</v>
      </c>
      <c r="AV32" s="971"/>
      <c r="AW32" s="971"/>
      <c r="AX32" s="971"/>
      <c r="AY32" s="971"/>
      <c r="AZ32" s="1041" t="s">
        <v>549</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698</v>
      </c>
      <c r="AG63" s="959"/>
      <c r="AH63" s="959"/>
      <c r="AI63" s="959"/>
      <c r="AJ63" s="1022"/>
      <c r="AK63" s="1023"/>
      <c r="AL63" s="963"/>
      <c r="AM63" s="963"/>
      <c r="AN63" s="963"/>
      <c r="AO63" s="963"/>
      <c r="AP63" s="959">
        <v>7895</v>
      </c>
      <c r="AQ63" s="959"/>
      <c r="AR63" s="959"/>
      <c r="AS63" s="959"/>
      <c r="AT63" s="959"/>
      <c r="AU63" s="959">
        <v>1926</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t="s">
        <v>549</v>
      </c>
      <c r="AV68" s="982"/>
      <c r="AW68" s="982"/>
      <c r="AX68" s="982"/>
      <c r="AY68" s="982"/>
      <c r="AZ68" s="983" t="s">
        <v>555</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1459</v>
      </c>
      <c r="R69" s="971"/>
      <c r="S69" s="971"/>
      <c r="T69" s="971"/>
      <c r="U69" s="971"/>
      <c r="V69" s="971">
        <v>1122</v>
      </c>
      <c r="W69" s="971"/>
      <c r="X69" s="971"/>
      <c r="Y69" s="971"/>
      <c r="Z69" s="971"/>
      <c r="AA69" s="971">
        <v>337</v>
      </c>
      <c r="AB69" s="971"/>
      <c r="AC69" s="971"/>
      <c r="AD69" s="971"/>
      <c r="AE69" s="971"/>
      <c r="AF69" s="971">
        <v>1454</v>
      </c>
      <c r="AG69" s="971"/>
      <c r="AH69" s="971"/>
      <c r="AI69" s="971"/>
      <c r="AJ69" s="971"/>
      <c r="AK69" s="971" t="s">
        <v>489</v>
      </c>
      <c r="AL69" s="971"/>
      <c r="AM69" s="971"/>
      <c r="AN69" s="971"/>
      <c r="AO69" s="971"/>
      <c r="AP69" s="971">
        <v>1134</v>
      </c>
      <c r="AQ69" s="971"/>
      <c r="AR69" s="971"/>
      <c r="AS69" s="971"/>
      <c r="AT69" s="971"/>
      <c r="AU69" s="971" t="s">
        <v>549</v>
      </c>
      <c r="AV69" s="971"/>
      <c r="AW69" s="971"/>
      <c r="AX69" s="971"/>
      <c r="AY69" s="971"/>
      <c r="AZ69" s="972" t="s">
        <v>556</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4849</v>
      </c>
      <c r="R70" s="971"/>
      <c r="S70" s="971"/>
      <c r="T70" s="971"/>
      <c r="U70" s="971"/>
      <c r="V70" s="971">
        <v>4646</v>
      </c>
      <c r="W70" s="971"/>
      <c r="X70" s="971"/>
      <c r="Y70" s="971"/>
      <c r="Z70" s="971"/>
      <c r="AA70" s="971">
        <v>203</v>
      </c>
      <c r="AB70" s="971"/>
      <c r="AC70" s="971"/>
      <c r="AD70" s="971"/>
      <c r="AE70" s="971"/>
      <c r="AF70" s="971">
        <v>203</v>
      </c>
      <c r="AG70" s="971"/>
      <c r="AH70" s="971"/>
      <c r="AI70" s="971"/>
      <c r="AJ70" s="971"/>
      <c r="AK70" s="971">
        <v>202</v>
      </c>
      <c r="AL70" s="971"/>
      <c r="AM70" s="971"/>
      <c r="AN70" s="971"/>
      <c r="AO70" s="971"/>
      <c r="AP70" s="971">
        <v>14729</v>
      </c>
      <c r="AQ70" s="971"/>
      <c r="AR70" s="971"/>
      <c r="AS70" s="971"/>
      <c r="AT70" s="971"/>
      <c r="AU70" s="971">
        <v>3558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7859</v>
      </c>
      <c r="AG88" s="959"/>
      <c r="AH88" s="959"/>
      <c r="AI88" s="959"/>
      <c r="AJ88" s="959"/>
      <c r="AK88" s="963"/>
      <c r="AL88" s="963"/>
      <c r="AM88" s="963"/>
      <c r="AN88" s="963"/>
      <c r="AO88" s="963"/>
      <c r="AP88" s="959">
        <v>15863</v>
      </c>
      <c r="AQ88" s="959"/>
      <c r="AR88" s="959"/>
      <c r="AS88" s="959"/>
      <c r="AT88" s="959"/>
      <c r="AU88" s="959">
        <v>3558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v>
      </c>
      <c r="CS102" s="953"/>
      <c r="CT102" s="953"/>
      <c r="CU102" s="953"/>
      <c r="CV102" s="954"/>
      <c r="CW102" s="952" t="s">
        <v>549</v>
      </c>
      <c r="CX102" s="953"/>
      <c r="CY102" s="953"/>
      <c r="CZ102" s="953"/>
      <c r="DA102" s="954"/>
      <c r="DB102" s="952" t="s">
        <v>549</v>
      </c>
      <c r="DC102" s="953"/>
      <c r="DD102" s="953"/>
      <c r="DE102" s="953"/>
      <c r="DF102" s="954"/>
      <c r="DG102" s="952" t="s">
        <v>549</v>
      </c>
      <c r="DH102" s="953"/>
      <c r="DI102" s="953"/>
      <c r="DJ102" s="953"/>
      <c r="DK102" s="954"/>
      <c r="DL102" s="952" t="s">
        <v>549</v>
      </c>
      <c r="DM102" s="953"/>
      <c r="DN102" s="953"/>
      <c r="DO102" s="953"/>
      <c r="DP102" s="954"/>
      <c r="DQ102" s="952" t="s">
        <v>549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1318597</v>
      </c>
      <c r="AB110" s="889"/>
      <c r="AC110" s="889"/>
      <c r="AD110" s="889"/>
      <c r="AE110" s="890"/>
      <c r="AF110" s="891">
        <v>1572079</v>
      </c>
      <c r="AG110" s="889"/>
      <c r="AH110" s="889"/>
      <c r="AI110" s="889"/>
      <c r="AJ110" s="890"/>
      <c r="AK110" s="891">
        <v>1482271</v>
      </c>
      <c r="AL110" s="889"/>
      <c r="AM110" s="889"/>
      <c r="AN110" s="889"/>
      <c r="AO110" s="890"/>
      <c r="AP110" s="892">
        <v>16.899999999999999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17037822</v>
      </c>
      <c r="BR110" s="842"/>
      <c r="BS110" s="842"/>
      <c r="BT110" s="842"/>
      <c r="BU110" s="842"/>
      <c r="BV110" s="842">
        <v>17416550</v>
      </c>
      <c r="BW110" s="842"/>
      <c r="BX110" s="842"/>
      <c r="BY110" s="842"/>
      <c r="BZ110" s="842"/>
      <c r="CA110" s="842">
        <v>17978430</v>
      </c>
      <c r="CB110" s="842"/>
      <c r="CC110" s="842"/>
      <c r="CD110" s="842"/>
      <c r="CE110" s="842"/>
      <c r="CF110" s="866">
        <v>205</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1631726</v>
      </c>
      <c r="BR112" s="817"/>
      <c r="BS112" s="817"/>
      <c r="BT112" s="817"/>
      <c r="BU112" s="817"/>
      <c r="BV112" s="817">
        <v>1866696</v>
      </c>
      <c r="BW112" s="817"/>
      <c r="BX112" s="817"/>
      <c r="BY112" s="817"/>
      <c r="BZ112" s="817"/>
      <c r="CA112" s="817">
        <v>1926266</v>
      </c>
      <c r="CB112" s="817"/>
      <c r="CC112" s="817"/>
      <c r="CD112" s="817"/>
      <c r="CE112" s="817"/>
      <c r="CF112" s="875">
        <v>22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145727</v>
      </c>
      <c r="AB113" s="919"/>
      <c r="AC113" s="919"/>
      <c r="AD113" s="919"/>
      <c r="AE113" s="920"/>
      <c r="AF113" s="921">
        <v>140002</v>
      </c>
      <c r="AG113" s="919"/>
      <c r="AH113" s="919"/>
      <c r="AI113" s="919"/>
      <c r="AJ113" s="920"/>
      <c r="AK113" s="921">
        <v>147638</v>
      </c>
      <c r="AL113" s="919"/>
      <c r="AM113" s="919"/>
      <c r="AN113" s="919"/>
      <c r="AO113" s="920"/>
      <c r="AP113" s="922">
        <v>1.7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3548092</v>
      </c>
      <c r="BR113" s="817"/>
      <c r="BS113" s="817"/>
      <c r="BT113" s="817"/>
      <c r="BU113" s="817"/>
      <c r="BV113" s="817">
        <v>3538630</v>
      </c>
      <c r="BW113" s="817"/>
      <c r="BX113" s="817"/>
      <c r="BY113" s="817"/>
      <c r="BZ113" s="817"/>
      <c r="CA113" s="817">
        <v>3558314</v>
      </c>
      <c r="CB113" s="817"/>
      <c r="CC113" s="817"/>
      <c r="CD113" s="817"/>
      <c r="CE113" s="817"/>
      <c r="CF113" s="875">
        <v>40.6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58790</v>
      </c>
      <c r="AB114" s="780"/>
      <c r="AC114" s="780"/>
      <c r="AD114" s="780"/>
      <c r="AE114" s="781"/>
      <c r="AF114" s="782">
        <v>67340</v>
      </c>
      <c r="AG114" s="780"/>
      <c r="AH114" s="780"/>
      <c r="AI114" s="780"/>
      <c r="AJ114" s="781"/>
      <c r="AK114" s="782">
        <v>143966</v>
      </c>
      <c r="AL114" s="780"/>
      <c r="AM114" s="780"/>
      <c r="AN114" s="780"/>
      <c r="AO114" s="781"/>
      <c r="AP114" s="824">
        <v>1.6</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t="s">
        <v>121</v>
      </c>
      <c r="BR114" s="817"/>
      <c r="BS114" s="817"/>
      <c r="BT114" s="817"/>
      <c r="BU114" s="817"/>
      <c r="BV114" s="817" t="s">
        <v>121</v>
      </c>
      <c r="BW114" s="817"/>
      <c r="BX114" s="817"/>
      <c r="BY114" s="817"/>
      <c r="BZ114" s="817"/>
      <c r="CA114" s="817" t="s">
        <v>121</v>
      </c>
      <c r="CB114" s="817"/>
      <c r="CC114" s="817"/>
      <c r="CD114" s="817"/>
      <c r="CE114" s="817"/>
      <c r="CF114" s="875" t="s">
        <v>121</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165</v>
      </c>
      <c r="AB115" s="919"/>
      <c r="AC115" s="919"/>
      <c r="AD115" s="919"/>
      <c r="AE115" s="920"/>
      <c r="AF115" s="921">
        <v>63</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1523279</v>
      </c>
      <c r="AB117" s="903"/>
      <c r="AC117" s="903"/>
      <c r="AD117" s="903"/>
      <c r="AE117" s="904"/>
      <c r="AF117" s="905">
        <v>1779484</v>
      </c>
      <c r="AG117" s="903"/>
      <c r="AH117" s="903"/>
      <c r="AI117" s="903"/>
      <c r="AJ117" s="904"/>
      <c r="AK117" s="905">
        <v>1773875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22217640</v>
      </c>
      <c r="BR119" s="845"/>
      <c r="BS119" s="845"/>
      <c r="BT119" s="845"/>
      <c r="BU119" s="845"/>
      <c r="BV119" s="845">
        <v>22821876</v>
      </c>
      <c r="BW119" s="845"/>
      <c r="BX119" s="845"/>
      <c r="BY119" s="845"/>
      <c r="BZ119" s="845"/>
      <c r="CA119" s="845">
        <v>23463010</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6220692</v>
      </c>
      <c r="BR120" s="842"/>
      <c r="BS120" s="842"/>
      <c r="BT120" s="842"/>
      <c r="BU120" s="842"/>
      <c r="BV120" s="842">
        <v>6366565</v>
      </c>
      <c r="BW120" s="842"/>
      <c r="BX120" s="842"/>
      <c r="BY120" s="842"/>
      <c r="BZ120" s="842"/>
      <c r="CA120" s="842">
        <v>6386119</v>
      </c>
      <c r="CB120" s="842"/>
      <c r="CC120" s="842"/>
      <c r="CD120" s="842"/>
      <c r="CE120" s="842"/>
      <c r="CF120" s="866">
        <v>72.8</v>
      </c>
      <c r="CG120" s="867"/>
      <c r="CH120" s="867"/>
      <c r="CI120" s="867"/>
      <c r="CJ120" s="867"/>
      <c r="CK120" s="868" t="s">
        <v>447</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1631726</v>
      </c>
      <c r="DH120" s="842"/>
      <c r="DI120" s="842"/>
      <c r="DJ120" s="842"/>
      <c r="DK120" s="842"/>
      <c r="DL120" s="842">
        <v>1866696</v>
      </c>
      <c r="DM120" s="842"/>
      <c r="DN120" s="842"/>
      <c r="DO120" s="842"/>
      <c r="DP120" s="842"/>
      <c r="DQ120" s="842">
        <v>1926266</v>
      </c>
      <c r="DR120" s="842"/>
      <c r="DS120" s="842"/>
      <c r="DT120" s="842"/>
      <c r="DU120" s="842"/>
      <c r="DV120" s="843">
        <v>22</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518935</v>
      </c>
      <c r="BR121" s="817"/>
      <c r="BS121" s="817"/>
      <c r="BT121" s="817"/>
      <c r="BU121" s="817"/>
      <c r="BV121" s="817">
        <v>379205</v>
      </c>
      <c r="BW121" s="817"/>
      <c r="BX121" s="817"/>
      <c r="BY121" s="817"/>
      <c r="BZ121" s="817"/>
      <c r="CA121" s="817">
        <v>355071</v>
      </c>
      <c r="CB121" s="817"/>
      <c r="CC121" s="817"/>
      <c r="CD121" s="817"/>
      <c r="CE121" s="817"/>
      <c r="CF121" s="875">
        <v>4</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13398566</v>
      </c>
      <c r="BR122" s="845"/>
      <c r="BS122" s="845"/>
      <c r="BT122" s="845"/>
      <c r="BU122" s="845"/>
      <c r="BV122" s="845">
        <v>14367644</v>
      </c>
      <c r="BW122" s="845"/>
      <c r="BX122" s="845"/>
      <c r="BY122" s="845"/>
      <c r="BZ122" s="845"/>
      <c r="CA122" s="845">
        <v>14536776</v>
      </c>
      <c r="CB122" s="845"/>
      <c r="CC122" s="845"/>
      <c r="CD122" s="845"/>
      <c r="CE122" s="845"/>
      <c r="CF122" s="846">
        <v>165.8</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20138193</v>
      </c>
      <c r="BR123" s="833"/>
      <c r="BS123" s="833"/>
      <c r="BT123" s="833"/>
      <c r="BU123" s="833"/>
      <c r="BV123" s="833">
        <v>21113414</v>
      </c>
      <c r="BW123" s="833"/>
      <c r="BX123" s="833"/>
      <c r="BY123" s="833"/>
      <c r="BZ123" s="833"/>
      <c r="CA123" s="833">
        <v>21277966</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24.4</v>
      </c>
      <c r="BR124" s="831"/>
      <c r="BS124" s="831"/>
      <c r="BT124" s="831"/>
      <c r="BU124" s="831"/>
      <c r="BV124" s="831">
        <v>20.100000000000001</v>
      </c>
      <c r="BW124" s="831"/>
      <c r="BX124" s="831"/>
      <c r="BY124" s="831"/>
      <c r="BZ124" s="831"/>
      <c r="CA124" s="831">
        <v>24.9</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165</v>
      </c>
      <c r="AB127" s="780"/>
      <c r="AC127" s="780"/>
      <c r="AD127" s="780"/>
      <c r="AE127" s="781"/>
      <c r="AF127" s="782">
        <v>63</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56706</v>
      </c>
      <c r="AB128" s="801"/>
      <c r="AC128" s="801"/>
      <c r="AD128" s="801"/>
      <c r="AE128" s="802"/>
      <c r="AF128" s="803">
        <v>22746</v>
      </c>
      <c r="AG128" s="801"/>
      <c r="AH128" s="801"/>
      <c r="AI128" s="801"/>
      <c r="AJ128" s="802"/>
      <c r="AK128" s="803">
        <v>46483</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121</v>
      </c>
      <c r="BG128" s="787"/>
      <c r="BH128" s="787"/>
      <c r="BI128" s="787"/>
      <c r="BJ128" s="787"/>
      <c r="BK128" s="787"/>
      <c r="BL128" s="810"/>
      <c r="BM128" s="786">
        <v>13.37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9650034</v>
      </c>
      <c r="AB129" s="780"/>
      <c r="AC129" s="780"/>
      <c r="AD129" s="780"/>
      <c r="AE129" s="781"/>
      <c r="AF129" s="782">
        <v>9513567</v>
      </c>
      <c r="AG129" s="780"/>
      <c r="AH129" s="780"/>
      <c r="AI129" s="780"/>
      <c r="AJ129" s="781"/>
      <c r="AK129" s="782">
        <v>9778199</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121</v>
      </c>
      <c r="BG129" s="771"/>
      <c r="BH129" s="771"/>
      <c r="BI129" s="771"/>
      <c r="BJ129" s="771"/>
      <c r="BK129" s="771"/>
      <c r="BL129" s="772"/>
      <c r="BM129" s="770">
        <v>18.37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1143484</v>
      </c>
      <c r="AB130" s="780"/>
      <c r="AC130" s="780"/>
      <c r="AD130" s="780"/>
      <c r="AE130" s="781"/>
      <c r="AF130" s="782">
        <v>1046413</v>
      </c>
      <c r="AG130" s="780"/>
      <c r="AH130" s="780"/>
      <c r="AI130" s="780"/>
      <c r="AJ130" s="781"/>
      <c r="AK130" s="782">
        <v>1009163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6.7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8506550</v>
      </c>
      <c r="AB131" s="764"/>
      <c r="AC131" s="764"/>
      <c r="AD131" s="764"/>
      <c r="AE131" s="765"/>
      <c r="AF131" s="766">
        <v>8467154</v>
      </c>
      <c r="AG131" s="764"/>
      <c r="AH131" s="764"/>
      <c r="AI131" s="764"/>
      <c r="AJ131" s="765"/>
      <c r="AK131" s="766">
        <v>8769036</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24.9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3.7981202719999998</v>
      </c>
      <c r="AB132" s="745"/>
      <c r="AC132" s="745"/>
      <c r="AD132" s="745"/>
      <c r="AE132" s="746"/>
      <c r="AF132" s="747">
        <v>8.3891824810000006</v>
      </c>
      <c r="AG132" s="745"/>
      <c r="AH132" s="745"/>
      <c r="AI132" s="745"/>
      <c r="AJ132" s="746"/>
      <c r="AK132" s="747">
        <v>8.1905126169999996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5</v>
      </c>
      <c r="AB133" s="724"/>
      <c r="AC133" s="724"/>
      <c r="AD133" s="724"/>
      <c r="AE133" s="725"/>
      <c r="AF133" s="723">
        <v>5.9</v>
      </c>
      <c r="AG133" s="724"/>
      <c r="AH133" s="724"/>
      <c r="AI133" s="724"/>
      <c r="AJ133" s="725"/>
      <c r="AK133" s="723">
        <v>6.7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FviZbDIQZY3KsAjn8uqtCNqNEcRczr9Fj5FslPzWtm944d4xChfsY5R9Sa7F7HP7XwvU4NHdc5KEHI/siwlLQ==" saltValue="d/gVfSL5CKyHRUIUYE+q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477</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eeacm8+/Cw/jhCjvY0aLKtW88kdsbivHubnd+GDXZVa2Bz8vyAnyX0t+gJoF19guXUa+17J7aCDMNYAOcrUUg==" saltValue="ISpLe41LQmfh0s8h7HIz3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xWadU7vvoWpE0XJeiqj/bKcut7P+uaBDGYOopp3nOrHR/aRSiQtxhS4M8G2iuhtCPFxwvUAa2ocPqSL/sSO/w==" saltValue="skxVGuWwlxfvP/js6YjRj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2155245</v>
      </c>
      <c r="AP9" s="281">
        <v>49078</v>
      </c>
      <c r="AQ9" s="282">
        <v>67248</v>
      </c>
      <c r="AR9" s="283">
        <v>-27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239602</v>
      </c>
      <c r="AP10" s="284">
        <v>5456</v>
      </c>
      <c r="AQ10" s="285">
        <v>9038</v>
      </c>
      <c r="AR10" s="286">
        <v>-39.6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2694</v>
      </c>
      <c r="AP11" s="284">
        <v>61</v>
      </c>
      <c r="AQ11" s="285">
        <v>320</v>
      </c>
      <c r="AR11" s="286">
        <v>-80.900000000000006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22</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121153</v>
      </c>
      <c r="AP13" s="284">
        <v>2759</v>
      </c>
      <c r="AQ13" s="285">
        <v>2764</v>
      </c>
      <c r="AR13" s="286">
        <v>-0.2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185102</v>
      </c>
      <c r="AP14" s="284">
        <v>4215</v>
      </c>
      <c r="AQ14" s="285">
        <v>1165</v>
      </c>
      <c r="AR14" s="286">
        <v>261.8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-15602</v>
      </c>
      <c r="AP15" s="284">
        <v>-355</v>
      </c>
      <c r="AQ15" s="285">
        <v>-3941</v>
      </c>
      <c r="AR15" s="286">
        <v>-91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2688194</v>
      </c>
      <c r="AP16" s="284">
        <v>61214</v>
      </c>
      <c r="AQ16" s="285">
        <v>76616</v>
      </c>
      <c r="AR16" s="286">
        <v>-20.100000000000001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5.24</v>
      </c>
      <c r="AP21" s="298">
        <v>6.73</v>
      </c>
      <c r="AQ21" s="299">
        <v>-1.49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98.8</v>
      </c>
      <c r="AP22" s="303">
        <v>96.9</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1482271</v>
      </c>
      <c r="AP32" s="312">
        <v>33753</v>
      </c>
      <c r="AQ32" s="313">
        <v>33390</v>
      </c>
      <c r="AR32" s="314">
        <v>1.1000000000000001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t="s">
        <v>489</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147638</v>
      </c>
      <c r="AP35" s="312">
        <v>3362</v>
      </c>
      <c r="AQ35" s="313">
        <v>8851</v>
      </c>
      <c r="AR35" s="314">
        <v>-62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143966</v>
      </c>
      <c r="AP36" s="312">
        <v>3278</v>
      </c>
      <c r="AQ36" s="313">
        <v>2033</v>
      </c>
      <c r="AR36" s="314">
        <v>61.2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640</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1</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-46483</v>
      </c>
      <c r="AP39" s="312">
        <v>-1058</v>
      </c>
      <c r="AQ39" s="313">
        <v>-3025</v>
      </c>
      <c r="AR39" s="314">
        <v>-65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-1009163</v>
      </c>
      <c r="AP40" s="312">
        <v>-22980</v>
      </c>
      <c r="AQ40" s="313">
        <v>-26876</v>
      </c>
      <c r="AR40" s="314">
        <v>-14.5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718229</v>
      </c>
      <c r="AP41" s="312">
        <v>16355</v>
      </c>
      <c r="AQ41" s="313">
        <v>15015</v>
      </c>
      <c r="AR41" s="314">
        <v>8.9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2405100</v>
      </c>
      <c r="AN51" s="334">
        <v>56850</v>
      </c>
      <c r="AO51" s="335">
        <v>-23.1</v>
      </c>
      <c r="AP51" s="336">
        <v>51264</v>
      </c>
      <c r="AQ51" s="337">
        <v>8.1999999999999993</v>
      </c>
      <c r="AR51" s="338">
        <v>-31.3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1458927</v>
      </c>
      <c r="AN52" s="342">
        <v>34485</v>
      </c>
      <c r="AO52" s="343">
        <v>-16.8</v>
      </c>
      <c r="AP52" s="344">
        <v>26040</v>
      </c>
      <c r="AQ52" s="345">
        <v>4.5</v>
      </c>
      <c r="AR52" s="346">
        <v>-21.3</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2196448</v>
      </c>
      <c r="AN53" s="334">
        <v>51270</v>
      </c>
      <c r="AO53" s="335">
        <v>-9.8000000000000007</v>
      </c>
      <c r="AP53" s="336">
        <v>52068</v>
      </c>
      <c r="AQ53" s="337">
        <v>1.6</v>
      </c>
      <c r="AR53" s="338">
        <v>-11.4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1492016</v>
      </c>
      <c r="AN54" s="342">
        <v>34827</v>
      </c>
      <c r="AO54" s="343">
        <v>1</v>
      </c>
      <c r="AP54" s="344">
        <v>26936</v>
      </c>
      <c r="AQ54" s="345">
        <v>3.4</v>
      </c>
      <c r="AR54" s="346">
        <v>-2.4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3756387</v>
      </c>
      <c r="AN55" s="334">
        <v>86683</v>
      </c>
      <c r="AO55" s="335">
        <v>69.099999999999994</v>
      </c>
      <c r="AP55" s="336">
        <v>47161</v>
      </c>
      <c r="AQ55" s="337">
        <v>-9.4</v>
      </c>
      <c r="AR55" s="338">
        <v>78.5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1214667</v>
      </c>
      <c r="AN56" s="342">
        <v>28030</v>
      </c>
      <c r="AO56" s="343">
        <v>-19.5</v>
      </c>
      <c r="AP56" s="344">
        <v>24595</v>
      </c>
      <c r="AQ56" s="345">
        <v>-8.6999999999999993</v>
      </c>
      <c r="AR56" s="346">
        <v>-10.8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4454655</v>
      </c>
      <c r="AN57" s="334">
        <v>101905</v>
      </c>
      <c r="AO57" s="335">
        <v>17.600000000000001</v>
      </c>
      <c r="AP57" s="336">
        <v>43423</v>
      </c>
      <c r="AQ57" s="337">
        <v>-7.9</v>
      </c>
      <c r="AR57" s="338">
        <v>25.5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978154</v>
      </c>
      <c r="AN58" s="342">
        <v>22376</v>
      </c>
      <c r="AO58" s="343">
        <v>-20.2</v>
      </c>
      <c r="AP58" s="344">
        <v>22207</v>
      </c>
      <c r="AQ58" s="345">
        <v>-9.6999999999999993</v>
      </c>
      <c r="AR58" s="346">
        <v>-10.5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4325293</v>
      </c>
      <c r="AN59" s="334">
        <v>98492</v>
      </c>
      <c r="AO59" s="335">
        <v>-3.3</v>
      </c>
      <c r="AP59" s="336">
        <v>45265</v>
      </c>
      <c r="AQ59" s="337">
        <v>4.2</v>
      </c>
      <c r="AR59" s="338">
        <v>-7.5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731025</v>
      </c>
      <c r="AN60" s="342">
        <v>16646</v>
      </c>
      <c r="AO60" s="343">
        <v>-25.6</v>
      </c>
      <c r="AP60" s="344">
        <v>22600</v>
      </c>
      <c r="AQ60" s="345">
        <v>1.8</v>
      </c>
      <c r="AR60" s="346">
        <v>-27.4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3427577</v>
      </c>
      <c r="AN61" s="349">
        <v>79040</v>
      </c>
      <c r="AO61" s="350">
        <v>10.1</v>
      </c>
      <c r="AP61" s="351">
        <v>47836</v>
      </c>
      <c r="AQ61" s="352">
        <v>-0.7</v>
      </c>
      <c r="AR61" s="338">
        <v>10.8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1174958</v>
      </c>
      <c r="AN62" s="342">
        <v>27273</v>
      </c>
      <c r="AO62" s="343">
        <v>-16.2</v>
      </c>
      <c r="AP62" s="344">
        <v>24476</v>
      </c>
      <c r="AQ62" s="345">
        <v>-1.7</v>
      </c>
      <c r="AR62" s="346">
        <v>-14.5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wVZNbCG41a7YZXdh+xVw+DQYDmmdm/JXIhNR9F4urfxDZhafjmJ0GNGx6F7tk8BysscRipzrq79wCT4+tGkw==" saltValue="ZlEz6SWn9fFhA+oAFo99T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2"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u04+3DlxEVFoTZ0B3rXTARaG2CHqPl/ssw4UAKcmS2pFVvkHGcHq3hwO6XwBvmIXN5eFDPqXlG/ix0PMkhndKA==" saltValue="eFKQkUow7uqEemRvnbyG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jU4m2wLy7+ZpwZssc/hSzG+Q44cSfQ9IfZO7nlcny983qxvCJX0ipZWt9kQDj8rLGbdVEUrLKGrev8T40jlBAA==" saltValue="SSIZLPkHW1zmP/2N0xPtu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22.04</v>
      </c>
      <c r="G47" s="12">
        <v>20.72</v>
      </c>
      <c r="H47" s="12">
        <v>22.76</v>
      </c>
      <c r="I47" s="12">
        <v>23.29</v>
      </c>
      <c r="J47" s="13">
        <v>26.35</v>
      </c>
    </row>
    <row r="48" spans="2:10" ht="57.75" customHeight="1" x14ac:dyDescent="0.2">
      <c r="B48" s="14"/>
      <c r="C48" s="1141" t="s">
        <v>4</v>
      </c>
      <c r="D48" s="1141"/>
      <c r="E48" s="1142"/>
      <c r="F48" s="15">
        <v>6.55</v>
      </c>
      <c r="G48" s="16">
        <v>4.54</v>
      </c>
      <c r="H48" s="16">
        <v>7.08</v>
      </c>
      <c r="I48" s="16">
        <v>7.42</v>
      </c>
      <c r="J48" s="17">
        <v>3.15</v>
      </c>
    </row>
    <row r="49" spans="2:10" ht="57.75" customHeight="1" thickBot="1" x14ac:dyDescent="0.25">
      <c r="B49" s="18"/>
      <c r="C49" s="1143" t="s">
        <v>5</v>
      </c>
      <c r="D49" s="1143"/>
      <c r="E49" s="1144"/>
      <c r="F49" s="19" t="s">
        <v>532</v>
      </c>
      <c r="G49" s="20" t="s">
        <v>533</v>
      </c>
      <c r="H49" s="20">
        <v>6.02</v>
      </c>
      <c r="I49" s="20">
        <v>4.26</v>
      </c>
      <c r="J49" s="21" t="s">
        <v>534</v>
      </c>
    </row>
    <row r="50" spans="2:10" ht="13" x14ac:dyDescent="0.2"/>
  </sheetData>
  <sheetProtection algorithmName="SHA-512" hashValue="giIgGtOvlfalgV1QYP57hGt5QkxbNSawd+QYaj9YkK/DJp09WPcTsYkbOTXgzluU3+rhUD3Z1HNN6juLCMsHKw==" saltValue="dyg2nYFA6B3aC0wCcvoBR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535</v>
      </c>
      <c r="D34" s="1151"/>
      <c r="E34" s="1152"/>
      <c r="F34" s="32">
        <v>2.15</v>
      </c>
      <c r="G34" s="33">
        <v>2.39</v>
      </c>
      <c r="H34" s="33">
        <v>2.83</v>
      </c>
      <c r="I34" s="33">
        <v>4.8</v>
      </c>
      <c r="J34" s="34">
        <v>5.19</v>
      </c>
      <c r="K34" s="22"/>
      <c r="L34" s="22"/>
      <c r="M34" s="22"/>
      <c r="N34" s="22"/>
      <c r="O34" s="22"/>
      <c r="P34" s="22"/>
    </row>
    <row r="35" spans="1:16" ht="39" customHeight="1" x14ac:dyDescent="0.2">
      <c r="A35" s="22"/>
      <c r="B35" s="35"/>
      <c r="C35" s="1145" t="s">
        <v>536</v>
      </c>
      <c r="D35" s="1146"/>
      <c r="E35" s="1147"/>
      <c r="F35" s="36">
        <v>6.54</v>
      </c>
      <c r="G35" s="37">
        <v>4.53</v>
      </c>
      <c r="H35" s="37">
        <v>7.08</v>
      </c>
      <c r="I35" s="37">
        <v>7.42</v>
      </c>
      <c r="J35" s="38">
        <v>3.14</v>
      </c>
      <c r="K35" s="22"/>
      <c r="L35" s="22"/>
      <c r="M35" s="22"/>
      <c r="N35" s="22"/>
      <c r="O35" s="22"/>
      <c r="P35" s="22"/>
    </row>
    <row r="36" spans="1:16" ht="39" customHeight="1" x14ac:dyDescent="0.2">
      <c r="A36" s="22"/>
      <c r="B36" s="35"/>
      <c r="C36" s="1145" t="s">
        <v>537</v>
      </c>
      <c r="D36" s="1146"/>
      <c r="E36" s="1147"/>
      <c r="F36" s="36">
        <v>1.39</v>
      </c>
      <c r="G36" s="37">
        <v>0.22</v>
      </c>
      <c r="H36" s="37">
        <v>0.15</v>
      </c>
      <c r="I36" s="37">
        <v>0.76</v>
      </c>
      <c r="J36" s="38">
        <v>0.95</v>
      </c>
      <c r="K36" s="22"/>
      <c r="L36" s="22"/>
      <c r="M36" s="22"/>
      <c r="N36" s="22"/>
      <c r="O36" s="22"/>
      <c r="P36" s="22"/>
    </row>
    <row r="37" spans="1:16" ht="39" customHeight="1" x14ac:dyDescent="0.2">
      <c r="A37" s="22"/>
      <c r="B37" s="35"/>
      <c r="C37" s="1145" t="s">
        <v>538</v>
      </c>
      <c r="D37" s="1146"/>
      <c r="E37" s="1147"/>
      <c r="F37" s="36">
        <v>1.68</v>
      </c>
      <c r="G37" s="37">
        <v>1.38</v>
      </c>
      <c r="H37" s="37">
        <v>0.47</v>
      </c>
      <c r="I37" s="37">
        <v>0.91</v>
      </c>
      <c r="J37" s="38">
        <v>0.8</v>
      </c>
      <c r="K37" s="22"/>
      <c r="L37" s="22"/>
      <c r="M37" s="22"/>
      <c r="N37" s="22"/>
      <c r="O37" s="22"/>
      <c r="P37" s="22"/>
    </row>
    <row r="38" spans="1:16" ht="39" customHeight="1" x14ac:dyDescent="0.2">
      <c r="A38" s="22"/>
      <c r="B38" s="35"/>
      <c r="C38" s="1145" t="s">
        <v>539</v>
      </c>
      <c r="D38" s="1146"/>
      <c r="E38" s="1147"/>
      <c r="F38" s="36">
        <v>0.13</v>
      </c>
      <c r="G38" s="37">
        <v>0.12</v>
      </c>
      <c r="H38" s="37">
        <v>0.15</v>
      </c>
      <c r="I38" s="37">
        <v>0.18</v>
      </c>
      <c r="J38" s="38">
        <v>0.17</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v>
      </c>
      <c r="K39" s="22"/>
      <c r="L39" s="22"/>
      <c r="M39" s="22"/>
      <c r="N39" s="22"/>
      <c r="O39" s="22"/>
      <c r="P39" s="22"/>
    </row>
    <row r="40" spans="1:16" ht="39" customHeight="1" x14ac:dyDescent="0.2">
      <c r="A40" s="22"/>
      <c r="B40" s="35"/>
      <c r="C40" s="1145" t="s">
        <v>541</v>
      </c>
      <c r="D40" s="1146"/>
      <c r="E40" s="1147"/>
      <c r="F40" s="36">
        <v>1.26</v>
      </c>
      <c r="G40" s="37">
        <v>0</v>
      </c>
      <c r="H40" s="37">
        <v>10.130000000000001</v>
      </c>
      <c r="I40" s="37">
        <v>0.25</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IYcB+2qMGv4sVisxjqAtc95eFe+lgPEA9uyKaeB0FHwGVQtfYHQag6R5XeYcSc8lcPAOFgxUXqUsed4SeQjmA==" saltValue="ViXQFeJwRhOhPKmWhY6U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topLeftCell="A22"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1331</v>
      </c>
      <c r="L45" s="60">
        <v>1387</v>
      </c>
      <c r="M45" s="60">
        <v>1319</v>
      </c>
      <c r="N45" s="60">
        <v>1572</v>
      </c>
      <c r="O45" s="61">
        <v>1482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155</v>
      </c>
      <c r="L48" s="64">
        <v>147</v>
      </c>
      <c r="M48" s="64">
        <v>146</v>
      </c>
      <c r="N48" s="64">
        <v>140</v>
      </c>
      <c r="O48" s="65">
        <v>148</v>
      </c>
      <c r="P48" s="48"/>
      <c r="Q48" s="48"/>
      <c r="R48" s="48"/>
      <c r="S48" s="48"/>
      <c r="T48" s="48"/>
      <c r="U48" s="48"/>
    </row>
    <row r="49" spans="1:21" ht="30.75" customHeight="1" x14ac:dyDescent="0.2">
      <c r="A49" s="48"/>
      <c r="B49" s="1178"/>
      <c r="C49" s="1179"/>
      <c r="D49" s="62"/>
      <c r="E49" s="1155" t="s">
        <v>14</v>
      </c>
      <c r="F49" s="1155"/>
      <c r="G49" s="1155"/>
      <c r="H49" s="1155"/>
      <c r="I49" s="1155"/>
      <c r="J49" s="1156"/>
      <c r="K49" s="63">
        <v>48</v>
      </c>
      <c r="L49" s="64">
        <v>36</v>
      </c>
      <c r="M49" s="64">
        <v>59</v>
      </c>
      <c r="N49" s="64">
        <v>67</v>
      </c>
      <c r="O49" s="65">
        <v>144</v>
      </c>
      <c r="P49" s="48"/>
      <c r="Q49" s="48"/>
      <c r="R49" s="48"/>
      <c r="S49" s="48"/>
      <c r="T49" s="48"/>
      <c r="U49" s="48"/>
    </row>
    <row r="50" spans="1:21" ht="30.75" customHeight="1" x14ac:dyDescent="0.2">
      <c r="A50" s="48"/>
      <c r="B50" s="1178"/>
      <c r="C50" s="1179"/>
      <c r="D50" s="62"/>
      <c r="E50" s="1155" t="s">
        <v>15</v>
      </c>
      <c r="F50" s="1155"/>
      <c r="G50" s="1155"/>
      <c r="H50" s="1155"/>
      <c r="I50" s="1155"/>
      <c r="J50" s="1156"/>
      <c r="K50" s="63">
        <v>0</v>
      </c>
      <c r="L50" s="64">
        <v>0</v>
      </c>
      <c r="M50" s="64">
        <v>0</v>
      </c>
      <c r="N50" s="64">
        <v>0</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1095</v>
      </c>
      <c r="L52" s="64">
        <v>1116</v>
      </c>
      <c r="M52" s="64">
        <v>1200</v>
      </c>
      <c r="N52" s="64">
        <v>1070</v>
      </c>
      <c r="O52" s="65">
        <v>1055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439</v>
      </c>
      <c r="L53" s="69">
        <v>454</v>
      </c>
      <c r="M53" s="69">
        <v>324</v>
      </c>
      <c r="N53" s="69">
        <v>709</v>
      </c>
      <c r="O53" s="70">
        <v>719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row r="65" ht="12.65" hidden="1" customHeight="1" x14ac:dyDescent="0.2"/>
    <row r="66" ht="12.65" hidden="1" customHeight="1" x14ac:dyDescent="0.2"/>
    <row r="67" ht="12.65" hidden="1" customHeight="1" x14ac:dyDescent="0.2"/>
    <row r="68" ht="12.65" hidden="1" customHeight="1" x14ac:dyDescent="0.2"/>
  </sheetData>
  <sheetProtection algorithmName="SHA-512" hashValue="FYJlme50f9vfaSoKtMxqTh34q7sUZS7QQx8qyzpdPREB14TQ6DZBN8Em6Wc6g6x1VSI+wvKDRCu/KbK83dpK+Q==" saltValue="CYWonBFkTJRocWctdDU3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16139</v>
      </c>
      <c r="J41" s="356">
        <v>16138</v>
      </c>
      <c r="K41" s="356">
        <v>17038</v>
      </c>
      <c r="L41" s="356">
        <v>17417</v>
      </c>
      <c r="M41" s="357">
        <v>17978</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1878</v>
      </c>
      <c r="J43" s="359">
        <v>1792</v>
      </c>
      <c r="K43" s="359">
        <v>1632</v>
      </c>
      <c r="L43" s="359">
        <v>1867</v>
      </c>
      <c r="M43" s="360">
        <v>1926</v>
      </c>
    </row>
    <row r="44" spans="2:13" ht="27.75" customHeight="1" x14ac:dyDescent="0.2">
      <c r="B44" s="1186"/>
      <c r="C44" s="1187"/>
      <c r="D44" s="106"/>
      <c r="E44" s="1190" t="s">
        <v>34</v>
      </c>
      <c r="F44" s="1190"/>
      <c r="G44" s="1190"/>
      <c r="H44" s="1191"/>
      <c r="I44" s="358">
        <v>735</v>
      </c>
      <c r="J44" s="359">
        <v>2950</v>
      </c>
      <c r="K44" s="359">
        <v>3548</v>
      </c>
      <c r="L44" s="359">
        <v>3539</v>
      </c>
      <c r="M44" s="360">
        <v>3558</v>
      </c>
    </row>
    <row r="45" spans="2:13" ht="27.75" customHeight="1" x14ac:dyDescent="0.2">
      <c r="B45" s="1186"/>
      <c r="C45" s="1187"/>
      <c r="D45" s="106"/>
      <c r="E45" s="1190" t="s">
        <v>35</v>
      </c>
      <c r="F45" s="1190"/>
      <c r="G45" s="1190"/>
      <c r="H45" s="1191"/>
      <c r="I45" s="358" t="s">
        <v>489</v>
      </c>
      <c r="J45" s="359" t="s">
        <v>489</v>
      </c>
      <c r="K45" s="359" t="s">
        <v>489</v>
      </c>
      <c r="L45" s="359" t="s">
        <v>489</v>
      </c>
      <c r="M45" s="360" t="s">
        <v>489</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5557</v>
      </c>
      <c r="J50" s="359">
        <v>5410</v>
      </c>
      <c r="K50" s="359">
        <v>6221</v>
      </c>
      <c r="L50" s="359">
        <v>6367</v>
      </c>
      <c r="M50" s="360">
        <v>6386</v>
      </c>
    </row>
    <row r="51" spans="2:13" ht="27.75" customHeight="1" x14ac:dyDescent="0.2">
      <c r="B51" s="1186"/>
      <c r="C51" s="1187"/>
      <c r="D51" s="106"/>
      <c r="E51" s="1190" t="s">
        <v>42</v>
      </c>
      <c r="F51" s="1190"/>
      <c r="G51" s="1190"/>
      <c r="H51" s="1191"/>
      <c r="I51" s="358">
        <v>573</v>
      </c>
      <c r="J51" s="359">
        <v>537</v>
      </c>
      <c r="K51" s="359">
        <v>519</v>
      </c>
      <c r="L51" s="359">
        <v>379</v>
      </c>
      <c r="M51" s="360">
        <v>355</v>
      </c>
    </row>
    <row r="52" spans="2:13" ht="27.75" customHeight="1" x14ac:dyDescent="0.2">
      <c r="B52" s="1188"/>
      <c r="C52" s="1189"/>
      <c r="D52" s="106"/>
      <c r="E52" s="1190" t="s">
        <v>43</v>
      </c>
      <c r="F52" s="1190"/>
      <c r="G52" s="1190"/>
      <c r="H52" s="1191"/>
      <c r="I52" s="358">
        <v>13177</v>
      </c>
      <c r="J52" s="359">
        <v>14083</v>
      </c>
      <c r="K52" s="359">
        <v>13399</v>
      </c>
      <c r="L52" s="359">
        <v>14368</v>
      </c>
      <c r="M52" s="360">
        <v>14537</v>
      </c>
    </row>
    <row r="53" spans="2:13" ht="27.75" customHeight="1" thickBot="1" x14ac:dyDescent="0.25">
      <c r="B53" s="1192" t="s">
        <v>19</v>
      </c>
      <c r="C53" s="1193"/>
      <c r="D53" s="110"/>
      <c r="E53" s="1194" t="s">
        <v>44</v>
      </c>
      <c r="F53" s="1194"/>
      <c r="G53" s="1194"/>
      <c r="H53" s="1195"/>
      <c r="I53" s="361">
        <v>-555</v>
      </c>
      <c r="J53" s="362">
        <v>850</v>
      </c>
      <c r="K53" s="362">
        <v>2079</v>
      </c>
      <c r="L53" s="362">
        <v>1708</v>
      </c>
      <c r="M53" s="363">
        <v>2185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RW4XvRuvQwgavJUHM7/tXStIAJqsP4I7igQoiSVa6Qj0bOAdSi9A2SHoPfuiaSTd8BQMiT7F1at8WBeKgVQlA==" saltValue="STwPaDgcY7O0siZQsZqV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60" zoomScaleNormal="6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529</v>
      </c>
      <c r="G54" s="119" t="s">
        <v>530</v>
      </c>
      <c r="H54" s="120" t="s">
        <v>531</v>
      </c>
    </row>
    <row r="55" spans="2:8" ht="52.5" customHeight="1" x14ac:dyDescent="0.2">
      <c r="B55" s="121"/>
      <c r="C55" s="1211" t="s">
        <v>46</v>
      </c>
      <c r="D55" s="1211"/>
      <c r="E55" s="1212"/>
      <c r="F55" s="122">
        <v>2196</v>
      </c>
      <c r="G55" s="122">
        <v>2216</v>
      </c>
      <c r="H55" s="123">
        <v>2576</v>
      </c>
    </row>
    <row r="56" spans="2:8" ht="52.5" customHeight="1" x14ac:dyDescent="0.2">
      <c r="B56" s="124"/>
      <c r="C56" s="1213" t="s">
        <v>47</v>
      </c>
      <c r="D56" s="1213"/>
      <c r="E56" s="1214"/>
      <c r="F56" s="125">
        <v>389</v>
      </c>
      <c r="G56" s="125">
        <v>389</v>
      </c>
      <c r="H56" s="126">
        <v>389</v>
      </c>
    </row>
    <row r="57" spans="2:8" ht="53.25" customHeight="1" x14ac:dyDescent="0.2">
      <c r="B57" s="124"/>
      <c r="C57" s="1215" t="s">
        <v>48</v>
      </c>
      <c r="D57" s="1215"/>
      <c r="E57" s="1216"/>
      <c r="F57" s="127">
        <v>2872</v>
      </c>
      <c r="G57" s="127">
        <v>3048</v>
      </c>
      <c r="H57" s="128">
        <v>2768</v>
      </c>
    </row>
    <row r="58" spans="2:8" ht="45.75" customHeight="1" x14ac:dyDescent="0.2">
      <c r="B58" s="129"/>
      <c r="C58" s="1203" t="s">
        <v>558</v>
      </c>
      <c r="D58" s="1204"/>
      <c r="E58" s="1205"/>
      <c r="F58" s="130">
        <v>498</v>
      </c>
      <c r="G58" s="130">
        <v>688</v>
      </c>
      <c r="H58" s="131">
        <v>688</v>
      </c>
    </row>
    <row r="59" spans="2:8" ht="45.75" customHeight="1" x14ac:dyDescent="0.2">
      <c r="B59" s="129"/>
      <c r="C59" s="1203" t="s">
        <v>559</v>
      </c>
      <c r="D59" s="1204"/>
      <c r="E59" s="1205"/>
      <c r="F59" s="130">
        <v>340</v>
      </c>
      <c r="G59" s="130">
        <v>410</v>
      </c>
      <c r="H59" s="131">
        <v>410</v>
      </c>
    </row>
    <row r="60" spans="2:8" ht="45.75" customHeight="1" x14ac:dyDescent="0.2">
      <c r="B60" s="129"/>
      <c r="C60" s="1203" t="s">
        <v>560</v>
      </c>
      <c r="D60" s="1204"/>
      <c r="E60" s="1205"/>
      <c r="F60" s="130">
        <v>494</v>
      </c>
      <c r="G60" s="130">
        <v>439</v>
      </c>
      <c r="H60" s="131">
        <v>392</v>
      </c>
    </row>
    <row r="61" spans="2:8" ht="45.75" customHeight="1" x14ac:dyDescent="0.2">
      <c r="B61" s="129"/>
      <c r="C61" s="1203" t="s">
        <v>561</v>
      </c>
      <c r="D61" s="1204"/>
      <c r="E61" s="1205"/>
      <c r="F61" s="130">
        <v>322</v>
      </c>
      <c r="G61" s="130">
        <v>316</v>
      </c>
      <c r="H61" s="131">
        <v>308</v>
      </c>
    </row>
    <row r="62" spans="2:8" ht="45.75" customHeight="1" thickBot="1" x14ac:dyDescent="0.25">
      <c r="B62" s="132"/>
      <c r="C62" s="1206" t="s">
        <v>562</v>
      </c>
      <c r="D62" s="1207"/>
      <c r="E62" s="1208"/>
      <c r="F62" s="133">
        <v>685</v>
      </c>
      <c r="G62" s="133">
        <v>650</v>
      </c>
      <c r="H62" s="134">
        <v>306</v>
      </c>
    </row>
    <row r="63" spans="2:8" ht="52.5" customHeight="1" thickBot="1" x14ac:dyDescent="0.25">
      <c r="B63" s="135"/>
      <c r="C63" s="1209" t="s">
        <v>49</v>
      </c>
      <c r="D63" s="1209"/>
      <c r="E63" s="1210"/>
      <c r="F63" s="136">
        <v>5457</v>
      </c>
      <c r="G63" s="136">
        <v>5653</v>
      </c>
      <c r="H63" s="137">
        <v>5733</v>
      </c>
    </row>
    <row r="64" spans="2:8" ht="13" x14ac:dyDescent="0.2"/>
  </sheetData>
  <sheetProtection algorithmName="SHA-512" hashValue="BbiX3a37SoqmShsLwG3PsGD/1YWywHn8XfwO3Kt91O9oi7Thfvuq98h3GsIQCWzFzfgWi+2ikPQVrSQKLz1QJA==" saltValue="OMGsu4Nik1Fgr/lCIA/W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56850</v>
      </c>
      <c r="E3" s="156"/>
      <c r="F3" s="157">
        <v>51264</v>
      </c>
      <c r="G3" s="158"/>
      <c r="H3" s="159"/>
    </row>
    <row r="4" spans="1:8" x14ac:dyDescent="0.2">
      <c r="A4" s="160"/>
      <c r="B4" s="161"/>
      <c r="C4" s="162"/>
      <c r="D4" s="163">
        <v>34485</v>
      </c>
      <c r="E4" s="164"/>
      <c r="F4" s="165">
        <v>26040</v>
      </c>
      <c r="G4" s="166"/>
      <c r="H4" s="167"/>
    </row>
    <row r="5" spans="1:8" x14ac:dyDescent="0.2">
      <c r="A5" s="148" t="s">
        <v>521</v>
      </c>
      <c r="B5" s="153"/>
      <c r="C5" s="154"/>
      <c r="D5" s="155">
        <v>51270</v>
      </c>
      <c r="E5" s="156"/>
      <c r="F5" s="157">
        <v>52068</v>
      </c>
      <c r="G5" s="158"/>
      <c r="H5" s="159"/>
    </row>
    <row r="6" spans="1:8" x14ac:dyDescent="0.2">
      <c r="A6" s="160"/>
      <c r="B6" s="161"/>
      <c r="C6" s="162"/>
      <c r="D6" s="163">
        <v>34827</v>
      </c>
      <c r="E6" s="164"/>
      <c r="F6" s="165">
        <v>26936</v>
      </c>
      <c r="G6" s="166"/>
      <c r="H6" s="167"/>
    </row>
    <row r="7" spans="1:8" x14ac:dyDescent="0.2">
      <c r="A7" s="148" t="s">
        <v>522</v>
      </c>
      <c r="B7" s="153"/>
      <c r="C7" s="154"/>
      <c r="D7" s="155">
        <v>86683</v>
      </c>
      <c r="E7" s="156"/>
      <c r="F7" s="157">
        <v>47161</v>
      </c>
      <c r="G7" s="158"/>
      <c r="H7" s="159"/>
    </row>
    <row r="8" spans="1:8" x14ac:dyDescent="0.2">
      <c r="A8" s="160"/>
      <c r="B8" s="161"/>
      <c r="C8" s="162"/>
      <c r="D8" s="163">
        <v>28030</v>
      </c>
      <c r="E8" s="164"/>
      <c r="F8" s="165">
        <v>24595</v>
      </c>
      <c r="G8" s="166"/>
      <c r="H8" s="167"/>
    </row>
    <row r="9" spans="1:8" x14ac:dyDescent="0.2">
      <c r="A9" s="148" t="s">
        <v>523</v>
      </c>
      <c r="B9" s="153"/>
      <c r="C9" s="154"/>
      <c r="D9" s="155">
        <v>101905</v>
      </c>
      <c r="E9" s="156"/>
      <c r="F9" s="157">
        <v>43423</v>
      </c>
      <c r="G9" s="158"/>
      <c r="H9" s="159"/>
    </row>
    <row r="10" spans="1:8" x14ac:dyDescent="0.2">
      <c r="A10" s="160"/>
      <c r="B10" s="161"/>
      <c r="C10" s="162"/>
      <c r="D10" s="163">
        <v>22376</v>
      </c>
      <c r="E10" s="164"/>
      <c r="F10" s="165">
        <v>22207</v>
      </c>
      <c r="G10" s="166"/>
      <c r="H10" s="167"/>
    </row>
    <row r="11" spans="1:8" x14ac:dyDescent="0.2">
      <c r="A11" s="148" t="s">
        <v>524</v>
      </c>
      <c r="B11" s="153"/>
      <c r="C11" s="154"/>
      <c r="D11" s="155">
        <v>98492</v>
      </c>
      <c r="E11" s="156"/>
      <c r="F11" s="157">
        <v>45265</v>
      </c>
      <c r="G11" s="158"/>
      <c r="H11" s="159"/>
    </row>
    <row r="12" spans="1:8" x14ac:dyDescent="0.2">
      <c r="A12" s="160"/>
      <c r="B12" s="161"/>
      <c r="C12" s="168"/>
      <c r="D12" s="163">
        <v>16646</v>
      </c>
      <c r="E12" s="164"/>
      <c r="F12" s="165">
        <v>22600</v>
      </c>
      <c r="G12" s="166"/>
      <c r="H12" s="167"/>
    </row>
    <row r="13" spans="1:8" x14ac:dyDescent="0.2">
      <c r="A13" s="148"/>
      <c r="B13" s="153"/>
      <c r="C13" s="169"/>
      <c r="D13" s="170">
        <v>79040</v>
      </c>
      <c r="E13" s="171"/>
      <c r="F13" s="172">
        <v>47836</v>
      </c>
      <c r="G13" s="173"/>
      <c r="H13" s="159"/>
    </row>
    <row r="14" spans="1:8" x14ac:dyDescent="0.2">
      <c r="A14" s="160"/>
      <c r="B14" s="161"/>
      <c r="C14" s="162"/>
      <c r="D14" s="163">
        <v>27273</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6.55</v>
      </c>
      <c r="C19" s="174">
        <f>ROUND(VALUE(SUBSTITUTE(実質収支比率等に係る経年分析!G$48,"▲","-")),2)</f>
        <v>4.54</v>
      </c>
      <c r="D19" s="174">
        <f>ROUND(VALUE(SUBSTITUTE(実質収支比率等に係る経年分析!H$48,"▲","-")),2)</f>
        <v>7.08</v>
      </c>
      <c r="E19" s="174">
        <f>ROUND(VALUE(SUBSTITUTE(実質収支比率等に係る経年分析!I$48,"▲","-")),2)</f>
        <v>7.42</v>
      </c>
      <c r="F19" s="174">
        <f>ROUND(VALUE(SUBSTITUTE(実質収支比率等に係る経年分析!J$48,"▲","-")),2)</f>
        <v>3.15</v>
      </c>
    </row>
    <row r="20" spans="1:11" x14ac:dyDescent="0.2">
      <c r="A20" s="174" t="s">
        <v>53</v>
      </c>
      <c r="B20" s="174">
        <f>ROUND(VALUE(SUBSTITUTE(実質収支比率等に係る経年分析!F$47,"▲","-")),2)</f>
        <v>22.04</v>
      </c>
      <c r="C20" s="174">
        <f>ROUND(VALUE(SUBSTITUTE(実質収支比率等に係る経年分析!G$47,"▲","-")),2)</f>
        <v>20.72</v>
      </c>
      <c r="D20" s="174">
        <f>ROUND(VALUE(SUBSTITUTE(実質収支比率等に係る経年分析!H$47,"▲","-")),2)</f>
        <v>22.76</v>
      </c>
      <c r="E20" s="174">
        <f>ROUND(VALUE(SUBSTITUTE(実質収支比率等に係る経年分析!I$47,"▲","-")),2)</f>
        <v>23.29</v>
      </c>
      <c r="F20" s="174">
        <f>ROUND(VALUE(SUBSTITUTE(実質収支比率等に係る経年分析!J$47,"▲","-")),2)</f>
        <v>26.35</v>
      </c>
    </row>
    <row r="21" spans="1:11" x14ac:dyDescent="0.2">
      <c r="A21" s="174" t="s">
        <v>54</v>
      </c>
      <c r="B21" s="174">
        <f>IF(ISNUMBER(VALUE(SUBSTITUTE(実質収支比率等に係る経年分析!F$49,"▲","-"))),ROUND(VALUE(SUBSTITUTE(実質収支比率等に係る経年分析!F$49,"▲","-")),2),NA())</f>
        <v>-1.23</v>
      </c>
      <c r="C21" s="174">
        <f>IF(ISNUMBER(VALUE(SUBSTITUTE(実質収支比率等に係る経年分析!G$49,"▲","-"))),ROUND(VALUE(SUBSTITUTE(実質収支比率等に係る経年分析!G$49,"▲","-")),2),NA())</f>
        <v>-1.89</v>
      </c>
      <c r="D21" s="174">
        <f>IF(ISNUMBER(VALUE(SUBSTITUTE(実質収支比率等に係る経年分析!H$49,"▲","-"))),ROUND(VALUE(SUBSTITUTE(実質収支比率等に係る経年分析!H$49,"▲","-")),2),NA())</f>
        <v>6.02</v>
      </c>
      <c r="E21" s="174">
        <f>IF(ISNUMBER(VALUE(SUBSTITUTE(実質収支比率等に係る経年分析!I$49,"▲","-"))),ROUND(VALUE(SUBSTITUTE(実質収支比率等に係る経年分析!I$49,"▲","-")),2),NA())</f>
        <v>4.26</v>
      </c>
      <c r="F21" s="174">
        <f>IF(ISNUMBER(VALUE(SUBSTITUTE(実質収支比率等に係る経年分析!J$49,"▲","-"))),ROUND(VALUE(SUBSTITUTE(実質収支比率等に係る経年分析!J$49,"▲","-")),2),NA())</f>
        <v>-0.39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菊陽町工業団地造成事業特別会計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1.26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10.130000000000001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菊陽町土地取得特別会計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菊陽町後期高齢者医療特別会計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菊陽町介護保険特別会計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2">
      <c r="A34" s="175" t="str">
        <f>IF(連結実質赤字比率に係る赤字・黒字の構成分析!C$36="",NA(),連結実質赤字比率に係る赤字・黒字の構成分析!C$36)</f>
        <v>菊陽町国民健康保険特別会計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3.14</v>
      </c>
    </row>
    <row r="36" spans="1:16" x14ac:dyDescent="0.2">
      <c r="A36" s="175" t="str">
        <f>IF(連結実質赤字比率に係る赤字・黒字の構成分析!C$34="",NA(),連結実質赤字比率に係る赤字・黒字の構成分析!C$34)</f>
        <v>菊陽町下水道事業会計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1095</v>
      </c>
      <c r="E42" s="176"/>
      <c r="F42" s="176"/>
      <c r="G42" s="176">
        <f>'実質公債費比率（分子）の構造'!L$52</f>
        <v>1116</v>
      </c>
      <c r="H42" s="176"/>
      <c r="I42" s="176"/>
      <c r="J42" s="176">
        <f>'実質公債費比率（分子）の構造'!M$52</f>
        <v>1200</v>
      </c>
      <c r="K42" s="176"/>
      <c r="L42" s="176"/>
      <c r="M42" s="176">
        <f>'実質公債費比率（分子）の構造'!N$52</f>
        <v>1070</v>
      </c>
      <c r="N42" s="176"/>
      <c r="O42" s="176"/>
      <c r="P42" s="176">
        <f>'実質公債費比率（分子）の構造'!O$52</f>
        <v>1055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2">
      <c r="A45" s="176" t="s">
        <v>63</v>
      </c>
      <c r="B45" s="176">
        <f>'実質公債費比率（分子）の構造'!K$49</f>
        <v>48</v>
      </c>
      <c r="C45" s="176"/>
      <c r="D45" s="176"/>
      <c r="E45" s="176">
        <f>'実質公債費比率（分子）の構造'!L$49</f>
        <v>36</v>
      </c>
      <c r="F45" s="176"/>
      <c r="G45" s="176"/>
      <c r="H45" s="176">
        <f>'実質公債費比率（分子）の構造'!M$49</f>
        <v>59</v>
      </c>
      <c r="I45" s="176"/>
      <c r="J45" s="176"/>
      <c r="K45" s="176">
        <f>'実質公債費比率（分子）の構造'!N$49</f>
        <v>67</v>
      </c>
      <c r="L45" s="176"/>
      <c r="M45" s="176"/>
      <c r="N45" s="176">
        <f>'実質公債費比率（分子）の構造'!O$49</f>
        <v>144</v>
      </c>
      <c r="O45" s="176"/>
      <c r="P45" s="176"/>
    </row>
    <row r="46" spans="1:16" x14ac:dyDescent="0.2">
      <c r="A46" s="176" t="s">
        <v>64</v>
      </c>
      <c r="B46" s="176">
        <f>'実質公債費比率（分子）の構造'!K$48</f>
        <v>155</v>
      </c>
      <c r="C46" s="176"/>
      <c r="D46" s="176"/>
      <c r="E46" s="176">
        <f>'実質公債費比率（分子）の構造'!L$48</f>
        <v>147</v>
      </c>
      <c r="F46" s="176"/>
      <c r="G46" s="176"/>
      <c r="H46" s="176">
        <f>'実質公債費比率（分子）の構造'!M$48</f>
        <v>146</v>
      </c>
      <c r="I46" s="176"/>
      <c r="J46" s="176"/>
      <c r="K46" s="176">
        <f>'実質公債費比率（分子）の構造'!N$48</f>
        <v>140</v>
      </c>
      <c r="L46" s="176"/>
      <c r="M46" s="176"/>
      <c r="N46" s="176">
        <f>'実質公債費比率（分子）の構造'!O$48</f>
        <v>148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1331</v>
      </c>
      <c r="C49" s="176"/>
      <c r="D49" s="176"/>
      <c r="E49" s="176">
        <f>'実質公債費比率（分子）の構造'!L$45</f>
        <v>1387</v>
      </c>
      <c r="F49" s="176"/>
      <c r="G49" s="176"/>
      <c r="H49" s="176">
        <f>'実質公債費比率（分子）の構造'!M$45</f>
        <v>1319</v>
      </c>
      <c r="I49" s="176"/>
      <c r="J49" s="176"/>
      <c r="K49" s="176">
        <f>'実質公債費比率（分子）の構造'!N$45</f>
        <v>1572</v>
      </c>
      <c r="L49" s="176"/>
      <c r="M49" s="176"/>
      <c r="N49" s="176">
        <f>'実質公債費比率（分子）の構造'!O$45</f>
        <v>1482</v>
      </c>
      <c r="O49" s="176"/>
      <c r="P49" s="176"/>
    </row>
    <row r="50" spans="1:16" x14ac:dyDescent="0.2">
      <c r="A50" s="176" t="s">
        <v>67</v>
      </c>
      <c r="B50" s="176" t="e">
        <f>NA()</f>
        <v>#N/A</v>
      </c>
      <c r="C50" s="176">
        <f>IF(ISNUMBER('実質公債費比率（分子）の構造'!K$53),'実質公債費比率（分子）の構造'!K$53,NA())</f>
        <v>439</v>
      </c>
      <c r="D50" s="176" t="e">
        <f>NA()</f>
        <v>#N/A</v>
      </c>
      <c r="E50" s="176" t="e">
        <f>NA()</f>
        <v>#N/A</v>
      </c>
      <c r="F50" s="176">
        <f>IF(ISNUMBER('実質公債費比率（分子）の構造'!L$53),'実質公債費比率（分子）の構造'!L$53,NA())</f>
        <v>454</v>
      </c>
      <c r="G50" s="176" t="e">
        <f>NA()</f>
        <v>#N/A</v>
      </c>
      <c r="H50" s="176" t="e">
        <f>NA()</f>
        <v>#N/A</v>
      </c>
      <c r="I50" s="176">
        <f>IF(ISNUMBER('実質公債費比率（分子）の構造'!M$53),'実質公債費比率（分子）の構造'!M$53,NA())</f>
        <v>324</v>
      </c>
      <c r="J50" s="176" t="e">
        <f>NA()</f>
        <v>#N/A</v>
      </c>
      <c r="K50" s="176" t="e">
        <f>NA()</f>
        <v>#N/A</v>
      </c>
      <c r="L50" s="176">
        <f>IF(ISNUMBER('実質公債費比率（分子）の構造'!N$53),'実質公債費比率（分子）の構造'!N$53,NA())</f>
        <v>709</v>
      </c>
      <c r="M50" s="176" t="e">
        <f>NA()</f>
        <v>#N/A</v>
      </c>
      <c r="N50" s="176" t="e">
        <f>NA()</f>
        <v>#N/A</v>
      </c>
      <c r="O50" s="176">
        <f>IF(ISNUMBER('実質公債費比率（分子）の構造'!O$53),'実質公債費比率（分子）の構造'!O$53,NA())</f>
        <v>719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13177</v>
      </c>
      <c r="E56" s="175"/>
      <c r="F56" s="175"/>
      <c r="G56" s="175">
        <f>'将来負担比率（分子）の構造'!J$52</f>
        <v>14083</v>
      </c>
      <c r="H56" s="175"/>
      <c r="I56" s="175"/>
      <c r="J56" s="175">
        <f>'将来負担比率（分子）の構造'!K$52</f>
        <v>13399</v>
      </c>
      <c r="K56" s="175"/>
      <c r="L56" s="175"/>
      <c r="M56" s="175">
        <f>'将来負担比率（分子）の構造'!L$52</f>
        <v>14368</v>
      </c>
      <c r="N56" s="175"/>
      <c r="O56" s="175"/>
      <c r="P56" s="175">
        <f>'将来負担比率（分子）の構造'!M$52</f>
        <v>14537</v>
      </c>
    </row>
    <row r="57" spans="1:16" x14ac:dyDescent="0.2">
      <c r="A57" s="175" t="s">
        <v>42</v>
      </c>
      <c r="B57" s="175"/>
      <c r="C57" s="175"/>
      <c r="D57" s="175">
        <f>'将来負担比率（分子）の構造'!I$51</f>
        <v>573</v>
      </c>
      <c r="E57" s="175"/>
      <c r="F57" s="175"/>
      <c r="G57" s="175">
        <f>'将来負担比率（分子）の構造'!J$51</f>
        <v>537</v>
      </c>
      <c r="H57" s="175"/>
      <c r="I57" s="175"/>
      <c r="J57" s="175">
        <f>'将来負担比率（分子）の構造'!K$51</f>
        <v>519</v>
      </c>
      <c r="K57" s="175"/>
      <c r="L57" s="175"/>
      <c r="M57" s="175">
        <f>'将来負担比率（分子）の構造'!L$51</f>
        <v>379</v>
      </c>
      <c r="N57" s="175"/>
      <c r="O57" s="175"/>
      <c r="P57" s="175">
        <f>'将来負担比率（分子）の構造'!M$51</f>
        <v>355</v>
      </c>
    </row>
    <row r="58" spans="1:16" x14ac:dyDescent="0.2">
      <c r="A58" s="175" t="s">
        <v>41</v>
      </c>
      <c r="B58" s="175"/>
      <c r="C58" s="175"/>
      <c r="D58" s="175">
        <f>'将来負担比率（分子）の構造'!I$50</f>
        <v>5557</v>
      </c>
      <c r="E58" s="175"/>
      <c r="F58" s="175"/>
      <c r="G58" s="175">
        <f>'将来負担比率（分子）の構造'!J$50</f>
        <v>5410</v>
      </c>
      <c r="H58" s="175"/>
      <c r="I58" s="175"/>
      <c r="J58" s="175">
        <f>'将来負担比率（分子）の構造'!K$50</f>
        <v>6221</v>
      </c>
      <c r="K58" s="175"/>
      <c r="L58" s="175"/>
      <c r="M58" s="175">
        <f>'将来負担比率（分子）の構造'!L$50</f>
        <v>6367</v>
      </c>
      <c r="N58" s="175"/>
      <c r="O58" s="175"/>
      <c r="P58" s="175">
        <f>'将来負担比率（分子）の構造'!M$50</f>
        <v>6386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735</v>
      </c>
      <c r="C63" s="175"/>
      <c r="D63" s="175"/>
      <c r="E63" s="175">
        <f>'将来負担比率（分子）の構造'!J$44</f>
        <v>2950</v>
      </c>
      <c r="F63" s="175"/>
      <c r="G63" s="175"/>
      <c r="H63" s="175">
        <f>'将来負担比率（分子）の構造'!K$44</f>
        <v>3548</v>
      </c>
      <c r="I63" s="175"/>
      <c r="J63" s="175"/>
      <c r="K63" s="175">
        <f>'将来負担比率（分子）の構造'!L$44</f>
        <v>3539</v>
      </c>
      <c r="L63" s="175"/>
      <c r="M63" s="175"/>
      <c r="N63" s="175">
        <f>'将来負担比率（分子）の構造'!M$44</f>
        <v>3558</v>
      </c>
      <c r="O63" s="175"/>
      <c r="P63" s="175"/>
    </row>
    <row r="64" spans="1:16" x14ac:dyDescent="0.2">
      <c r="A64" s="175" t="s">
        <v>33</v>
      </c>
      <c r="B64" s="175">
        <f>'将来負担比率（分子）の構造'!I$43</f>
        <v>1878</v>
      </c>
      <c r="C64" s="175"/>
      <c r="D64" s="175"/>
      <c r="E64" s="175">
        <f>'将来負担比率（分子）の構造'!J$43</f>
        <v>1792</v>
      </c>
      <c r="F64" s="175"/>
      <c r="G64" s="175"/>
      <c r="H64" s="175">
        <f>'将来負担比率（分子）の構造'!K$43</f>
        <v>1632</v>
      </c>
      <c r="I64" s="175"/>
      <c r="J64" s="175"/>
      <c r="K64" s="175">
        <f>'将来負担比率（分子）の構造'!L$43</f>
        <v>1867</v>
      </c>
      <c r="L64" s="175"/>
      <c r="M64" s="175"/>
      <c r="N64" s="175">
        <f>'将来負担比率（分子）の構造'!M$43</f>
        <v>1926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16139</v>
      </c>
      <c r="C66" s="175"/>
      <c r="D66" s="175"/>
      <c r="E66" s="175">
        <f>'将来負担比率（分子）の構造'!J$41</f>
        <v>16138</v>
      </c>
      <c r="F66" s="175"/>
      <c r="G66" s="175"/>
      <c r="H66" s="175">
        <f>'将来負担比率（分子）の構造'!K$41</f>
        <v>17038</v>
      </c>
      <c r="I66" s="175"/>
      <c r="J66" s="175"/>
      <c r="K66" s="175">
        <f>'将来負担比率（分子）の構造'!L$41</f>
        <v>17417</v>
      </c>
      <c r="L66" s="175"/>
      <c r="M66" s="175"/>
      <c r="N66" s="175">
        <f>'将来負担比率（分子）の構造'!M$41</f>
        <v>17978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850</v>
      </c>
      <c r="G67" s="175" t="e">
        <f>NA()</f>
        <v>#N/A</v>
      </c>
      <c r="H67" s="175" t="e">
        <f>NA()</f>
        <v>#N/A</v>
      </c>
      <c r="I67" s="175">
        <f>IF(ISNUMBER('将来負担比率（分子）の構造'!K$53), IF('将来負担比率（分子）の構造'!K$53 &lt; 0, 0, '将来負担比率（分子）の構造'!K$53), NA())</f>
        <v>2079</v>
      </c>
      <c r="J67" s="175" t="e">
        <f>NA()</f>
        <v>#N/A</v>
      </c>
      <c r="K67" s="175" t="e">
        <f>NA()</f>
        <v>#N/A</v>
      </c>
      <c r="L67" s="175">
        <f>IF(ISNUMBER('将来負担比率（分子）の構造'!L$53), IF('将来負担比率（分子）の構造'!L$53 &lt; 0, 0, '将来負担比率（分子）の構造'!L$53), NA())</f>
        <v>1708</v>
      </c>
      <c r="M67" s="175" t="e">
        <f>NA()</f>
        <v>#N/A</v>
      </c>
      <c r="N67" s="175" t="e">
        <f>NA()</f>
        <v>#N/A</v>
      </c>
      <c r="O67" s="175">
        <f>IF(ISNUMBER('将来負担比率（分子）の構造'!M$53), IF('将来負担比率（分子）の構造'!M$53 &lt; 0, 0, '将来負担比率（分子）の構造'!M$53), NA())</f>
        <v>2185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2196</v>
      </c>
      <c r="C72" s="179">
        <f>基金残高に係る経年分析!G55</f>
        <v>2216</v>
      </c>
      <c r="D72" s="179">
        <f>基金残高に係る経年分析!H55</f>
        <v>2576</v>
      </c>
    </row>
    <row r="73" spans="1:16" x14ac:dyDescent="0.2">
      <c r="A73" s="178" t="s">
        <v>74</v>
      </c>
      <c r="B73" s="179">
        <f>基金残高に係る経年分析!F56</f>
        <v>389</v>
      </c>
      <c r="C73" s="179">
        <f>基金残高に係る経年分析!G56</f>
        <v>389</v>
      </c>
      <c r="D73" s="179">
        <f>基金残高に係る経年分析!H56</f>
        <v>389</v>
      </c>
    </row>
    <row r="74" spans="1:16" x14ac:dyDescent="0.2">
      <c r="A74" s="178" t="s">
        <v>75</v>
      </c>
      <c r="B74" s="179">
        <f>基金残高に係る経年分析!F57</f>
        <v>2872</v>
      </c>
      <c r="C74" s="179">
        <f>基金残高に係る経年分析!G57</f>
        <v>3048</v>
      </c>
      <c r="D74" s="179">
        <f>基金残高に係る経年分析!H57</f>
        <v>2768</v>
      </c>
    </row>
  </sheetData>
  <sheetProtection algorithmName="SHA-512" hashValue="t9jVBBIinDPSffj5VfEdhu27yBnFM9Zv8AVEdU858d4VQfIcjPfWFgEmbmyHzpwrZRYREd7FMsjxkhvlVh6mJg==" saltValue="ZtnRXkrw0wVkZrMRG/vi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2025-03-17T03:03:35Z</cp:lastPrinted>
  <dcterms:created xsi:type="dcterms:W3CDTF">2025-02-19T05:15:10Z</dcterms:created>
  <dcterms:modified xsi:type="dcterms:W3CDTF">2025-03-17T06:53:17Z</dcterms:modified>
  <cp:category/>
</cp:coreProperties>
</file>