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BW35" i="10"/>
  <c r="AM35" i="10"/>
  <c r="BW34" i="10"/>
  <c r="CO34" i="10" s="1"/>
  <c r="CO35" i="10" s="1"/>
  <c r="AM34" i="10"/>
  <c r="C34" i="10"/>
  <c r="C35" i="10" s="1"/>
  <c r="U34" i="10" l="1"/>
  <c r="U35" i="10" s="1"/>
  <c r="U36"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<sst xmlns="http://schemas.openxmlformats.org/spreadsheetml/2006/main" count="1113" uniqueCount="560">
  <si>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</si>
  <si>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</si>
  <si>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</si>
  <si>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</si>
  <si>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</si>
  <si>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</si>
  <si>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</si>
  <si>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</si>
  <si>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</si>
  <si>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</si>
  <si>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</si>
  <si>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</si>
  <si>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</si>
  <si>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</si>
  <si>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</si>
  <si>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</si>
  <si>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</si>
  <si>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</si>
  <si>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</si>
  <si>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</si>
  <si>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</si>
  <si>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</si>
  <si>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</si>
  <si>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</si>
  <si>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</si>
  <si>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</si>
  <si>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</si>
  <si>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</si>
  <si>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</si>
  <si>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</si>
  <si>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</si>
  <si>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</si>
  <si>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</si>
  <si>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</si>
  <si>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</si>
  <si>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</si>
  <si>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</si>
  <si>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</si>
  <si>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</si>
  <si>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</si>
  <si>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</si>
  <si>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</si>
  <si>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</si>
  <si>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</si>
  <si>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</si>
  <si>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</si>
  <si>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</si>
  <si>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</si>
  <si>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</si>
  <si>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</si>
  <si>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</si>
  <si>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</si>
  <si>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</si>
  <si>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</si>
  <si>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</si>
  <si>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</si>
  <si>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</si>
  <si>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</si>
  <si>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</si>
  <si>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</si>
  <si>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</si>
  <si>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</si>
  <si>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</si>
  <si>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</si>
  <si>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</si>
  <si>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</si>
  <si>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</si>
  <si>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</si>
  <si>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</si>
  <si>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</si>
  <si>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</si>
  <si>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</si>
  <si>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</si>
  <si>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</si>
  <si>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</si>
  <si>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</si>
  <si>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</si>
  <si>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</si>
  <si>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</si>
  <si>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</si>
  <si>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</si>
  <si>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</si>
  <si>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</si>
  <si>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</si>
  <si>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</si>
  <si>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</si>
  <si>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</si>
  <si>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</si>
  <si>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</si>
  <si>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</si>
  <si>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</si>
  <si>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</si>
  <si>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</si>
  <si>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</si>
  <si>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</si>
  <si>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</si>
  <si>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</si>
  <si>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</si>
  <si>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</si>
  <si>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</si>
  <si>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</si>
  <si>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</si>
  <si>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</si>
  <si>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</si>
  <si>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</si>
  <si>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</si>
  <si>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</si>
  <si>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</si>
  <si>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</si>
  <si>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</si>
  <si>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</si>
  <si>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</si>
  <si>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</si>
  <si>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</si>
  <si>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</si>
  <si>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</si>
  <si>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</si>
  <si>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</si>
  <si>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</si>
  <si>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</si>
  <si>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</si>
  <si>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</si>
  <si>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</si>
  <si>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</si>
  <si>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</si>
  <si>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</si>
  <si>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</si>
  <si>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</si>
  <si>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</si>
  <si>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</si>
  <si>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</si>
  <si>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</si>
  <si>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</si>
  <si>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</si>
  <si>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</si>
  <si>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</si>
  <si>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</si>
  <si>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</si>
  <si>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</si>
  <si>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</si>
  <si>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</si>
  <si>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</si>
  <si>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</si>
  <si>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</si>
  <si>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</si>
  <si>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</si>
  <si>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</si>
  <si>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</si>
  <si>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</si>
  <si>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</si>
  <si>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</si>
  <si>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</si>
  <si>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</si>
  <si>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</si>
  <si>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</si>
  <si>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</si>
  <si>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</si>
  <si>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</si>
  <si>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</si>
  <si>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</si>
  <si>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</si>
  <si>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</si>
  <si>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</si>
  <si>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</si>
  <si>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</si>
  <si>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</si>
  <si>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</si>
  <si>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</si>
  <si>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</si>
  <si>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</si>
  <si>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</si>
  <si>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</si>
  <si>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</si>
  <si>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</si>
  <si>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</si>
  <si>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</si>
  <si>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</si>
  <si>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</si>
  <si>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</si>
  <si>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</si>
  <si>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</si>
  <si>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</si>
  <si>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</si>
  <si>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</si>
  <si>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</si>
  <si>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</si>
  <si>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</si>
  <si>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</si>
  <si>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</si>
  <si>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</si>
  <si>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</si>
  <si>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</si>
  <si>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</si>
  <si>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</si>
  <si>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</si>
  <si>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</si>
  <si>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</si>
  <si>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</si>
  <si>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</si>
  <si>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</si>
  <si>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</si>
  <si>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</si>
  <si>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</si>
  <si>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熊本県美里町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</si>
  <si>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</si>
  <si>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</si>
  <si>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</si>
  <si>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</si>
  <si>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</si>
  <si>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</si>
  <si>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</si>
  <si>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</si>
  <si>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</si>
  <si>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</si>
  <si>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</si>
  <si>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</si>
  <si>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</si>
  <si>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</si>
  <si>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</si>
  <si>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</si>
  <si>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</si>
  <si>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</si>
  <si>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</si>
  <si>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</si>
  <si>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</si>
  <si>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</si>
  <si>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</si>
  <si>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</si>
  <si>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</si>
  <si>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</si>
  <si>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</si>
  <si>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</si>
  <si>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</si>
  <si>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</si>
  <si>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</si>
  <si>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</si>
  <si>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</si>
  <si>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</si>
  <si>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</si>
  <si>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</si>
  <si>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</si>
  <si>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</si>
  <si>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</si>
  <si>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</si>
  <si>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</si>
  <si>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</si>
  <si>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</si>
  <si>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</si>
  <si>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</si>
  <si>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</si>
  <si>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</si>
  <si>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</si>
  <si>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</si>
  <si>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</si>
  <si>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</si>
  <si>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</si>
  <si>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</si>
  <si>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</si>
  <si>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</si>
  <si>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</si>
  <si>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</si>
  <si>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</si>
  <si>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</si>
  <si>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</si>
  <si>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</si>
  <si>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</si>
  <si>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</si>
  <si>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</si>
  <si>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</si>
  <si>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</si>
  <si>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</si>
  <si>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</si>
  <si>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</si>
  <si>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</si>
  <si>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</si>
  <si>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</si>
  <si>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</si>
  <si>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</si>
  <si>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</si>
  <si>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</si>
  <si>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</si>
  <si>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</si>
  <si>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</si>
  <si>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</si>
  <si>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</si>
  <si>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</si>
  <si>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</si>
  <si>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</si>
  <si>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</si>
  <si>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</si>
  <si>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</si>
  <si>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</si>
  <si>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</si>
  <si>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</si>
  <si>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</si>
  <si>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</si>
  <si>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</si>
  <si>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</si>
  <si>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</si>
  <si>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</si>
  <si>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</si>
  <si>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</si>
  <si>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</si>
  <si>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</si>
  <si>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</si>
  <si>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</si>
  <si>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</si>
  <si>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</si>
  <si>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</si>
  <si>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</si>
  <si>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</si>
  <si>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</si>
  <si>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</si>
  <si>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</si>
  <si>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</si>
  <si>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</si>
  <si>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</si>
  <si>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</si>
  <si>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</si>
  <si>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</si>
  <si>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</si>
  <si>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</si>
  <si>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</si>
  <si>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</si>
  <si>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</si>
  <si>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</si>
  <si>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</si>
  <si>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</si>
  <si>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</si>
  <si>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</si>
  <si>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</si>
  <si>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</si>
  <si>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</si>
  <si>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</si>
  <si>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</si>
  <si>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</si>
  <si>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</si>
  <si>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</si>
  <si>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</si>
  <si>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</si>
  <si>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</si>
  <si>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</si>
  <si>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</si>
  <si>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</si>
  <si>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</si>
  <si>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</si>
  <si>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</si>
  <si>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</si>
  <si>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</si>
  <si>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</si>
  <si>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</si>
  <si>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</si>
  <si>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</si>
  <si>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</si>
  <si>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熊本県美里町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</si>
  <si>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</si>
  <si>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</si>
  <si>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</si>
  <si>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</si>
  <si>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</si>
  <si>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</si>
  <si>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</si>
  <si>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</si>
  <si>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</si>
  <si>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</si>
  <si>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</si>
  <si>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</si>
  <si>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</si>
  <si>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</si>
  <si>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</si>
  <si>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</si>
  <si>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</si>
  <si>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</si>
  <si>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</si>
  <si>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</si>
  <si>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</si>
  <si>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</si>
  <si>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</si>
  <si>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</si>
  <si>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</si>
  <si>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</si>
  <si>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</si>
  <si>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</si>
  <si>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</si>
  <si>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</si>
  <si>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</si>
  <si>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</si>
  <si>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</si>
  <si>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</si>
  <si>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</si>
  <si>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</si>
  <si>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</si>
  <si>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</si>
  <si>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</si>
  <si>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</si>
  <si>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</si>
  <si>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</si>
  <si>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</si>
  <si>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</si>
  <si>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</si>
  <si>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</si>
  <si>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</si>
  <si>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</si>
  <si>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</si>
  <si>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</si>
  <si>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</si>
  <si>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</si>
  <si>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</si>
  <si>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</si>
  <si>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</si>
  <si>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</si>
  <si>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</si>
  <si>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</si>
  <si>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</si>
  <si>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</si>
  <si>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</si>
  <si>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</si>
  <si>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</si>
  <si>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</si>
  <si>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</si>
  <si>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</si>
  <si>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</si>
  <si>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</si>
  <si>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</si>
  <si>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</si>
  <si>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</si>
  <si>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</si>
  <si>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</si>
  <si>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</si>
  <si>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</si>
  <si>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</si>
  <si>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</si>
  <si>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</si>
  <si>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</si>
  <si>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</si>
  <si>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</si>
  <si>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</si>
  <si>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</si>
  <si>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</si>
  <si>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</si>
  <si>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</si>
  <si>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</si>
  <si>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</si>
  <si>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</si>
  <si>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</si>
  <si>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</si>
  <si>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</si>
  <si>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</si>
  <si>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</si>
  <si>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</si>
  <si>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</si>
  <si>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</si>
  <si>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</si>
  <si>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</si>
  <si>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</si>
  <si>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</si>
  <si>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</si>
  <si>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</si>
  <si>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</si>
  <si>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</si>
  <si>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</si>
  <si>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</si>
  <si>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</si>
  <si>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</si>
  <si>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</si>
  <si>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</si>
  <si>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</si>
  <si>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</si>
  <si>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</si>
  <si>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</si>
  <si>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</si>
  <si>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</si>
  <si>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</si>
  <si>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</si>
  <si>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</si>
  <si>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</si>
  <si>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</si>
  <si>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</si>
  <si>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</si>
  <si>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</si>
  <si>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</si>
  <si>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</si>
  <si>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</si>
  <si>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</si>
  <si>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</si>
  <si>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</si>
  <si>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</si>
  <si>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</si>
  <si>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</si>
  <si>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</si>
  <si>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</si>
  <si>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</si>
  <si>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</si>
  <si>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</si>
  <si>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</si>
  <si>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</si>
  <si>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</si>
  <si>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</si>
  <si>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</si>
  <si>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</si>
  <si>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</si>
  <si>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</si>
  <si>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</si>
  <si>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</si>
  <si>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</si>
  <si>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</si>
  <si>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</si>
  <si>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</si>
  <si>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</si>
  <si>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</si>
  <si>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</si>
  <si>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</si>
  <si>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</si>
  <si>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</si>
  <si>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</si>
  <si>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</si>
  <si>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</si>
  <si>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</si>
  <si>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</si>
  <si>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</si>
  <si>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</si>
  <si>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</si>
  <si>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</si>
  <si>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</si>
  <si>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</si>
  <si>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</si>
  <si>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</si>
  <si>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</si>
  <si>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</si>
  <si>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</si>
  <si>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6.31</t>
  </si>
  <si>
    <t>▲ 2.44</t>
  </si>
  <si>
    <t>一般会計</t>
  </si>
  <si>
    <t>介護保険特別会計</t>
  </si>
  <si>
    <t>簡易水道事業特別会計</t>
  </si>
  <si>
    <t>国民健康保険特別会計</t>
  </si>
  <si>
    <t>生活排水特別会計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</si>
  <si>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</si>
  <si>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</si>
  <si>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</si>
  <si>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</si>
  <si>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</si>
  <si>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</si>
  <si>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</si>
  <si>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</si>
  <si>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</si>
  <si>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</si>
  <si>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有限会社　石段の郷中央</t>
    <rPh sb="0" eb="4">
      <t>ユウゲンガイシャ</t>
    </rPh>
    <rPh sb="5" eb="7">
      <t>イシダン</t>
    </rPh>
    <rPh sb="8" eb="9">
      <t>サト</t>
    </rPh>
    <rPh sb="9" eb="11">
      <t>チュウオウ</t>
    </rPh>
    <phoneticPr fontId="2"/>
  </si>
  <si>
    <t>株式会社　美里まちづくり公社</t>
    <rPh sb="0" eb="4">
      <t>カブシキガイシャ</t>
    </rPh>
    <rPh sb="5" eb="7">
      <t>ミサト</t>
    </rPh>
    <rPh sb="12" eb="14">
      <t>コウシャ</t>
    </rPh>
    <phoneticPr fontId="2"/>
  </si>
  <si>
    <t>地域振興基金</t>
    <rPh sb="0" eb="6">
      <t>チイキシンコウキキン</t>
    </rPh>
    <phoneticPr fontId="5"/>
  </si>
  <si>
    <t>水道事業基金</t>
    <rPh sb="0" eb="4">
      <t>スイドウジギョウ</t>
    </rPh>
    <rPh sb="4" eb="6">
      <t>キキン</t>
    </rPh>
    <phoneticPr fontId="2"/>
  </si>
  <si>
    <t>公共施設整備基金</t>
    <rPh sb="0" eb="4">
      <t>コウキョウシセツ</t>
    </rPh>
    <rPh sb="4" eb="6">
      <t>セイビ</t>
    </rPh>
    <rPh sb="6" eb="8">
      <t>キキン</t>
    </rPh>
    <phoneticPr fontId="2"/>
  </si>
  <si>
    <t>ふるさと応援基金</t>
    <rPh sb="4" eb="6">
      <t>オウエン</t>
    </rPh>
    <rPh sb="6" eb="8">
      <t>キキン</t>
    </rPh>
    <phoneticPr fontId="2"/>
  </si>
  <si>
    <t>地域福祉基金</t>
    <rPh sb="0" eb="4">
      <t>チイキフクシ</t>
    </rPh>
    <rPh sb="4" eb="6">
      <t>キキン</t>
    </rPh>
    <phoneticPr fontId="2"/>
  </si>
  <si>
    <t>熊本県市町村総合事務組合</t>
    <rPh sb="0" eb="3">
      <t>クマモトケン</t>
    </rPh>
    <rPh sb="3" eb="6">
      <t>シチョウソン</t>
    </rPh>
    <rPh sb="6" eb="8">
      <t>ソウゴウ</t>
    </rPh>
    <rPh sb="8" eb="12">
      <t>ジムクミアイ</t>
    </rPh>
    <phoneticPr fontId="2"/>
  </si>
  <si>
    <t>宇城広域連合（一般会計）</t>
    <rPh sb="0" eb="4">
      <t>ウキコウイキ</t>
    </rPh>
    <rPh sb="4" eb="6">
      <t>レンゴウ</t>
    </rPh>
    <rPh sb="7" eb="11">
      <t>イッパンカイケイ</t>
    </rPh>
    <phoneticPr fontId="2"/>
  </si>
  <si>
    <t>宇城広域連合（ふるさと市町村圏基金特別会計）</t>
    <rPh sb="0" eb="4">
      <t>ウキコウイキ</t>
    </rPh>
    <rPh sb="4" eb="6">
      <t>レンゴウ</t>
    </rPh>
    <rPh sb="11" eb="14">
      <t>シチョウソン</t>
    </rPh>
    <rPh sb="14" eb="15">
      <t>ケン</t>
    </rPh>
    <rPh sb="15" eb="17">
      <t>キキン</t>
    </rPh>
    <rPh sb="17" eb="21">
      <t>トクベツカイケイ</t>
    </rPh>
    <phoneticPr fontId="2"/>
  </si>
  <si>
    <t>-</t>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</si>
  <si>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</si>
  <si>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14">
      <t>コウキコウレイシャイリョウコウイキレンゴウ</t>
    </rPh>
    <rPh sb="15" eb="17">
      <t>コウキ</t>
    </rPh>
    <rPh sb="17" eb="20">
      <t>コウレイシャ</t>
    </rPh>
    <rPh sb="20" eb="22">
      <t>イリョウ</t>
    </rPh>
    <rPh sb="22" eb="24">
      <t>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</si>
</sst>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126525</c:v>
                </c:pt>
                <c:pt idx="2">
                  <c:v>122054</c:v>
                </c:pt>
                <c:pt idx="3">
                  <c:v>111644</c:v>
                </c:pt>
                <c:pt idx="4">
                  <c:v>127917</c:v>
                </c:pt>
              </c:numCache>
            </c:numRef>
          </c:val>
          <c:smooth val="0"/>
          <c:extLst>
            <c:ext xmlns:c16="http://schemas.microsoft.com/office/drawing/2014/chart" uri="{C3380CC4-5D6E-409C-BE32-E72D297353CC}">
              <c16:uniqueId val="{00000000-BF07-4340-B971-115A45A8CC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175946</c:v>
                </c:pt>
                <c:pt idx="1">
                  <c:v>151158</c:v>
                </c:pt>
                <c:pt idx="2">
                  <c:v>139496</c:v>
                </c:pt>
                <c:pt idx="3">
                  <c:v>131145</c:v>
                </c:pt>
                <c:pt idx="4">
                  <c:v>100108</c:v>
                </c:pt>
              </c:numCache>
            </c:numRef>
          </c:val>
          <c:smooth val="0"/>
          <c:extLst>
            <c:ext xmlns:c16="http://schemas.microsoft.com/office/drawing/2014/chart" uri="{C3380CC4-5D6E-409C-BE32-E72D297353CC}">
              <c16:uniqueId val="{00000001-BF07-4340-B971-115A45A8CC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4.5199999999999996</c:v>
                </c:pt>
                <c:pt idx="1">
                  <c:v>4.6900000000000004</c:v>
                </c:pt>
                <c:pt idx="2">
                  <c:v>6.12</c:v>
                </c:pt>
                <c:pt idx="3">
                  <c:v>5.33</c:v>
                </c:pt>
                <c:pt idx="4">
                  <c:v>5.23</c:v>
                </c:pt>
              </c:numCache>
            </c:numRef>
          </c:val>
          <c:extLst>
            <c:ext xmlns:c16="http://schemas.microsoft.com/office/drawing/2014/chart" uri="{C3380CC4-5D6E-409C-BE32-E72D297353CC}">
              <c16:uniqueId val="{00000000-DE79-4D21-9499-B9063C99A3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42.76</c:v>
                </c:pt>
                <c:pt idx="1">
                  <c:v>38.54</c:v>
                </c:pt>
                <c:pt idx="2">
                  <c:v>36.340000000000003</c:v>
                </c:pt>
                <c:pt idx="3">
                  <c:v>40.450000000000003</c:v>
                </c:pt>
                <c:pt idx="4">
                  <c:v>39.869999999999997</c:v>
                </c:pt>
              </c:numCache>
            </c:numRef>
          </c:val>
          <c:extLst>
            <c:ext xmlns:c16="http://schemas.microsoft.com/office/drawing/2014/chart" uri="{C3380CC4-5D6E-409C-BE32-E72D297353CC}">
              <c16:uniqueId val="{00000001-DE79-4D21-9499-B9063C99A3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-6.31</c:v>
                </c:pt>
                <c:pt idx="1">
                  <c:v>-2.44</c:v>
                </c:pt>
                <c:pt idx="2">
                  <c:v>1.53</c:v>
                </c:pt>
                <c:pt idx="3">
                  <c:v>1.98</c:v>
                </c:pt>
                <c:pt idx="4">
                  <c:v>0.14000000000000001</c:v>
                </c:pt>
              </c:numCache>
            </c:numRef>
          </c:val>
          <c:smooth val="0"/>
          <c:extLst>
            <c:ext xmlns:c16="http://schemas.microsoft.com/office/drawing/2014/chart" uri="{C3380CC4-5D6E-409C-BE32-E72D297353CC}">
              <c16:uniqueId val="{00000002-DE79-4D21-9499-B9063C99A3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17E-42B4-997D-E0B0633933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17E-42B4-997D-E0B0633933B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17E-42B4-997D-E0B0633933B6}"/>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17E-42B4-997D-E0B0633933B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0.04</c:v>
                </c:pt>
                <c:pt idx="6">
                  <c:v>#N/A</c:v>
                </c:pt>
                <c:pt idx="7">
                  <c:v>0.04</c:v>
                </c:pt>
                <c:pt idx="8">
                  <c:v>#N/A</c:v>
                </c:pt>
                <c:pt idx="9">
                  <c:v>0.05</c:v>
                </c:pt>
              </c:numCache>
            </c:numRef>
          </c:val>
          <c:extLst>
            <c:ext xmlns:c16="http://schemas.microsoft.com/office/drawing/2014/chart" uri="{C3380CC4-5D6E-409C-BE32-E72D297353CC}">
              <c16:uniqueId val="{00000004-417E-42B4-997D-E0B0633933B6}"/>
            </c:ext>
          </c:extLst>
        </c:ser>
        <c:ser>
          <c:idx val="5"/>
          <c:order val="5"/>
          <c:tx>
            <c:strRef>
              <c:f>データシート!$A$32</c:f>
              <c:strCache>
                <c:ptCount val="1"/>
                <c:pt idx="0">
                  <c:v>生活排水特別会計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0.13</c:v>
                </c:pt>
                <c:pt idx="2">
                  <c:v>#N/A</c:v>
                </c:pt>
                <c:pt idx="3">
                  <c:v>0.3</c:v>
                </c:pt>
                <c:pt idx="4">
                  <c:v>#N/A</c:v>
                </c:pt>
                <c:pt idx="5">
                  <c:v>0.13</c:v>
                </c:pt>
                <c:pt idx="6">
                  <c:v>#N/A</c:v>
                </c:pt>
                <c:pt idx="7">
                  <c:v>0.09</c:v>
                </c:pt>
                <c:pt idx="8">
                  <c:v>#N/A</c:v>
                </c:pt>
                <c:pt idx="9">
                  <c:v>0.12</c:v>
                </c:pt>
              </c:numCache>
            </c:numRef>
          </c:val>
          <c:extLst>
            <c:ext xmlns:c16="http://schemas.microsoft.com/office/drawing/2014/chart" uri="{C3380CC4-5D6E-409C-BE32-E72D297353CC}">
              <c16:uniqueId val="{00000005-417E-42B4-997D-E0B0633933B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1.45</c:v>
                </c:pt>
                <c:pt idx="2">
                  <c:v>#N/A</c:v>
                </c:pt>
                <c:pt idx="3">
                  <c:v>1.36</c:v>
                </c:pt>
                <c:pt idx="4">
                  <c:v>#N/A</c:v>
                </c:pt>
                <c:pt idx="5">
                  <c:v>1.54</c:v>
                </c:pt>
                <c:pt idx="6">
                  <c:v>#N/A</c:v>
                </c:pt>
                <c:pt idx="7">
                  <c:v>1.32</c:v>
                </c:pt>
                <c:pt idx="8">
                  <c:v>#N/A</c:v>
                </c:pt>
                <c:pt idx="9">
                  <c:v>0.73</c:v>
                </c:pt>
              </c:numCache>
            </c:numRef>
          </c:val>
          <c:extLst>
            <c:ext xmlns:c16="http://schemas.microsoft.com/office/drawing/2014/chart" uri="{C3380CC4-5D6E-409C-BE32-E72D297353CC}">
              <c16:uniqueId val="{00000006-417E-42B4-997D-E0B0633933B6}"/>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0.06</c:v>
                </c:pt>
                <c:pt idx="2">
                  <c:v>#N/A</c:v>
                </c:pt>
                <c:pt idx="3">
                  <c:v>0.41</c:v>
                </c:pt>
                <c:pt idx="4">
                  <c:v>#N/A</c:v>
                </c:pt>
                <c:pt idx="5">
                  <c:v>0</c:v>
                </c:pt>
                <c:pt idx="6">
                  <c:v>#N/A</c:v>
                </c:pt>
                <c:pt idx="7">
                  <c:v>0</c:v>
                </c:pt>
                <c:pt idx="8">
                  <c:v>#N/A</c:v>
                </c:pt>
                <c:pt idx="9">
                  <c:v>0.84</c:v>
                </c:pt>
              </c:numCache>
            </c:numRef>
          </c:val>
          <c:extLst>
            <c:ext xmlns:c16="http://schemas.microsoft.com/office/drawing/2014/chart" uri="{C3380CC4-5D6E-409C-BE32-E72D297353CC}">
              <c16:uniqueId val="{00000007-417E-42B4-997D-E0B0633933B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0.76</c:v>
                </c:pt>
                <c:pt idx="2">
                  <c:v>#N/A</c:v>
                </c:pt>
                <c:pt idx="3">
                  <c:v>0.83</c:v>
                </c:pt>
                <c:pt idx="4">
                  <c:v>#N/A</c:v>
                </c:pt>
                <c:pt idx="5">
                  <c:v>1.1299999999999999</c:v>
                </c:pt>
                <c:pt idx="6">
                  <c:v>#N/A</c:v>
                </c:pt>
                <c:pt idx="7">
                  <c:v>1.73</c:v>
                </c:pt>
                <c:pt idx="8">
                  <c:v>#N/A</c:v>
                </c:pt>
                <c:pt idx="9">
                  <c:v>2.4700000000000002</c:v>
                </c:pt>
              </c:numCache>
            </c:numRef>
          </c:val>
          <c:extLst>
            <c:ext xmlns:c16="http://schemas.microsoft.com/office/drawing/2014/chart" uri="{C3380CC4-5D6E-409C-BE32-E72D297353CC}">
              <c16:uniqueId val="{00000008-417E-42B4-997D-E0B0633933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4.5199999999999996</c:v>
                </c:pt>
                <c:pt idx="2">
                  <c:v>#N/A</c:v>
                </c:pt>
                <c:pt idx="3">
                  <c:v>4.68</c:v>
                </c:pt>
                <c:pt idx="4">
                  <c:v>#N/A</c:v>
                </c:pt>
                <c:pt idx="5">
                  <c:v>27.87</c:v>
                </c:pt>
                <c:pt idx="6">
                  <c:v>#N/A</c:v>
                </c:pt>
                <c:pt idx="7">
                  <c:v>5.33</c:v>
                </c:pt>
                <c:pt idx="8">
                  <c:v>#N/A</c:v>
                </c:pt>
                <c:pt idx="9">
                  <c:v>5.22</c:v>
                </c:pt>
              </c:numCache>
            </c:numRef>
          </c:val>
          <c:extLst>
            <c:ext xmlns:c16="http://schemas.microsoft.com/office/drawing/2014/chart" uri="{C3380CC4-5D6E-409C-BE32-E72D297353CC}">
              <c16:uniqueId val="{00000009-417E-42B4-997D-E0B0633933B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811</c:v>
                </c:pt>
                <c:pt idx="5">
                  <c:v>792</c:v>
                </c:pt>
                <c:pt idx="8">
                  <c:v>778</c:v>
                </c:pt>
                <c:pt idx="11">
                  <c:v>802</c:v>
                </c:pt>
                <c:pt idx="14">
                  <c:v>841</c:v>
                </c:pt>
              </c:numCache>
            </c:numRef>
          </c:val>
          <c:extLst>
            <c:ext xmlns:c16="http://schemas.microsoft.com/office/drawing/2014/chart" uri="{C3380CC4-5D6E-409C-BE32-E72D297353CC}">
              <c16:uniqueId val="{00000000-58FF-4103-A6AA-75BDBF3419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FF-4103-A6AA-75BDBF3419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8FF-4103-A6AA-75BDBF3419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11</c:v>
                </c:pt>
                <c:pt idx="6">
                  <c:v>19</c:v>
                </c:pt>
                <c:pt idx="9">
                  <c:v>53</c:v>
                </c:pt>
                <c:pt idx="12">
                  <c:v>51</c:v>
                </c:pt>
              </c:numCache>
            </c:numRef>
          </c:val>
          <c:extLst>
            <c:ext xmlns:c16="http://schemas.microsoft.com/office/drawing/2014/chart" uri="{C3380CC4-5D6E-409C-BE32-E72D297353CC}">
              <c16:uniqueId val="{00000003-58FF-4103-A6AA-75BDBF3419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c:v>
                </c:pt>
                <c:pt idx="3">
                  <c:v>61</c:v>
                </c:pt>
                <c:pt idx="6">
                  <c:v>67</c:v>
                </c:pt>
                <c:pt idx="9">
                  <c:v>52</c:v>
                </c:pt>
                <c:pt idx="12">
                  <c:v>94</c:v>
                </c:pt>
              </c:numCache>
            </c:numRef>
          </c:val>
          <c:extLst>
            <c:ext xmlns:c16="http://schemas.microsoft.com/office/drawing/2014/chart" uri="{C3380CC4-5D6E-409C-BE32-E72D297353CC}">
              <c16:uniqueId val="{00000004-58FF-4103-A6AA-75BDBF3419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FF-4103-A6AA-75BDBF3419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FF-4103-A6AA-75BDBF3419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986</c:v>
                </c:pt>
                <c:pt idx="3">
                  <c:v>940</c:v>
                </c:pt>
                <c:pt idx="6">
                  <c:v>920</c:v>
                </c:pt>
                <c:pt idx="9">
                  <c:v>994</c:v>
                </c:pt>
                <c:pt idx="12">
                  <c:v>1079</c:v>
                </c:pt>
              </c:numCache>
            </c:numRef>
          </c:val>
          <c:extLst>
            <c:ext xmlns:c16="http://schemas.microsoft.com/office/drawing/2014/chart" uri="{C3380CC4-5D6E-409C-BE32-E72D297353CC}">
              <c16:uniqueId val="{00000007-58FF-4103-A6AA-75BDBF3419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247</c:v>
                </c:pt>
                <c:pt idx="2">
                  <c:v>#N/A</c:v>
                </c:pt>
                <c:pt idx="3">
                  <c:v>#N/A</c:v>
                </c:pt>
                <c:pt idx="4">
                  <c:v>220</c:v>
                </c:pt>
                <c:pt idx="5">
                  <c:v>#N/A</c:v>
                </c:pt>
                <c:pt idx="6">
                  <c:v>#N/A</c:v>
                </c:pt>
                <c:pt idx="7">
                  <c:v>228</c:v>
                </c:pt>
                <c:pt idx="8">
                  <c:v>#N/A</c:v>
                </c:pt>
                <c:pt idx="9">
                  <c:v>#N/A</c:v>
                </c:pt>
                <c:pt idx="10">
                  <c:v>297</c:v>
                </c:pt>
                <c:pt idx="11">
                  <c:v>#N/A</c:v>
                </c:pt>
                <c:pt idx="12">
                  <c:v>#N/A</c:v>
                </c:pt>
                <c:pt idx="13">
                  <c:v>383</c:v>
                </c:pt>
                <c:pt idx="14">
                  <c:v>#N/A</c:v>
                </c:pt>
              </c:numCache>
            </c:numRef>
          </c:val>
          <c:smooth val="0"/>
          <c:extLst>
            <c:ext xmlns:c16="http://schemas.microsoft.com/office/drawing/2014/chart" uri="{C3380CC4-5D6E-409C-BE32-E72D297353CC}">
              <c16:uniqueId val="{00000008-58FF-4103-A6AA-75BDBF3419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7013</c:v>
                </c:pt>
                <c:pt idx="5">
                  <c:v>6895</c:v>
                </c:pt>
                <c:pt idx="8">
                  <c:v>6724</c:v>
                </c:pt>
                <c:pt idx="11">
                  <c:v>6291</c:v>
                </c:pt>
                <c:pt idx="14">
                  <c:v>6045</c:v>
                </c:pt>
              </c:numCache>
            </c:numRef>
          </c:val>
          <c:extLst>
            <c:ext xmlns:c16="http://schemas.microsoft.com/office/drawing/2014/chart" uri="{C3380CC4-5D6E-409C-BE32-E72D297353CC}">
              <c16:uniqueId val="{00000000-E14D-4DA5-9E33-D8E7471D5E3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107</c:v>
                </c:pt>
                <c:pt idx="5">
                  <c:v>101</c:v>
                </c:pt>
                <c:pt idx="8">
                  <c:v>94</c:v>
                </c:pt>
                <c:pt idx="11">
                  <c:v>88</c:v>
                </c:pt>
                <c:pt idx="14">
                  <c:v>84</c:v>
                </c:pt>
              </c:numCache>
            </c:numRef>
          </c:val>
          <c:extLst>
            <c:ext xmlns:c16="http://schemas.microsoft.com/office/drawing/2014/chart" uri="{C3380CC4-5D6E-409C-BE32-E72D297353CC}">
              <c16:uniqueId val="{00000001-E14D-4DA5-9E33-D8E7471D5E3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2972</c:v>
                </c:pt>
                <c:pt idx="5">
                  <c:v>2922</c:v>
                </c:pt>
                <c:pt idx="8">
                  <c:v>3351</c:v>
                </c:pt>
                <c:pt idx="11">
                  <c:v>3480</c:v>
                </c:pt>
                <c:pt idx="14">
                  <c:v>3568</c:v>
                </c:pt>
              </c:numCache>
            </c:numRef>
          </c:val>
          <c:extLst>
            <c:ext xmlns:c16="http://schemas.microsoft.com/office/drawing/2014/chart" uri="{C3380CC4-5D6E-409C-BE32-E72D297353CC}">
              <c16:uniqueId val="{00000002-E14D-4DA5-9E33-D8E7471D5E3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4D-4DA5-9E33-D8E7471D5E3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4D-4DA5-9E33-D8E7471D5E3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4D-4DA5-9E33-D8E7471D5E3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1010</c:v>
                </c:pt>
                <c:pt idx="3">
                  <c:v>978</c:v>
                </c:pt>
                <c:pt idx="6">
                  <c:v>857</c:v>
                </c:pt>
                <c:pt idx="9">
                  <c:v>837</c:v>
                </c:pt>
                <c:pt idx="12">
                  <c:v>810</c:v>
                </c:pt>
              </c:numCache>
            </c:numRef>
          </c:val>
          <c:extLst>
            <c:ext xmlns:c16="http://schemas.microsoft.com/office/drawing/2014/chart" uri="{C3380CC4-5D6E-409C-BE32-E72D297353CC}">
              <c16:uniqueId val="{00000006-E14D-4DA5-9E33-D8E7471D5E3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231</c:v>
                </c:pt>
                <c:pt idx="3">
                  <c:v>272</c:v>
                </c:pt>
                <c:pt idx="6">
                  <c:v>523</c:v>
                </c:pt>
                <c:pt idx="9">
                  <c:v>782</c:v>
                </c:pt>
                <c:pt idx="12">
                  <c:v>1197</c:v>
                </c:pt>
              </c:numCache>
            </c:numRef>
          </c:val>
          <c:extLst>
            <c:ext xmlns:c16="http://schemas.microsoft.com/office/drawing/2014/chart" uri="{C3380CC4-5D6E-409C-BE32-E72D297353CC}">
              <c16:uniqueId val="{00000007-E14D-4DA5-9E33-D8E7471D5E3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425</c:v>
                </c:pt>
                <c:pt idx="3">
                  <c:v>373</c:v>
                </c:pt>
                <c:pt idx="6">
                  <c:v>378</c:v>
                </c:pt>
                <c:pt idx="9">
                  <c:v>351</c:v>
                </c:pt>
                <c:pt idx="12">
                  <c:v>363</c:v>
                </c:pt>
              </c:numCache>
            </c:numRef>
          </c:val>
          <c:extLst>
            <c:ext xmlns:c16="http://schemas.microsoft.com/office/drawing/2014/chart" uri="{C3380CC4-5D6E-409C-BE32-E72D297353CC}">
              <c16:uniqueId val="{00000008-E14D-4DA5-9E33-D8E7471D5E3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14D-4DA5-9E33-D8E7471D5E3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8181</c:v>
                </c:pt>
                <c:pt idx="3">
                  <c:v>8169</c:v>
                </c:pt>
                <c:pt idx="6">
                  <c:v>8064</c:v>
                </c:pt>
                <c:pt idx="9">
                  <c:v>7786</c:v>
                </c:pt>
                <c:pt idx="12">
                  <c:v>7304</c:v>
                </c:pt>
              </c:numCache>
            </c:numRef>
          </c:val>
          <c:extLst>
            <c:ext xmlns:c16="http://schemas.microsoft.com/office/drawing/2014/chart" uri="{C3380CC4-5D6E-409C-BE32-E72D297353CC}">
              <c16:uniqueId val="{0000000A-E14D-4DA5-9E33-D8E7471D5E3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14D-4DA5-9E33-D8E7471D5E3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1672</c:v>
                </c:pt>
                <c:pt idx="1">
                  <c:v>1805</c:v>
                </c:pt>
                <c:pt idx="2">
                  <c:v>1812</c:v>
                </c:pt>
              </c:numCache>
            </c:numRef>
          </c:val>
          <c:extLst>
            <c:ext xmlns:c16="http://schemas.microsoft.com/office/drawing/2014/chart" uri="{C3380CC4-5D6E-409C-BE32-E72D297353CC}">
              <c16:uniqueId val="{00000000-8995-4F05-9754-5E912B6EB4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506</c:v>
                </c:pt>
                <c:pt idx="1">
                  <c:v>470</c:v>
                </c:pt>
                <c:pt idx="2">
                  <c:v>397</c:v>
                </c:pt>
              </c:numCache>
            </c:numRef>
          </c:val>
          <c:extLst>
            <c:ext xmlns:c16="http://schemas.microsoft.com/office/drawing/2014/chart" uri="{C3380CC4-5D6E-409C-BE32-E72D297353CC}">
              <c16:uniqueId val="{00000001-8995-4F05-9754-5E912B6EB4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1887</c:v>
                </c:pt>
                <c:pt idx="1">
                  <c:v>1880</c:v>
                </c:pt>
                <c:pt idx="2">
                  <c:v>2063</c:v>
                </c:pt>
              </c:numCache>
            </c:numRef>
          </c:val>
          <c:extLst>
            <c:ext xmlns:c16="http://schemas.microsoft.com/office/drawing/2014/chart" uri="{C3380CC4-5D6E-409C-BE32-E72D297353CC}">
              <c16:uniqueId val="{00000002-8995-4F05-9754-5E912B6EB4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人口の減少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高い高齢化率（老年人口割合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県内</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年版熊本県人口推計調査より）、町内に経済のエンジンとなる産業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が存在していないこと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等により財政基盤が弱いため、財政力指数は類似団体と比しても大きく下回っている。移住定住政策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等の人口減少対策</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の推進により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財政基盤のみならず、町の体力増強に努めるとともに、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公共施設マネジメント計画に基づく施設の更新、長寿命化、複合化、除却等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行政サービスの民間委託の実施等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での歳出見直しや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行政の効率化に努め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ることで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、財政の健全化を図る。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38705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5710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159355</xdr:rowOff>
    </xdr:from>
    <xdr:to>
      <xdr:col>19</xdr:col>
      <xdr:colOff>184150</xdr:colOff>
      <xdr:row>44</xdr:row>
      <xdr:rowOff>89505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74282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近年増加傾向にて推移しているが、これは普通交付税の激変緩和措置期間に合わせて、合併特例債を活用し基金造成を行ったことで公債費が増嵩していることが主たる要因である。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今後中期的には震災関連の起債の償還の影響を見込んでおり 、長期的には宇城広域連合実施の大型事業に伴う公債費負担金の影響により高い水準を推移することが見込まれる。以上のように中長期的に固定的な費用負担が見込まれる状況であるため、新規の公債費については抑制に努め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また、公債費の増加のみならず、物件費の増加（施設の解体・修繕経費の発生や原油価格高騰に伴う光熱水費・燃料費の増加）も要因として考えられる。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62</xdr:row>
      <xdr:rowOff>94721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626090"/>
          <a:ext cx="8382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167640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54504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529570"/>
          <a:ext cx="8890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52494</xdr:rowOff>
    </xdr:from>
    <xdr:to>
      <xdr:col>11</xdr:col>
      <xdr:colOff>31750</xdr:colOff>
      <xdr:row>62</xdr:row>
      <xdr:rowOff>54504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68239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43921</xdr:rowOff>
    </xdr:from>
    <xdr:to>
      <xdr:col>23</xdr:col>
      <xdr:colOff>184150</xdr:colOff>
      <xdr:row>62</xdr:row>
      <xdr:rowOff>145521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15998</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64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31767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106697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3704</xdr:rowOff>
    </xdr:from>
    <xdr:to>
      <xdr:col>11</xdr:col>
      <xdr:colOff>82550</xdr:colOff>
      <xdr:row>62</xdr:row>
      <xdr:rowOff>105304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90081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71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旧工場跡地解体工事や公共施設・設備の修繕に係る経費の発生、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原油価格高騰</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による光熱水費・燃料費の増加が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要因として挙げられる。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一方人件費については、退職金手当事務組合の制度改正により、定年等退職の特別負担金が減少した影響が大きく、減額となった。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総額でみると物件費の増額幅が大きく、前年度比増となった。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なお、今後は人件費についても増加していく見込みであることから、経費削減に努めなければならない。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101823</xdr:rowOff>
    </xdr:from>
    <xdr:to>
      <xdr:col>23</xdr:col>
      <xdr:colOff>133350</xdr:colOff>
      <xdr:row>81</xdr:row>
      <xdr:rowOff>112747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89273"/>
          <a:ext cx="838200" cy="10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97525</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84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80141</xdr:rowOff>
    </xdr:from>
    <xdr:to>
      <xdr:col>19</xdr:col>
      <xdr:colOff>133350</xdr:colOff>
      <xdr:row>81</xdr:row>
      <xdr:rowOff>101823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7591"/>
          <a:ext cx="889000" cy="2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79839</xdr:rowOff>
    </xdr:from>
    <xdr:to>
      <xdr:col>15</xdr:col>
      <xdr:colOff>82550</xdr:colOff>
      <xdr:row>81</xdr:row>
      <xdr:rowOff>80141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967289"/>
          <a:ext cx="8890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64153</xdr:rowOff>
    </xdr:from>
    <xdr:to>
      <xdr:col>11</xdr:col>
      <xdr:colOff>31750</xdr:colOff>
      <xdr:row>81</xdr:row>
      <xdr:rowOff>79839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51603"/>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13271</xdr:rowOff>
    </xdr:from>
    <xdr:to>
      <xdr:col>7</xdr:col>
      <xdr:colOff>31750</xdr:colOff>
      <xdr:row>81</xdr:row>
      <xdr:rowOff>114871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125048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66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61947</xdr:rowOff>
    </xdr:from>
    <xdr:to>
      <xdr:col>23</xdr:col>
      <xdr:colOff>184150</xdr:colOff>
      <xdr:row>81</xdr:row>
      <xdr:rowOff>163547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4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154674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70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51023</xdr:rowOff>
    </xdr:from>
    <xdr:to>
      <xdr:col>19</xdr:col>
      <xdr:colOff>184150</xdr:colOff>
      <xdr:row>81</xdr:row>
      <xdr:rowOff>152623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162800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0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29341</xdr:rowOff>
    </xdr:from>
    <xdr:to>
      <xdr:col>15</xdr:col>
      <xdr:colOff>133350</xdr:colOff>
      <xdr:row>81</xdr:row>
      <xdr:rowOff>130941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141118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8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29039</xdr:rowOff>
    </xdr:from>
    <xdr:to>
      <xdr:col>11</xdr:col>
      <xdr:colOff>82550</xdr:colOff>
      <xdr:row>81</xdr:row>
      <xdr:rowOff>130639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140816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5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13353</xdr:rowOff>
    </xdr:from>
    <xdr:to>
      <xdr:col>7</xdr:col>
      <xdr:colOff>31750</xdr:colOff>
      <xdr:row>81</xdr:row>
      <xdr:rowOff>114953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0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99730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87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類似団体、全国町村平均をともに度下回る状況にあるが、今後も定員管理計画等に基づき、給与の適正化に努める。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15522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3502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15522</xdr:rowOff>
    </xdr:from>
    <xdr:to>
      <xdr:col>77</xdr:col>
      <xdr:colOff>44450</xdr:colOff>
      <xdr:row>84</xdr:row>
      <xdr:rowOff>15522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173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28928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1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28928</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69145</xdr:rowOff>
    </xdr:from>
    <xdr:to>
      <xdr:col>81</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85672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136172</xdr:rowOff>
    </xdr:from>
    <xdr:to>
      <xdr:col>77</xdr:col>
      <xdr:colOff>95250</xdr:colOff>
      <xdr:row>84</xdr:row>
      <xdr:rowOff>66322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76499</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13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136172</xdr:rowOff>
    </xdr:from>
    <xdr:to>
      <xdr:col>73</xdr:col>
      <xdr:colOff>44450</xdr:colOff>
      <xdr:row>84</xdr:row>
      <xdr:rowOff>66322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76499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149578</xdr:rowOff>
    </xdr:from>
    <xdr:to>
      <xdr:col>68</xdr:col>
      <xdr:colOff>203200</xdr:colOff>
      <xdr:row>84</xdr:row>
      <xdr:rowOff>79728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前年度に比べ、職員数が増加したことに加え、町内人口の減少幅が大きいこともあり、人員の減少を行わなければ「人口</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人当たり職員数」は増加する環境にある。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庁舎の分庁方式や給食調理の自校方式の見直し等今後、本町の地域性によりを考慮しつつ住民サービスの維持を大前提に、負担が過大とならないよう検討を行っていく。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2349</xdr:rowOff>
    </xdr:from>
    <xdr:to>
      <xdr:col>81</xdr:col>
      <xdr:colOff>44450</xdr:colOff>
      <xdr:row>61</xdr:row>
      <xdr:rowOff>40957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60799"/>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112983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22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137001</xdr:rowOff>
    </xdr:from>
    <xdr:to>
      <xdr:col>77</xdr:col>
      <xdr:colOff>44450</xdr:colOff>
      <xdr:row>61</xdr:row>
      <xdr:rowOff>2349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24001"/>
          <a:ext cx="8890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25322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4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112871</xdr:rowOff>
    </xdr:from>
    <xdr:to>
      <xdr:col>72</xdr:col>
      <xdr:colOff>203200</xdr:colOff>
      <xdr:row>60</xdr:row>
      <xdr:rowOff>137001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399871"/>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3605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1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68834</xdr:rowOff>
    </xdr:from>
    <xdr:to>
      <xdr:col>68</xdr:col>
      <xdr:colOff>152400</xdr:colOff>
      <xdr:row>60</xdr:row>
      <xdr:rowOff>112871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55834"/>
          <a:ext cx="8890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168419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60992</xdr:rowOff>
    </xdr:from>
    <xdr:to>
      <xdr:col>64</xdr:col>
      <xdr:colOff>152400</xdr:colOff>
      <xdr:row>59</xdr:row>
      <xdr:rowOff>162592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17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1319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994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161607</xdr:rowOff>
    </xdr:from>
    <xdr:to>
      <xdr:col>81</xdr:col>
      <xdr:colOff>95250</xdr:colOff>
      <xdr:row>61</xdr:row>
      <xdr:rowOff>91757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133684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20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122999</xdr:rowOff>
    </xdr:from>
    <xdr:to>
      <xdr:col>77</xdr:col>
      <xdr:colOff>95250</xdr:colOff>
      <xdr:row>61</xdr:row>
      <xdr:rowOff>53149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37926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96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86201</xdr:rowOff>
    </xdr:from>
    <xdr:to>
      <xdr:col>73</xdr:col>
      <xdr:colOff>44450</xdr:colOff>
      <xdr:row>61</xdr:row>
      <xdr:rowOff>16351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59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62071</xdr:rowOff>
    </xdr:from>
    <xdr:to>
      <xdr:col>68</xdr:col>
      <xdr:colOff>203200</xdr:colOff>
      <xdr:row>60</xdr:row>
      <xdr:rowOff>163671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4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148448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18034</xdr:rowOff>
    </xdr:from>
    <xdr:to>
      <xdr:col>64</xdr:col>
      <xdr:colOff>152400</xdr:colOff>
      <xdr:row>60</xdr:row>
      <xdr:rowOff>119634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104411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実質公債費比率については平成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年度に取り組んだ財政改革による公債費抑制の効果により減少傾向にあったが、平成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年の熊本地震等災害関連の公債費の償還及び平成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年度より造成を行っている合併特例債に係る基金造成分等の償還の影響により悪化傾向にある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宇城広域連合において実施され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大型建設事業に伴う元利償還金の増加が見込まれる状況にあり数年間は悪化傾向が続くものと思われるため、今後も有利な起債の活用等による負担の軽減を図る必要がある。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37592</xdr:rowOff>
    </xdr:from>
    <xdr:to>
      <xdr:col>81</xdr:col>
      <xdr:colOff>44450</xdr:colOff>
      <xdr:row>41</xdr:row>
      <xdr:rowOff>105156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6704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23114</xdr:rowOff>
    </xdr:from>
    <xdr:to>
      <xdr:col>77</xdr:col>
      <xdr:colOff>44450</xdr:colOff>
      <xdr:row>41</xdr:row>
      <xdr:rowOff>37592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23114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70525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170434</xdr:rowOff>
    </xdr:from>
    <xdr:to>
      <xdr:col>68</xdr:col>
      <xdr:colOff>152400</xdr:colOff>
      <xdr:row>41</xdr:row>
      <xdr:rowOff>23114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70284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70883</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9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158242</xdr:rowOff>
    </xdr:from>
    <xdr:to>
      <xdr:col>77</xdr:col>
      <xdr:colOff>95250</xdr:colOff>
      <xdr:row>41</xdr:row>
      <xdr:rowOff>88392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98569</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8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143764</xdr:rowOff>
    </xdr:from>
    <xdr:to>
      <xdr:col>73</xdr:col>
      <xdr:colOff>44450</xdr:colOff>
      <xdr:row>41</xdr:row>
      <xdr:rowOff>73914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84091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119634</xdr:rowOff>
    </xdr:from>
    <xdr:to>
      <xdr:col>64</xdr:col>
      <xdr:colOff>152400</xdr:colOff>
      <xdr:row>41</xdr:row>
      <xdr:rowOff>49784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59961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74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充当可能財源の維持により将来負担比率は低水準を維持している。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今後宇城広域連合による大型事業の財源としている起債のために、組合等負担等見込額の増加が見込まれるため、支出状況を注視し財政の健全化に引き続き努める必要がある。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人件費は昨年度と比べ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ポイント減少している。令和５年度より段階的に定年引上げとなり令和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続く退職手当事務負担金の調整により令和５年度は減少した。しかし、職員数は増加しているため、今後も民間委託で効率化を図る業務、職員が必要な業務の精査をすることで、人件費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90424</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626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140716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11955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39624</xdr:rowOff>
    </xdr:from>
    <xdr:to>
      <xdr:col>24</xdr:col>
      <xdr:colOff>76200</xdr:colOff>
      <xdr:row>36</xdr:row>
      <xdr:rowOff>141224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56151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18559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に比べ</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旧工場跡地解体工事や公共施設・設備の修繕に係る経費の発生、光熱水費・燃料費の原油価格高騰による光熱水費・燃料費の増加が要因として挙げられる。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も施設の老朽化に伴う維持管理、行政ＤＸ化により整備した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デジタル機器のランニングコストが必要となるため増加すると見込まれる。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2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25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66040</xdr:rowOff>
    </xdr:from>
    <xdr:to>
      <xdr:col>69</xdr:col>
      <xdr:colOff>92075</xdr:colOff>
      <xdr:row>17</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0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43197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xdr:rowOff>
    </xdr:from>
    <xdr:to>
      <xdr:col>69</xdr:col>
      <xdr:colOff>142875</xdr:colOff>
      <xdr:row>16</xdr:row>
      <xdr:rowOff>116840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127017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ポイント改善しているが、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少子化の影響により児童手当が前年度比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百万円減少したことが要因である。しかし、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今後、高齢化</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扶助費の割合は増加傾向にあると考えられるため、安定的なサービス提供のため財源確保等健全な財政運営に努める。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80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91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59</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377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31750</xdr:rowOff>
    </xdr:from>
    <xdr:to>
      <xdr:col>11</xdr:col>
      <xdr:colOff>9525</xdr:colOff>
      <xdr:row>59</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473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114300</xdr:rowOff>
    </xdr:from>
    <xdr:to>
      <xdr:col>15</xdr:col>
      <xdr:colOff>149225</xdr:colOff>
      <xdr:row>58</xdr:row>
      <xdr:rowOff>44450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38100</xdr:rowOff>
    </xdr:from>
    <xdr:to>
      <xdr:col>11</xdr:col>
      <xdr:colOff>60325</xdr:colOff>
      <xdr:row>59</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152400</xdr:rowOff>
    </xdr:from>
    <xdr:to>
      <xdr:col>6</xdr:col>
      <xdr:colOff>171450</xdr:colOff>
      <xdr:row>59</xdr:row>
      <xdr:rowOff>82550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67327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昨年度より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増加しているとともに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、類似団体より高い水準で推移している。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簡易水道事業特会別会計の繰出が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百万円増加している。そのうち事務費が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百万円と増加幅が大きく、中央北地区簡易水道工事実施設計委託及び中央地区簡易水道工事（送水管敷設）を実施したことが影響している。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110672</xdr:rowOff>
    </xdr:from>
    <xdr:to>
      <xdr:col>82</xdr:col>
      <xdr:colOff>107950</xdr:colOff>
      <xdr:row>61</xdr:row>
      <xdr:rowOff>80735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103976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87284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110672</xdr:rowOff>
    </xdr:from>
    <xdr:to>
      <xdr:col>78</xdr:col>
      <xdr:colOff>69850</xdr:colOff>
      <xdr:row>60</xdr:row>
      <xdr:rowOff>165100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103976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165100</xdr:rowOff>
    </xdr:from>
    <xdr:to>
      <xdr:col>73</xdr:col>
      <xdr:colOff>180975</xdr:colOff>
      <xdr:row>61</xdr:row>
      <xdr:rowOff>37193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1045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151493</xdr:rowOff>
    </xdr:from>
    <xdr:to>
      <xdr:col>69</xdr:col>
      <xdr:colOff>92075</xdr:colOff>
      <xdr:row>61</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102670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29935</xdr:rowOff>
    </xdr:from>
    <xdr:to>
      <xdr:col>82</xdr:col>
      <xdr:colOff>158750</xdr:colOff>
      <xdr:row>61</xdr:row>
      <xdr:rowOff>131535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109962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10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59872</xdr:rowOff>
    </xdr:from>
    <xdr:to>
      <xdr:col>78</xdr:col>
      <xdr:colOff>120650</xdr:colOff>
      <xdr:row>60</xdr:row>
      <xdr:rowOff>161472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146249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114300</xdr:rowOff>
    </xdr:from>
    <xdr:to>
      <xdr:col>74</xdr:col>
      <xdr:colOff>31750</xdr:colOff>
      <xdr:row>61</xdr:row>
      <xdr:rowOff>44450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29227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157843</xdr:rowOff>
    </xdr:from>
    <xdr:to>
      <xdr:col>69</xdr:col>
      <xdr:colOff>142875</xdr:colOff>
      <xdr:row>61</xdr:row>
      <xdr:rowOff>87993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72770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類似団体平均比</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ポイント下回ってい</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るが</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ポイント増加した。</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宇城広域連合負担金（消防費）が</a:t>
          </a:r>
          <a:r>
            <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54</a:t>
          </a:r>
          <a:r>
            <a:rPr kumimoji="1" lang="ja-JP" altLang="en-US"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新消防署の建設が完了し宇城広域連合においては令和５年度より臨時的経費が減少し消防経費の総額も減少したことで経常的経費の割合が前年度比較で増加した。また、旧消防署解体に伴う宇城広域連合の一般財源経費は増加したため、本町の負担金額が増加した。経費総額に占める経常的経費の割合が増加し負担金額も増加したことにより、経常的経費が増額したと考えられる。</a:t>
          </a:r>
          <a:endParaRPr kumimoji="1" lang="en-US" altLang="ja-JP" sz="11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6262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16661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165862</xdr:rowOff>
    </xdr:from>
    <xdr:to>
      <xdr:col>73</xdr:col>
      <xdr:colOff>180975</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16661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67564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129303</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13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xdr:rowOff>
    </xdr:from>
    <xdr:to>
      <xdr:col>69</xdr:col>
      <xdr:colOff>142875</xdr:colOff>
      <xdr:row>36</xdr:row>
      <xdr:rowOff>118364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前年比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ポイントの増加となっている。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償還が完了したものに対し、償還が開始された償還額が大きかったことが要因と考えられる。また、合併特例債の増加も要因の一つである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令和６年度までは増加傾向にあり、そこをピークに減少する見込みであるが、</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今後の起債発行については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計画的に行う。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78</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3400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2600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58420</xdr:rowOff>
    </xdr:from>
    <xdr:to>
      <xdr:col>15</xdr:col>
      <xdr:colOff>98425</xdr:colOff>
      <xdr:row>77</xdr:row>
      <xdr:rowOff>123189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32600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123189</xdr:rowOff>
    </xdr:from>
    <xdr:to>
      <xdr:col>11</xdr:col>
      <xdr:colOff>9525</xdr:colOff>
      <xdr:row>78</xdr:row>
      <xdr:rowOff>8889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32483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128288</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7620</xdr:rowOff>
    </xdr:from>
    <xdr:to>
      <xdr:col>15</xdr:col>
      <xdr:colOff>149225</xdr:colOff>
      <xdr:row>77</xdr:row>
      <xdr:rowOff>109220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93997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72389</xdr:rowOff>
    </xdr:from>
    <xdr:to>
      <xdr:col>11</xdr:col>
      <xdr:colOff>60325</xdr:colOff>
      <xdr:row>78</xdr:row>
      <xdr:rowOff>2539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129539</xdr:rowOff>
    </xdr:from>
    <xdr:to>
      <xdr:col>6</xdr:col>
      <xdr:colOff>171450</xdr:colOff>
      <xdr:row>78</xdr:row>
      <xdr:rowOff>59689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44466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昨年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と比べて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ポイント増加している。これは新型コロナウイルス感染症の蔓延防止として中止・縮小していた事業が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順次再開されていることが主な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要因と考えられる。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経常経費について不断の見直しを行い、経常的な経費に充当可能な財源の確保を図る。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809728"/>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60706</xdr:rowOff>
    </xdr:from>
    <xdr:to>
      <xdr:col>78</xdr:col>
      <xdr:colOff>69850</xdr:colOff>
      <xdr:row>74</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74800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60706</xdr:rowOff>
    </xdr:from>
    <xdr:to>
      <xdr:col>73</xdr:col>
      <xdr:colOff>180975</xdr:colOff>
      <xdr:row>75</xdr:row>
      <xdr:rowOff>26416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74800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161290</xdr:rowOff>
    </xdr:from>
    <xdr:to>
      <xdr:col>69</xdr:col>
      <xdr:colOff>92075</xdr:colOff>
      <xdr:row>75</xdr:row>
      <xdr:rowOff>26416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28485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43959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142494</xdr:rowOff>
    </xdr:from>
    <xdr:to>
      <xdr:col>82</xdr:col>
      <xdr:colOff>158750</xdr:colOff>
      <xdr:row>75</xdr:row>
      <xdr:rowOff>72644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114571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80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xdr:rowOff>
    </xdr:from>
    <xdr:to>
      <xdr:col>74</xdr:col>
      <xdr:colOff>31750</xdr:colOff>
      <xdr:row>74</xdr:row>
      <xdr:rowOff>111506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4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147066</xdr:rowOff>
    </xdr:from>
    <xdr:to>
      <xdr:col>69</xdr:col>
      <xdr:colOff>142875</xdr:colOff>
      <xdr:row>75</xdr:row>
      <xdr:rowOff>77216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8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61993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0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110490</xdr:rowOff>
    </xdr:from>
    <xdr:to>
      <xdr:col>65</xdr:col>
      <xdr:colOff>53975</xdr:colOff>
      <xdr:row>75</xdr:row>
      <xdr:rowOff>40640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79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50817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41747</xdr:rowOff>
    </xdr:from>
    <xdr:to>
      <xdr:col>29</xdr:col>
      <xdr:colOff>127000</xdr:colOff>
      <xdr:row>18</xdr:row>
      <xdr:rowOff>144831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5472"/>
          <a:ext cx="647700" cy="10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144831</xdr:rowOff>
    </xdr:from>
    <xdr:to>
      <xdr:col>26</xdr:col>
      <xdr:colOff>50800</xdr:colOff>
      <xdr:row>19</xdr:row>
      <xdr:rowOff>48232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8556"/>
          <a:ext cx="698500" cy="74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48232</xdr:rowOff>
    </xdr:from>
    <xdr:to>
      <xdr:col>22</xdr:col>
      <xdr:colOff>114300</xdr:colOff>
      <xdr:row>19</xdr:row>
      <xdr:rowOff>63366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53407"/>
          <a:ext cx="698500" cy="15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33708</xdr:rowOff>
    </xdr:from>
    <xdr:to>
      <xdr:col>18</xdr:col>
      <xdr:colOff>177800</xdr:colOff>
      <xdr:row>19</xdr:row>
      <xdr:rowOff>63366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338883"/>
          <a:ext cx="698500" cy="29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100157</xdr:rowOff>
    </xdr:from>
    <xdr:to>
      <xdr:col>15</xdr:col>
      <xdr:colOff>101600</xdr:colOff>
      <xdr:row>20</xdr:row>
      <xdr:rowOff>30307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40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15084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162397</xdr:rowOff>
    </xdr:from>
    <xdr:to>
      <xdr:col>29</xdr:col>
      <xdr:colOff>177800</xdr:colOff>
      <xdr:row>18</xdr:row>
      <xdr:rowOff>92547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4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134474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94031</xdr:rowOff>
    </xdr:from>
    <xdr:to>
      <xdr:col>26</xdr:col>
      <xdr:colOff>101600</xdr:colOff>
      <xdr:row>19</xdr:row>
      <xdr:rowOff>24181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2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8958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168882</xdr:rowOff>
    </xdr:from>
    <xdr:to>
      <xdr:col>22</xdr:col>
      <xdr:colOff>165100</xdr:colOff>
      <xdr:row>19</xdr:row>
      <xdr:rowOff>99032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0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83809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88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12566</xdr:rowOff>
    </xdr:from>
    <xdr:to>
      <xdr:col>19</xdr:col>
      <xdr:colOff>38100</xdr:colOff>
      <xdr:row>19</xdr:row>
      <xdr:rowOff>114166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98943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0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154358</xdr:rowOff>
    </xdr:from>
    <xdr:to>
      <xdr:col>15</xdr:col>
      <xdr:colOff>101600</xdr:colOff>
      <xdr:row>19</xdr:row>
      <xdr:rowOff>84508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88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94685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237467</xdr:rowOff>
    </xdr:from>
    <xdr:to>
      <xdr:col>29</xdr:col>
      <xdr:colOff>127000</xdr:colOff>
      <xdr:row>35</xdr:row>
      <xdr:rowOff>315755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47817"/>
          <a:ext cx="647700" cy="78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222245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3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315755</xdr:rowOff>
    </xdr:from>
    <xdr:to>
      <xdr:col>26</xdr:col>
      <xdr:colOff>50800</xdr:colOff>
      <xdr:row>36</xdr:row>
      <xdr:rowOff>36612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26105"/>
          <a:ext cx="698500" cy="63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36612</xdr:rowOff>
    </xdr:from>
    <xdr:to>
      <xdr:col>22</xdr:col>
      <xdr:colOff>114300</xdr:colOff>
      <xdr:row>36</xdr:row>
      <xdr:rowOff>49078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9862"/>
          <a:ext cx="698500" cy="12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31141</xdr:rowOff>
    </xdr:from>
    <xdr:to>
      <xdr:col>18</xdr:col>
      <xdr:colOff>177800</xdr:colOff>
      <xdr:row>36</xdr:row>
      <xdr:rowOff>49078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84391"/>
          <a:ext cx="698500" cy="1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306332</xdr:rowOff>
    </xdr:from>
    <xdr:to>
      <xdr:col>15</xdr:col>
      <xdr:colOff>101600</xdr:colOff>
      <xdr:row>36</xdr:row>
      <xdr:rowOff>65032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16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75209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8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186667</xdr:rowOff>
    </xdr:from>
    <xdr:to>
      <xdr:col>29</xdr:col>
      <xdr:colOff>177800</xdr:colOff>
      <xdr:row>35</xdr:row>
      <xdr:rowOff>288267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9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31744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4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264955</xdr:rowOff>
    </xdr:from>
    <xdr:to>
      <xdr:col>26</xdr:col>
      <xdr:colOff>101600</xdr:colOff>
      <xdr:row>36</xdr:row>
      <xdr:rowOff>23655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75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8432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328712</xdr:rowOff>
    </xdr:from>
    <xdr:to>
      <xdr:col>22</xdr:col>
      <xdr:colOff>165100</xdr:colOff>
      <xdr:row>36</xdr:row>
      <xdr:rowOff>87412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9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72189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341178</xdr:rowOff>
    </xdr:from>
    <xdr:to>
      <xdr:col>19</xdr:col>
      <xdr:colOff>38100</xdr:colOff>
      <xdr:row>36</xdr:row>
      <xdr:rowOff>99878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5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84655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3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323241</xdr:rowOff>
    </xdr:from>
    <xdr:to>
      <xdr:col>15</xdr:col>
      <xdr:colOff>101600</xdr:colOff>
      <xdr:row>36</xdr:row>
      <xdr:rowOff>81941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3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66718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01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123954</xdr:rowOff>
    </xdr:from>
    <xdr:to>
      <xdr:col>24</xdr:col>
      <xdr:colOff>63500</xdr:colOff>
      <xdr:row>37</xdr:row>
      <xdr:rowOff>148021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467604"/>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123954</xdr:rowOff>
    </xdr:from>
    <xdr:to>
      <xdr:col>19</xdr:col>
      <xdr:colOff>177800</xdr:colOff>
      <xdr:row>37</xdr:row>
      <xdr:rowOff>158345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467604"/>
          <a:ext cx="889000" cy="3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158345</xdr:rowOff>
    </xdr:from>
    <xdr:to>
      <xdr:col>15</xdr:col>
      <xdr:colOff>50800</xdr:colOff>
      <xdr:row>38</xdr:row>
      <xdr:rowOff>40405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501995"/>
          <a:ext cx="889000" cy="5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40405</xdr:rowOff>
    </xdr:from>
    <xdr:to>
      <xdr:col>10</xdr:col>
      <xdr:colOff>114300</xdr:colOff>
      <xdr:row>38</xdr:row>
      <xdr:rowOff>100234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55505"/>
          <a:ext cx="889000" cy="5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17476</xdr:rowOff>
    </xdr:from>
    <xdr:to>
      <xdr:col>6</xdr:col>
      <xdr:colOff>38100</xdr:colOff>
      <xdr:row>39</xdr:row>
      <xdr:rowOff>119076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110203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79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97221</xdr:rowOff>
    </xdr:from>
    <xdr:to>
      <xdr:col>24</xdr:col>
      <xdr:colOff>114300</xdr:colOff>
      <xdr:row>38</xdr:row>
      <xdr:rowOff>27371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44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75648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41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73154</xdr:rowOff>
    </xdr:from>
    <xdr:to>
      <xdr:col>20</xdr:col>
      <xdr:colOff>38100</xdr:colOff>
      <xdr:row>38</xdr:row>
      <xdr:rowOff>3304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4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165881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50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107545</xdr:rowOff>
    </xdr:from>
    <xdr:to>
      <xdr:col>15</xdr:col>
      <xdr:colOff>101600</xdr:colOff>
      <xdr:row>38</xdr:row>
      <xdr:rowOff>37695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45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28822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54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161055</xdr:rowOff>
    </xdr:from>
    <xdr:to>
      <xdr:col>10</xdr:col>
      <xdr:colOff>165100</xdr:colOff>
      <xdr:row>38</xdr:row>
      <xdr:rowOff>91205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82332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59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49434</xdr:rowOff>
    </xdr:from>
    <xdr:to>
      <xdr:col>6</xdr:col>
      <xdr:colOff>38100</xdr:colOff>
      <xdr:row>38</xdr:row>
      <xdr:rowOff>151034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167562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33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29885</xdr:rowOff>
    </xdr:from>
    <xdr:to>
      <xdr:col>24</xdr:col>
      <xdr:colOff>63500</xdr:colOff>
      <xdr:row>58</xdr:row>
      <xdr:rowOff>35764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973985"/>
          <a:ext cx="8382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35764</xdr:rowOff>
    </xdr:from>
    <xdr:to>
      <xdr:col>19</xdr:col>
      <xdr:colOff>177800</xdr:colOff>
      <xdr:row>58</xdr:row>
      <xdr:rowOff>58820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2908300" y="9979864"/>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51128</xdr:rowOff>
    </xdr:from>
    <xdr:to>
      <xdr:col>15</xdr:col>
      <xdr:colOff>50800</xdr:colOff>
      <xdr:row>58</xdr:row>
      <xdr:rowOff>58820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019300" y="9995228"/>
          <a:ext cx="889000" cy="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51128</xdr:rowOff>
    </xdr:from>
    <xdr:to>
      <xdr:col>10</xdr:col>
      <xdr:colOff>114300</xdr:colOff>
      <xdr:row>58</xdr:row>
      <xdr:rowOff>60967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1130300" y="9995228"/>
          <a:ext cx="8890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170910</xdr:rowOff>
    </xdr:from>
    <xdr:to>
      <xdr:col>6</xdr:col>
      <xdr:colOff>38100</xdr:colOff>
      <xdr:row>58</xdr:row>
      <xdr:rowOff>101060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9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117587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63111" y="971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150535</xdr:rowOff>
    </xdr:from>
    <xdr:to>
      <xdr:col>24</xdr:col>
      <xdr:colOff>114300</xdr:colOff>
      <xdr:row>58</xdr:row>
      <xdr:rowOff>80685</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9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156414</xdr:rowOff>
    </xdr:from>
    <xdr:to>
      <xdr:col>20</xdr:col>
      <xdr:colOff>38100</xdr:colOff>
      <xdr:row>58</xdr:row>
      <xdr:rowOff>86564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92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77691</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10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8020</xdr:rowOff>
    </xdr:from>
    <xdr:to>
      <xdr:col>15</xdr:col>
      <xdr:colOff>101600</xdr:colOff>
      <xdr:row>58</xdr:row>
      <xdr:rowOff>109620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9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100747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41111" y="100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328</xdr:rowOff>
    </xdr:from>
    <xdr:to>
      <xdr:col>10</xdr:col>
      <xdr:colOff>165100</xdr:colOff>
      <xdr:row>58</xdr:row>
      <xdr:rowOff>101928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94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93055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52111" y="1003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10167</xdr:rowOff>
    </xdr:from>
    <xdr:to>
      <xdr:col>6</xdr:col>
      <xdr:colOff>38100</xdr:colOff>
      <xdr:row>58</xdr:row>
      <xdr:rowOff>111767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9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102894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63111" y="100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46259</xdr:rowOff>
    </xdr:from>
    <xdr:to>
      <xdr:col>24</xdr:col>
      <xdr:colOff>63500</xdr:colOff>
      <xdr:row>78</xdr:row>
      <xdr:rowOff>89827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19359"/>
          <a:ext cx="838200" cy="4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28391</xdr:rowOff>
    </xdr:from>
    <xdr:to>
      <xdr:col>19</xdr:col>
      <xdr:colOff>177800</xdr:colOff>
      <xdr:row>78</xdr:row>
      <xdr:rowOff>89827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01491"/>
          <a:ext cx="889000" cy="6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28391</xdr:rowOff>
    </xdr:from>
    <xdr:to>
      <xdr:col>15</xdr:col>
      <xdr:colOff>50800</xdr:colOff>
      <xdr:row>78</xdr:row>
      <xdr:rowOff>112630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401491"/>
          <a:ext cx="889000" cy="8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112630</xdr:rowOff>
    </xdr:from>
    <xdr:to>
      <xdr:col>10</xdr:col>
      <xdr:colOff>114300</xdr:colOff>
      <xdr:row>78</xdr:row>
      <xdr:rowOff>140729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485730"/>
          <a:ext cx="889000" cy="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48191</xdr:rowOff>
    </xdr:from>
    <xdr:to>
      <xdr:col>6</xdr:col>
      <xdr:colOff>38100</xdr:colOff>
      <xdr:row>78</xdr:row>
      <xdr:rowOff>149791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4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166318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19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166909</xdr:rowOff>
    </xdr:from>
    <xdr:to>
      <xdr:col>24</xdr:col>
      <xdr:colOff>114300</xdr:colOff>
      <xdr:row>78</xdr:row>
      <xdr:rowOff>97059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145336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39027</xdr:rowOff>
    </xdr:from>
    <xdr:to>
      <xdr:col>20</xdr:col>
      <xdr:colOff>38100</xdr:colOff>
      <xdr:row>78</xdr:row>
      <xdr:rowOff>140627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1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131754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50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149041</xdr:rowOff>
    </xdr:from>
    <xdr:to>
      <xdr:col>15</xdr:col>
      <xdr:colOff>101600</xdr:colOff>
      <xdr:row>78</xdr:row>
      <xdr:rowOff>79191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70318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61830</xdr:rowOff>
    </xdr:from>
    <xdr:to>
      <xdr:col>10</xdr:col>
      <xdr:colOff>165100</xdr:colOff>
      <xdr:row>78</xdr:row>
      <xdr:rowOff>163430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154557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89929</xdr:rowOff>
    </xdr:from>
    <xdr:to>
      <xdr:col>6</xdr:col>
      <xdr:colOff>38100</xdr:colOff>
      <xdr:row>79</xdr:row>
      <xdr:rowOff>20079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4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11206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5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155321</xdr:rowOff>
    </xdr:from>
    <xdr:to>
      <xdr:col>24</xdr:col>
      <xdr:colOff>63500</xdr:colOff>
      <xdr:row>94</xdr:row>
      <xdr:rowOff>129325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100171"/>
          <a:ext cx="838200" cy="14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37364</xdr:rowOff>
    </xdr:from>
    <xdr:to>
      <xdr:col>19</xdr:col>
      <xdr:colOff>177800</xdr:colOff>
      <xdr:row>94</xdr:row>
      <xdr:rowOff>129325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153664"/>
          <a:ext cx="889000" cy="9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37364</xdr:rowOff>
    </xdr:from>
    <xdr:to>
      <xdr:col>15</xdr:col>
      <xdr:colOff>50800</xdr:colOff>
      <xdr:row>95</xdr:row>
      <xdr:rowOff>103048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153664"/>
          <a:ext cx="889000" cy="23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103048</xdr:rowOff>
    </xdr:from>
    <xdr:to>
      <xdr:col>10</xdr:col>
      <xdr:colOff>114300</xdr:colOff>
      <xdr:row>95</xdr:row>
      <xdr:rowOff>120672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90798"/>
          <a:ext cx="889000" cy="1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131891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6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104521</xdr:rowOff>
    </xdr:from>
    <xdr:to>
      <xdr:col>24</xdr:col>
      <xdr:colOff>114300</xdr:colOff>
      <xdr:row>94</xdr:row>
      <xdr:rowOff>34671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0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127398</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90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78525</xdr:rowOff>
    </xdr:from>
    <xdr:to>
      <xdr:col>20</xdr:col>
      <xdr:colOff>38100</xdr:colOff>
      <xdr:row>95</xdr:row>
      <xdr:rowOff>8675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1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25202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97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158014</xdr:rowOff>
    </xdr:from>
    <xdr:to>
      <xdr:col>15</xdr:col>
      <xdr:colOff>101600</xdr:colOff>
      <xdr:row>94</xdr:row>
      <xdr:rowOff>88164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104691</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87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52248</xdr:rowOff>
    </xdr:from>
    <xdr:to>
      <xdr:col>10</xdr:col>
      <xdr:colOff>165100</xdr:colOff>
      <xdr:row>95</xdr:row>
      <xdr:rowOff>153848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1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69872</xdr:rowOff>
    </xdr:from>
    <xdr:to>
      <xdr:col>6</xdr:col>
      <xdr:colOff>38100</xdr:colOff>
      <xdr:row>96</xdr:row>
      <xdr:rowOff>22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35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16549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3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137913</xdr:rowOff>
    </xdr:from>
    <xdr:to>
      <xdr:col>55</xdr:col>
      <xdr:colOff>0</xdr:colOff>
      <xdr:row>35</xdr:row>
      <xdr:rowOff>143353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38663"/>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137913</xdr:rowOff>
    </xdr:from>
    <xdr:to>
      <xdr:col>50</xdr:col>
      <xdr:colOff>114300</xdr:colOff>
      <xdr:row>36</xdr:row>
      <xdr:rowOff>68029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8663"/>
          <a:ext cx="889000" cy="10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65739</xdr:rowOff>
    </xdr:from>
    <xdr:to>
      <xdr:col>45</xdr:col>
      <xdr:colOff>177800</xdr:colOff>
      <xdr:row>36</xdr:row>
      <xdr:rowOff>68029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723589"/>
          <a:ext cx="889000" cy="51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65739</xdr:rowOff>
    </xdr:from>
    <xdr:to>
      <xdr:col>41</xdr:col>
      <xdr:colOff>50800</xdr:colOff>
      <xdr:row>36</xdr:row>
      <xdr:rowOff>113329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723589"/>
          <a:ext cx="889000" cy="56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92553</xdr:rowOff>
    </xdr:from>
    <xdr:to>
      <xdr:col>55</xdr:col>
      <xdr:colOff>50800</xdr:colOff>
      <xdr:row>36</xdr:row>
      <xdr:rowOff>22703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9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70980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071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87113</xdr:rowOff>
    </xdr:from>
    <xdr:to>
      <xdr:col>50</xdr:col>
      <xdr:colOff>165100</xdr:colOff>
      <xdr:row>36</xdr:row>
      <xdr:rowOff>17263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8390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8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17229</xdr:rowOff>
    </xdr:from>
    <xdr:to>
      <xdr:col>46</xdr:col>
      <xdr:colOff>38100</xdr:colOff>
      <xdr:row>36</xdr:row>
      <xdr:rowOff>118829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109956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2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14939</xdr:rowOff>
    </xdr:from>
    <xdr:to>
      <xdr:col>41</xdr:col>
      <xdr:colOff>101600</xdr:colOff>
      <xdr:row>33</xdr:row>
      <xdr:rowOff>116539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7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107666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62529</xdr:rowOff>
    </xdr:from>
    <xdr:to>
      <xdr:col>36</xdr:col>
      <xdr:colOff>165100</xdr:colOff>
      <xdr:row>36</xdr:row>
      <xdr:rowOff>164129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155256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2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56187</xdr:rowOff>
    </xdr:from>
    <xdr:to>
      <xdr:col>55</xdr:col>
      <xdr:colOff>0</xdr:colOff>
      <xdr:row>58</xdr:row>
      <xdr:rowOff>106866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00287"/>
          <a:ext cx="838200" cy="5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42552</xdr:rowOff>
    </xdr:from>
    <xdr:to>
      <xdr:col>50</xdr:col>
      <xdr:colOff>114300</xdr:colOff>
      <xdr:row>58</xdr:row>
      <xdr:rowOff>56187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6652"/>
          <a:ext cx="889000" cy="1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23509</xdr:rowOff>
    </xdr:from>
    <xdr:to>
      <xdr:col>45</xdr:col>
      <xdr:colOff>177800</xdr:colOff>
      <xdr:row>58</xdr:row>
      <xdr:rowOff>42552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67609"/>
          <a:ext cx="889000" cy="1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154484</xdr:rowOff>
    </xdr:from>
    <xdr:to>
      <xdr:col>41</xdr:col>
      <xdr:colOff>50800</xdr:colOff>
      <xdr:row>58</xdr:row>
      <xdr:rowOff>23509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27134"/>
          <a:ext cx="889000" cy="4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66870</xdr:rowOff>
    </xdr:from>
    <xdr:to>
      <xdr:col>36</xdr:col>
      <xdr:colOff>165100</xdr:colOff>
      <xdr:row>58</xdr:row>
      <xdr:rowOff>168470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159597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10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56066</xdr:rowOff>
    </xdr:from>
    <xdr:to>
      <xdr:col>55</xdr:col>
      <xdr:colOff>50800</xdr:colOff>
      <xdr:row>58</xdr:row>
      <xdr:rowOff>157666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0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160535</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5387</xdr:rowOff>
    </xdr:from>
    <xdr:to>
      <xdr:col>50</xdr:col>
      <xdr:colOff>165100</xdr:colOff>
      <xdr:row>58</xdr:row>
      <xdr:rowOff>106987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123514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2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163202</xdr:rowOff>
    </xdr:from>
    <xdr:to>
      <xdr:col>46</xdr:col>
      <xdr:colOff>38100</xdr:colOff>
      <xdr:row>58</xdr:row>
      <xdr:rowOff>93352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109879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1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144159</xdr:rowOff>
    </xdr:from>
    <xdr:to>
      <xdr:col>41</xdr:col>
      <xdr:colOff>101600</xdr:colOff>
      <xdr:row>58</xdr:row>
      <xdr:rowOff>74309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90836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9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103684</xdr:rowOff>
    </xdr:from>
    <xdr:to>
      <xdr:col>36</xdr:col>
      <xdr:colOff>165100</xdr:colOff>
      <xdr:row>58</xdr:row>
      <xdr:rowOff>33834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87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50361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65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139957</xdr:rowOff>
    </xdr:from>
    <xdr:to>
      <xdr:col>55</xdr:col>
      <xdr:colOff>0</xdr:colOff>
      <xdr:row>79</xdr:row>
      <xdr:rowOff>27155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13057"/>
          <a:ext cx="838200" cy="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139957</xdr:rowOff>
    </xdr:from>
    <xdr:to>
      <xdr:col>50</xdr:col>
      <xdr:colOff>114300</xdr:colOff>
      <xdr:row>78</xdr:row>
      <xdr:rowOff>170025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3057"/>
          <a:ext cx="889000" cy="3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97397</xdr:rowOff>
    </xdr:from>
    <xdr:to>
      <xdr:col>45</xdr:col>
      <xdr:colOff>177800</xdr:colOff>
      <xdr:row>78</xdr:row>
      <xdr:rowOff>170025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0497"/>
          <a:ext cx="889000" cy="7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4755</xdr:rowOff>
    </xdr:from>
    <xdr:to>
      <xdr:col>41</xdr:col>
      <xdr:colOff>50800</xdr:colOff>
      <xdr:row>78</xdr:row>
      <xdr:rowOff>97397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77855"/>
          <a:ext cx="889000" cy="9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105866</xdr:rowOff>
    </xdr:from>
    <xdr:to>
      <xdr:col>36</xdr:col>
      <xdr:colOff>165100</xdr:colOff>
      <xdr:row>79</xdr:row>
      <xdr:rowOff>36016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7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27143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5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147805</xdr:rowOff>
    </xdr:from>
    <xdr:to>
      <xdr:col>55</xdr:col>
      <xdr:colOff>50800</xdr:colOff>
      <xdr:row>79</xdr:row>
      <xdr:rowOff>77955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469744"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5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89157</xdr:rowOff>
    </xdr:from>
    <xdr:to>
      <xdr:col>50</xdr:col>
      <xdr:colOff>165100</xdr:colOff>
      <xdr:row>79</xdr:row>
      <xdr:rowOff>19307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35834</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2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119225</xdr:rowOff>
    </xdr:from>
    <xdr:to>
      <xdr:col>46</xdr:col>
      <xdr:colOff>38100</xdr:colOff>
      <xdr:row>79</xdr:row>
      <xdr:rowOff>49375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9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40502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8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46597</xdr:rowOff>
    </xdr:from>
    <xdr:to>
      <xdr:col>41</xdr:col>
      <xdr:colOff>101600</xdr:colOff>
      <xdr:row>78</xdr:row>
      <xdr:rowOff>148197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164724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125405</xdr:rowOff>
    </xdr:from>
    <xdr:to>
      <xdr:col>36</xdr:col>
      <xdr:colOff>165100</xdr:colOff>
      <xdr:row>78</xdr:row>
      <xdr:rowOff>55555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2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72082</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02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73422</xdr:rowOff>
    </xdr:from>
    <xdr:to>
      <xdr:col>55</xdr:col>
      <xdr:colOff>0</xdr:colOff>
      <xdr:row>97</xdr:row>
      <xdr:rowOff>124978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704072"/>
          <a:ext cx="838200" cy="5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56631</xdr:rowOff>
    </xdr:from>
    <xdr:to>
      <xdr:col>50</xdr:col>
      <xdr:colOff>114300</xdr:colOff>
      <xdr:row>97</xdr:row>
      <xdr:rowOff>124978</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87281"/>
          <a:ext cx="889000" cy="6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56631</xdr:rowOff>
    </xdr:from>
    <xdr:to>
      <xdr:col>45</xdr:col>
      <xdr:colOff>177800</xdr:colOff>
      <xdr:row>97</xdr:row>
      <xdr:rowOff>101997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87281"/>
          <a:ext cx="889000" cy="4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101997</xdr:rowOff>
    </xdr:from>
    <xdr:to>
      <xdr:col>41</xdr:col>
      <xdr:colOff>50800</xdr:colOff>
      <xdr:row>98</xdr:row>
      <xdr:rowOff>38342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32647"/>
          <a:ext cx="889000" cy="10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159914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140357</xdr:rowOff>
    </xdr:from>
    <xdr:to>
      <xdr:col>36</xdr:col>
      <xdr:colOff>165100</xdr:colOff>
      <xdr:row>98</xdr:row>
      <xdr:rowOff>70507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87034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22622</xdr:rowOff>
    </xdr:from>
    <xdr:to>
      <xdr:col>55</xdr:col>
      <xdr:colOff>50800</xdr:colOff>
      <xdr:row>97</xdr:row>
      <xdr:rowOff>124222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45499</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0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74178</xdr:rowOff>
    </xdr:from>
    <xdr:to>
      <xdr:col>50</xdr:col>
      <xdr:colOff>165100</xdr:colOff>
      <xdr:row>98</xdr:row>
      <xdr:rowOff>4328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0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166905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79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5831</xdr:rowOff>
    </xdr:from>
    <xdr:to>
      <xdr:col>46</xdr:col>
      <xdr:colOff>38100</xdr:colOff>
      <xdr:row>97</xdr:row>
      <xdr:rowOff>107431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6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123958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41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51197</xdr:rowOff>
    </xdr:from>
    <xdr:to>
      <xdr:col>41</xdr:col>
      <xdr:colOff>101600</xdr:colOff>
      <xdr:row>97</xdr:row>
      <xdr:rowOff>152797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8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169324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4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158992</xdr:rowOff>
    </xdr:from>
    <xdr:to>
      <xdr:col>36</xdr:col>
      <xdr:colOff>165100</xdr:colOff>
      <xdr:row>98</xdr:row>
      <xdr:rowOff>89142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8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80269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8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143536</xdr:rowOff>
    </xdr:from>
    <xdr:to>
      <xdr:col>85</xdr:col>
      <xdr:colOff>127000</xdr:colOff>
      <xdr:row>37</xdr:row>
      <xdr:rowOff>143650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487186"/>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143536</xdr:rowOff>
    </xdr:from>
    <xdr:to>
      <xdr:col>81</xdr:col>
      <xdr:colOff>50800</xdr:colOff>
      <xdr:row>37</xdr:row>
      <xdr:rowOff>169628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487186"/>
          <a:ext cx="889000" cy="2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160837</xdr:rowOff>
    </xdr:from>
    <xdr:to>
      <xdr:col>76</xdr:col>
      <xdr:colOff>114300</xdr:colOff>
      <xdr:row>37</xdr:row>
      <xdr:rowOff>169628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04487"/>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102241</xdr:rowOff>
    </xdr:from>
    <xdr:to>
      <xdr:col>71</xdr:col>
      <xdr:colOff>177800</xdr:colOff>
      <xdr:row>37</xdr:row>
      <xdr:rowOff>160837</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274441"/>
          <a:ext cx="889000" cy="2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92850</xdr:rowOff>
    </xdr:from>
    <xdr:to>
      <xdr:col>85</xdr:col>
      <xdr:colOff>177800</xdr:colOff>
      <xdr:row>38</xdr:row>
      <xdr:rowOff>23000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115727</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92736</xdr:rowOff>
    </xdr:from>
    <xdr:to>
      <xdr:col>81</xdr:col>
      <xdr:colOff>101600</xdr:colOff>
      <xdr:row>38</xdr:row>
      <xdr:rowOff>22885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363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39413</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118828</xdr:rowOff>
    </xdr:from>
    <xdr:to>
      <xdr:col>76</xdr:col>
      <xdr:colOff>165100</xdr:colOff>
      <xdr:row>38</xdr:row>
      <xdr:rowOff>48978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6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65505</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3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110036</xdr:rowOff>
    </xdr:from>
    <xdr:to>
      <xdr:col>72</xdr:col>
      <xdr:colOff>38100</xdr:colOff>
      <xdr:row>38</xdr:row>
      <xdr:rowOff>40187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536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56713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2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51441</xdr:rowOff>
    </xdr:from>
    <xdr:to>
      <xdr:col>67</xdr:col>
      <xdr:colOff>101600</xdr:colOff>
      <xdr:row>36</xdr:row>
      <xdr:rowOff>153041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169568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599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98118</xdr:rowOff>
    </xdr:from>
    <xdr:to>
      <xdr:col>85</xdr:col>
      <xdr:colOff>127000</xdr:colOff>
      <xdr:row>75</xdr:row>
      <xdr:rowOff>152702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956868"/>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152702</xdr:rowOff>
    </xdr:from>
    <xdr:to>
      <xdr:col>81</xdr:col>
      <xdr:colOff>50800</xdr:colOff>
      <xdr:row>76</xdr:row>
      <xdr:rowOff>34457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11452"/>
          <a:ext cx="8890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34457</xdr:rowOff>
    </xdr:from>
    <xdr:to>
      <xdr:col>76</xdr:col>
      <xdr:colOff>114300</xdr:colOff>
      <xdr:row>76</xdr:row>
      <xdr:rowOff>37809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06465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27187</xdr:rowOff>
    </xdr:from>
    <xdr:to>
      <xdr:col>71</xdr:col>
      <xdr:colOff>177800</xdr:colOff>
      <xdr:row>76</xdr:row>
      <xdr:rowOff>37809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7387"/>
          <a:ext cx="889000" cy="1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47318</xdr:rowOff>
    </xdr:from>
    <xdr:to>
      <xdr:col>85</xdr:col>
      <xdr:colOff>177800</xdr:colOff>
      <xdr:row>75</xdr:row>
      <xdr:rowOff>148918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9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70195</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757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101903</xdr:rowOff>
    </xdr:from>
    <xdr:to>
      <xdr:col>81</xdr:col>
      <xdr:colOff>101600</xdr:colOff>
      <xdr:row>76</xdr:row>
      <xdr:rowOff>32054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9606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48580</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73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155107</xdr:rowOff>
    </xdr:from>
    <xdr:to>
      <xdr:col>76</xdr:col>
      <xdr:colOff>165100</xdr:colOff>
      <xdr:row>76</xdr:row>
      <xdr:rowOff>85257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101784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8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158459</xdr:rowOff>
    </xdr:from>
    <xdr:to>
      <xdr:col>72</xdr:col>
      <xdr:colOff>38100</xdr:colOff>
      <xdr:row>76</xdr:row>
      <xdr:rowOff>88609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1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105136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79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147837</xdr:rowOff>
    </xdr:from>
    <xdr:to>
      <xdr:col>67</xdr:col>
      <xdr:colOff>101600</xdr:colOff>
      <xdr:row>76</xdr:row>
      <xdr:rowOff>77987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94514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8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16078</xdr:rowOff>
    </xdr:from>
    <xdr:to>
      <xdr:col>85</xdr:col>
      <xdr:colOff>127000</xdr:colOff>
      <xdr:row>99</xdr:row>
      <xdr:rowOff>44148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989628"/>
          <a:ext cx="838200" cy="2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150667</xdr:rowOff>
    </xdr:from>
    <xdr:to>
      <xdr:col>81</xdr:col>
      <xdr:colOff>50800</xdr:colOff>
      <xdr:row>99</xdr:row>
      <xdr:rowOff>44148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952767"/>
          <a:ext cx="889000" cy="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150667</xdr:rowOff>
    </xdr:from>
    <xdr:to>
      <xdr:col>76</xdr:col>
      <xdr:colOff>114300</xdr:colOff>
      <xdr:row>99</xdr:row>
      <xdr:rowOff>42197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52767"/>
          <a:ext cx="8890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11502</xdr:rowOff>
    </xdr:from>
    <xdr:to>
      <xdr:col>71</xdr:col>
      <xdr:colOff>177800</xdr:colOff>
      <xdr:row>99</xdr:row>
      <xdr:rowOff>42197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85052"/>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3418</xdr:rowOff>
    </xdr:from>
    <xdr:to>
      <xdr:col>67</xdr:col>
      <xdr:colOff>101600</xdr:colOff>
      <xdr:row>99</xdr:row>
      <xdr:rowOff>105018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96145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136728</xdr:rowOff>
    </xdr:from>
    <xdr:to>
      <xdr:col>85</xdr:col>
      <xdr:colOff>177800</xdr:colOff>
      <xdr:row>99</xdr:row>
      <xdr:rowOff>66878</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3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164798</xdr:rowOff>
    </xdr:from>
    <xdr:to>
      <xdr:col>81</xdr:col>
      <xdr:colOff>101600</xdr:colOff>
      <xdr:row>99</xdr:row>
      <xdr:rowOff>94948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6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86075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99867</xdr:rowOff>
    </xdr:from>
    <xdr:to>
      <xdr:col>76</xdr:col>
      <xdr:colOff>165100</xdr:colOff>
      <xdr:row>99</xdr:row>
      <xdr:rowOff>30017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0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21144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9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162847</xdr:rowOff>
    </xdr:from>
    <xdr:to>
      <xdr:col>72</xdr:col>
      <xdr:colOff>38100</xdr:colOff>
      <xdr:row>99</xdr:row>
      <xdr:rowOff>92997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84124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132152</xdr:rowOff>
    </xdr:from>
    <xdr:to>
      <xdr:col>67</xdr:col>
      <xdr:colOff>101600</xdr:colOff>
      <xdr:row>99</xdr:row>
      <xdr:rowOff>62302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78829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7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114463</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9563"/>
          <a:ext cx="8382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114463</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2956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13531</xdr:rowOff>
    </xdr:from>
    <xdr:to>
      <xdr:col>98</xdr:col>
      <xdr:colOff>38100</xdr:colOff>
      <xdr:row>38</xdr:row>
      <xdr:rowOff>115131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131658</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63663</xdr:rowOff>
    </xdr:from>
    <xdr:to>
      <xdr:col>112</xdr:col>
      <xdr:colOff>38100</xdr:colOff>
      <xdr:row>38</xdr:row>
      <xdr:rowOff>165263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156390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7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44145</xdr:rowOff>
    </xdr:from>
    <xdr:to>
      <xdr:col>116</xdr:col>
      <xdr:colOff>63500</xdr:colOff>
      <xdr:row>59</xdr:row>
      <xdr:rowOff>44145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596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44145</xdr:rowOff>
    </xdr:from>
    <xdr:to>
      <xdr:col>111</xdr:col>
      <xdr:colOff>177800</xdr:colOff>
      <xdr:row>59</xdr:row>
      <xdr:rowOff>44164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15969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44164</xdr:rowOff>
    </xdr:from>
    <xdr:to>
      <xdr:col>107</xdr:col>
      <xdr:colOff>50800</xdr:colOff>
      <xdr:row>59</xdr:row>
      <xdr:rowOff>44164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5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44164</xdr:rowOff>
    </xdr:from>
    <xdr:to>
      <xdr:col>102</xdr:col>
      <xdr:colOff>114300</xdr:colOff>
      <xdr:row>59</xdr:row>
      <xdr:rowOff>44164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59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73813</xdr:rowOff>
    </xdr:from>
    <xdr:to>
      <xdr:col>98</xdr:col>
      <xdr:colOff>38100</xdr:colOff>
      <xdr:row>59</xdr:row>
      <xdr:rowOff>3963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1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20490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164795</xdr:rowOff>
    </xdr:from>
    <xdr:to>
      <xdr:col>116</xdr:col>
      <xdr:colOff>114300</xdr:colOff>
      <xdr:row>59</xdr:row>
      <xdr:rowOff>94945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13932"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3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164795</xdr:rowOff>
    </xdr:from>
    <xdr:to>
      <xdr:col>112</xdr:col>
      <xdr:colOff>38100</xdr:colOff>
      <xdr:row>59</xdr:row>
      <xdr:rowOff>94945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86072</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66333" y="10201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164814</xdr:rowOff>
    </xdr:from>
    <xdr:to>
      <xdr:col>107</xdr:col>
      <xdr:colOff>101600</xdr:colOff>
      <xdr:row>59</xdr:row>
      <xdr:rowOff>94964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86091</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77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164814</xdr:rowOff>
    </xdr:from>
    <xdr:to>
      <xdr:col>102</xdr:col>
      <xdr:colOff>165100</xdr:colOff>
      <xdr:row>59</xdr:row>
      <xdr:rowOff>94964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86091</xdr:rowOff>
    </xdr:from>
    <xdr:ext cx="313932"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88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164814</xdr:rowOff>
    </xdr:from>
    <xdr:to>
      <xdr:col>98</xdr:col>
      <xdr:colOff>38100</xdr:colOff>
      <xdr:row>59</xdr:row>
      <xdr:rowOff>94964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86091</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0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67342</xdr:rowOff>
    </xdr:from>
    <xdr:to>
      <xdr:col>116</xdr:col>
      <xdr:colOff>63500</xdr:colOff>
      <xdr:row>74</xdr:row>
      <xdr:rowOff>163050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754642"/>
          <a:ext cx="838200" cy="9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154015</xdr:rowOff>
    </xdr:from>
    <xdr:to>
      <xdr:col>111</xdr:col>
      <xdr:colOff>177800</xdr:colOff>
      <xdr:row>74</xdr:row>
      <xdr:rowOff>163050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841315"/>
          <a:ext cx="889000" cy="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154015</xdr:rowOff>
    </xdr:from>
    <xdr:to>
      <xdr:col>107</xdr:col>
      <xdr:colOff>50800</xdr:colOff>
      <xdr:row>75</xdr:row>
      <xdr:rowOff>6993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841315"/>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6993</xdr:rowOff>
    </xdr:from>
    <xdr:to>
      <xdr:col>102</xdr:col>
      <xdr:colOff>114300</xdr:colOff>
      <xdr:row>75</xdr:row>
      <xdr:rowOff>70815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8656300" y="12865743"/>
          <a:ext cx="889000" cy="6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43063</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24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16542</xdr:rowOff>
    </xdr:from>
    <xdr:to>
      <xdr:col>116</xdr:col>
      <xdr:colOff>114300</xdr:colOff>
      <xdr:row>74</xdr:row>
      <xdr:rowOff>118142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70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39419</xdr:rowOff>
    </xdr:from>
    <xdr:ext cx="599010"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555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112250</xdr:rowOff>
    </xdr:from>
    <xdr:to>
      <xdr:col>112</xdr:col>
      <xdr:colOff>38100</xdr:colOff>
      <xdr:row>75</xdr:row>
      <xdr:rowOff>42400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7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58927</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23795" y="125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103215</xdr:rowOff>
    </xdr:from>
    <xdr:to>
      <xdr:col>107</xdr:col>
      <xdr:colOff>101600</xdr:colOff>
      <xdr:row>75</xdr:row>
      <xdr:rowOff>33365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7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49892</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34795" y="1256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127643</xdr:rowOff>
    </xdr:from>
    <xdr:to>
      <xdr:col>102</xdr:col>
      <xdr:colOff>165100</xdr:colOff>
      <xdr:row>75</xdr:row>
      <xdr:rowOff>57793</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8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74320</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45795" y="12590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20015</xdr:rowOff>
    </xdr:from>
    <xdr:to>
      <xdr:col>98</xdr:col>
      <xdr:colOff>38100</xdr:colOff>
      <xdr:row>75</xdr:row>
      <xdr:rowOff>121615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7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138142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災害復旧事業費については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年熊本地震並びに豪雨に係る事業はほぼ完了したが、類似団体よりも非常に高い水準である。これは地形的に災害が発生しやすい場所に位置していることに加え近年の集中豪雨の規模が大きくなってい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ことが考えられる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扶助費については町の独自施策であるこども医療費の助成事業、県の施策である重心医療扶助制度により類似団体平均よりも高い水準にあるものと思われる。　</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交付税の合併算定替の縮減に合わせ、合併特例債を活用し基金の造成を行っていることが影響している。併せて当該基金造成に係る起債の償還がおおむね令和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をピークに続</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高い水準が続くため、今後地方債の発行に際しては、交付税措置率の高いものを活用する、発行額の抑制を行う等、健全な財政運営を行うことに念頭に置くこととする。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8,873
8,775
144.00
8,479,655
7,972,978
237,538
4,543,862
7,303,663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117348</xdr:rowOff>
    </xdr:from>
    <xdr:to>
      <xdr:col>24</xdr:col>
      <xdr:colOff>63500</xdr:colOff>
      <xdr:row>38</xdr:row>
      <xdr:rowOff>5080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60998"/>
          <a:ext cx="838200" cy="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143764</xdr:rowOff>
    </xdr:from>
    <xdr:to>
      <xdr:col>19</xdr:col>
      <xdr:colOff>177800</xdr:colOff>
      <xdr:row>38</xdr:row>
      <xdr:rowOff>5080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87414"/>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79248</xdr:rowOff>
    </xdr:from>
    <xdr:to>
      <xdr:col>15</xdr:col>
      <xdr:colOff>50800</xdr:colOff>
      <xdr:row>37</xdr:row>
      <xdr:rowOff>143764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22898"/>
          <a:ext cx="889000" cy="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2540</xdr:rowOff>
    </xdr:from>
    <xdr:to>
      <xdr:col>10</xdr:col>
      <xdr:colOff>114300</xdr:colOff>
      <xdr:row>37</xdr:row>
      <xdr:rowOff>79248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74740"/>
          <a:ext cx="889000" cy="24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55880</xdr:rowOff>
    </xdr:from>
    <xdr:to>
      <xdr:col>6</xdr:col>
      <xdr:colOff>38100</xdr:colOff>
      <xdr:row>38</xdr:row>
      <xdr:rowOff>157480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148607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66548</xdr:rowOff>
    </xdr:from>
    <xdr:to>
      <xdr:col>24</xdr:col>
      <xdr:colOff>114300</xdr:colOff>
      <xdr:row>37</xdr:row>
      <xdr:rowOff>168148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44975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125730</xdr:rowOff>
    </xdr:from>
    <xdr:to>
      <xdr:col>20</xdr:col>
      <xdr:colOff>38100</xdr:colOff>
      <xdr:row>38</xdr:row>
      <xdr:rowOff>55880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47007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92964</xdr:rowOff>
    </xdr:from>
    <xdr:to>
      <xdr:col>15</xdr:col>
      <xdr:colOff>101600</xdr:colOff>
      <xdr:row>38</xdr:row>
      <xdr:rowOff>23114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14241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28448</xdr:rowOff>
    </xdr:from>
    <xdr:to>
      <xdr:col>10</xdr:col>
      <xdr:colOff>165100</xdr:colOff>
      <xdr:row>37</xdr:row>
      <xdr:rowOff>130048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7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121175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6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69867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89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62140</xdr:rowOff>
    </xdr:from>
    <xdr:to>
      <xdr:col>24</xdr:col>
      <xdr:colOff>63500</xdr:colOff>
      <xdr:row>58</xdr:row>
      <xdr:rowOff>68700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10006240"/>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68700</xdr:rowOff>
    </xdr:from>
    <xdr:to>
      <xdr:col>19</xdr:col>
      <xdr:colOff>177800</xdr:colOff>
      <xdr:row>58</xdr:row>
      <xdr:rowOff>72616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10012800"/>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42503</xdr:rowOff>
    </xdr:from>
    <xdr:to>
      <xdr:col>15</xdr:col>
      <xdr:colOff>50800</xdr:colOff>
      <xdr:row>58</xdr:row>
      <xdr:rowOff>72616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86603"/>
          <a:ext cx="889000" cy="3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42503</xdr:rowOff>
    </xdr:from>
    <xdr:to>
      <xdr:col>10</xdr:col>
      <xdr:colOff>114300</xdr:colOff>
      <xdr:row>58</xdr:row>
      <xdr:rowOff>77124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86603"/>
          <a:ext cx="889000" cy="3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38132</xdr:rowOff>
    </xdr:from>
    <xdr:to>
      <xdr:col>6</xdr:col>
      <xdr:colOff>38100</xdr:colOff>
      <xdr:row>58</xdr:row>
      <xdr:rowOff>139732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130859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100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11340</xdr:rowOff>
    </xdr:from>
    <xdr:to>
      <xdr:col>24</xdr:col>
      <xdr:colOff>114300</xdr:colOff>
      <xdr:row>58</xdr:row>
      <xdr:rowOff>112940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17900</xdr:rowOff>
    </xdr:from>
    <xdr:to>
      <xdr:col>20</xdr:col>
      <xdr:colOff>38100</xdr:colOff>
      <xdr:row>58</xdr:row>
      <xdr:rowOff>119500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110627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5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21816</xdr:rowOff>
    </xdr:from>
    <xdr:to>
      <xdr:col>15</xdr:col>
      <xdr:colOff>101600</xdr:colOff>
      <xdr:row>58</xdr:row>
      <xdr:rowOff>123416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114543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5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163153</xdr:rowOff>
    </xdr:from>
    <xdr:to>
      <xdr:col>10</xdr:col>
      <xdr:colOff>165100</xdr:colOff>
      <xdr:row>58</xdr:row>
      <xdr:rowOff>93303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84430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2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26324</xdr:rowOff>
    </xdr:from>
    <xdr:to>
      <xdr:col>6</xdr:col>
      <xdr:colOff>38100</xdr:colOff>
      <xdr:row>58</xdr:row>
      <xdr:rowOff>127924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7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144451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45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95529</xdr:rowOff>
    </xdr:from>
    <xdr:to>
      <xdr:col>24</xdr:col>
      <xdr:colOff>63500</xdr:colOff>
      <xdr:row>73</xdr:row>
      <xdr:rowOff>137048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2611379"/>
          <a:ext cx="838200" cy="4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90997</xdr:rowOff>
    </xdr:from>
    <xdr:to>
      <xdr:col>19</xdr:col>
      <xdr:colOff>177800</xdr:colOff>
      <xdr:row>73</xdr:row>
      <xdr:rowOff>137048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2606847"/>
          <a:ext cx="889000" cy="4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90997</xdr:rowOff>
    </xdr:from>
    <xdr:to>
      <xdr:col>15</xdr:col>
      <xdr:colOff>50800</xdr:colOff>
      <xdr:row>74</xdr:row>
      <xdr:rowOff>95946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2606847"/>
          <a:ext cx="889000" cy="17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95946</xdr:rowOff>
    </xdr:from>
    <xdr:to>
      <xdr:col>10</xdr:col>
      <xdr:colOff>114300</xdr:colOff>
      <xdr:row>74</xdr:row>
      <xdr:rowOff>161291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2783246"/>
          <a:ext cx="889000" cy="6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29029</xdr:rowOff>
    </xdr:from>
    <xdr:to>
      <xdr:col>6</xdr:col>
      <xdr:colOff>38100</xdr:colOff>
      <xdr:row>76</xdr:row>
      <xdr:rowOff>130629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0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121756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1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44729</xdr:rowOff>
    </xdr:from>
    <xdr:to>
      <xdr:col>24</xdr:col>
      <xdr:colOff>114300</xdr:colOff>
      <xdr:row>73</xdr:row>
      <xdr:rowOff>146329</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56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67606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4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86248</xdr:rowOff>
    </xdr:from>
    <xdr:to>
      <xdr:col>20</xdr:col>
      <xdr:colOff>38100</xdr:colOff>
      <xdr:row>74</xdr:row>
      <xdr:rowOff>16398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6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32925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37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40197</xdr:rowOff>
    </xdr:from>
    <xdr:to>
      <xdr:col>15</xdr:col>
      <xdr:colOff>101600</xdr:colOff>
      <xdr:row>73</xdr:row>
      <xdr:rowOff>141797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5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158324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33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45146</xdr:rowOff>
    </xdr:from>
    <xdr:to>
      <xdr:col>10</xdr:col>
      <xdr:colOff>165100</xdr:colOff>
      <xdr:row>74</xdr:row>
      <xdr:rowOff>146746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27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163273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5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110491</xdr:rowOff>
    </xdr:from>
    <xdr:to>
      <xdr:col>6</xdr:col>
      <xdr:colOff>38100</xdr:colOff>
      <xdr:row>75</xdr:row>
      <xdr:rowOff>40641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279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57168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57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167415</xdr:rowOff>
    </xdr:from>
    <xdr:to>
      <xdr:col>24</xdr:col>
      <xdr:colOff>63500</xdr:colOff>
      <xdr:row>96</xdr:row>
      <xdr:rowOff>20859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455165"/>
          <a:ext cx="8382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46118</xdr:rowOff>
    </xdr:from>
    <xdr:to>
      <xdr:col>19</xdr:col>
      <xdr:colOff>177800</xdr:colOff>
      <xdr:row>95</xdr:row>
      <xdr:rowOff>167415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333868"/>
          <a:ext cx="889000" cy="1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46118</xdr:rowOff>
    </xdr:from>
    <xdr:to>
      <xdr:col>15</xdr:col>
      <xdr:colOff>50800</xdr:colOff>
      <xdr:row>96</xdr:row>
      <xdr:rowOff>59423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333868"/>
          <a:ext cx="889000" cy="18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59423</xdr:rowOff>
    </xdr:from>
    <xdr:to>
      <xdr:col>10</xdr:col>
      <xdr:colOff>114300</xdr:colOff>
      <xdr:row>96</xdr:row>
      <xdr:rowOff>138260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518623"/>
          <a:ext cx="889000" cy="7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133454</xdr:rowOff>
    </xdr:from>
    <xdr:to>
      <xdr:col>6</xdr:col>
      <xdr:colOff>38100</xdr:colOff>
      <xdr:row>97</xdr:row>
      <xdr:rowOff>63604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54731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68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141509</xdr:rowOff>
    </xdr:from>
    <xdr:to>
      <xdr:col>24</xdr:col>
      <xdr:colOff>114300</xdr:colOff>
      <xdr:row>96</xdr:row>
      <xdr:rowOff>71659</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2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119936</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40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116615</xdr:rowOff>
    </xdr:from>
    <xdr:to>
      <xdr:col>20</xdr:col>
      <xdr:colOff>38100</xdr:colOff>
      <xdr:row>96</xdr:row>
      <xdr:rowOff>46765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37892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49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166768</xdr:rowOff>
    </xdr:from>
    <xdr:to>
      <xdr:col>15</xdr:col>
      <xdr:colOff>101600</xdr:colOff>
      <xdr:row>95</xdr:row>
      <xdr:rowOff>96918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113445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8623</xdr:rowOff>
    </xdr:from>
    <xdr:to>
      <xdr:col>10</xdr:col>
      <xdr:colOff>165100</xdr:colOff>
      <xdr:row>96</xdr:row>
      <xdr:rowOff>110223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4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101350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6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87460</xdr:rowOff>
    </xdr:from>
    <xdr:to>
      <xdr:col>6</xdr:col>
      <xdr:colOff>38100</xdr:colOff>
      <xdr:row>97</xdr:row>
      <xdr:rowOff>17610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4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34137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32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68072</xdr:rowOff>
    </xdr:from>
    <xdr:to>
      <xdr:col>55</xdr:col>
      <xdr:colOff>0</xdr:colOff>
      <xdr:row>57</xdr:row>
      <xdr:rowOff>330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669272"/>
          <a:ext cx="838200" cy="10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68072</xdr:rowOff>
    </xdr:from>
    <xdr:to>
      <xdr:col>50</xdr:col>
      <xdr:colOff>114300</xdr:colOff>
      <xdr:row>57</xdr:row>
      <xdr:rowOff>17399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69272"/>
          <a:ext cx="889000" cy="12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157121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7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109380</xdr:rowOff>
    </xdr:from>
    <xdr:to>
      <xdr:col>45</xdr:col>
      <xdr:colOff>177800</xdr:colOff>
      <xdr:row>57</xdr:row>
      <xdr:rowOff>17399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10580"/>
          <a:ext cx="889000" cy="7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109380</xdr:rowOff>
    </xdr:from>
    <xdr:to>
      <xdr:col>41</xdr:col>
      <xdr:colOff>50800</xdr:colOff>
      <xdr:row>56</xdr:row>
      <xdr:rowOff>158728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10580"/>
          <a:ext cx="889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7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139534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91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120980</xdr:rowOff>
    </xdr:from>
    <xdr:to>
      <xdr:col>55</xdr:col>
      <xdr:colOff>50800</xdr:colOff>
      <xdr:row>57</xdr:row>
      <xdr:rowOff>51130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99407</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17272</xdr:rowOff>
    </xdr:from>
    <xdr:to>
      <xdr:col>50</xdr:col>
      <xdr:colOff>165100</xdr:colOff>
      <xdr:row>56</xdr:row>
      <xdr:rowOff>118872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135399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3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138049</xdr:rowOff>
    </xdr:from>
    <xdr:to>
      <xdr:col>46</xdr:col>
      <xdr:colOff>38100</xdr:colOff>
      <xdr:row>57</xdr:row>
      <xdr:rowOff>68199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3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59326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83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58580</xdr:rowOff>
    </xdr:from>
    <xdr:to>
      <xdr:col>41</xdr:col>
      <xdr:colOff>101600</xdr:colOff>
      <xdr:row>56</xdr:row>
      <xdr:rowOff>160180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5257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43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107928</xdr:rowOff>
    </xdr:from>
    <xdr:to>
      <xdr:col>36</xdr:col>
      <xdr:colOff>165100</xdr:colOff>
      <xdr:row>57</xdr:row>
      <xdr:rowOff>38078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54605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48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161344</xdr:rowOff>
    </xdr:from>
    <xdr:to>
      <xdr:col>55</xdr:col>
      <xdr:colOff>0</xdr:colOff>
      <xdr:row>78</xdr:row>
      <xdr:rowOff>50154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362994"/>
          <a:ext cx="838200" cy="6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167151</xdr:rowOff>
    </xdr:from>
    <xdr:to>
      <xdr:col>50</xdr:col>
      <xdr:colOff>114300</xdr:colOff>
      <xdr:row>78</xdr:row>
      <xdr:rowOff>50154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3368801"/>
          <a:ext cx="889000" cy="54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119766</xdr:rowOff>
    </xdr:from>
    <xdr:to>
      <xdr:col>45</xdr:col>
      <xdr:colOff>177800</xdr:colOff>
      <xdr:row>77</xdr:row>
      <xdr:rowOff>167151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7861300" y="13321416"/>
          <a:ext cx="889000" cy="4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119766</xdr:rowOff>
    </xdr:from>
    <xdr:to>
      <xdr:col>41</xdr:col>
      <xdr:colOff>50800</xdr:colOff>
      <xdr:row>78</xdr:row>
      <xdr:rowOff>61464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321416"/>
          <a:ext cx="889000" cy="11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81476</xdr:rowOff>
    </xdr:from>
    <xdr:to>
      <xdr:col>36</xdr:col>
      <xdr:colOff>165100</xdr:colOff>
      <xdr:row>78</xdr:row>
      <xdr:rowOff>11626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28153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110544</xdr:rowOff>
    </xdr:from>
    <xdr:to>
      <xdr:col>55</xdr:col>
      <xdr:colOff>50800</xdr:colOff>
      <xdr:row>78</xdr:row>
      <xdr:rowOff>40694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1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88971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170804</xdr:rowOff>
    </xdr:from>
    <xdr:to>
      <xdr:col>50</xdr:col>
      <xdr:colOff>165100</xdr:colOff>
      <xdr:row>78</xdr:row>
      <xdr:rowOff>100954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3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92081</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346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116351</xdr:rowOff>
    </xdr:from>
    <xdr:to>
      <xdr:col>46</xdr:col>
      <xdr:colOff>38100</xdr:colOff>
      <xdr:row>78</xdr:row>
      <xdr:rowOff>46501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37628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1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68966</xdr:rowOff>
    </xdr:from>
    <xdr:to>
      <xdr:col>41</xdr:col>
      <xdr:colOff>101600</xdr:colOff>
      <xdr:row>77</xdr:row>
      <xdr:rowOff>170566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27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161693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3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10664</xdr:rowOff>
    </xdr:from>
    <xdr:to>
      <xdr:col>36</xdr:col>
      <xdr:colOff>165100</xdr:colOff>
      <xdr:row>78</xdr:row>
      <xdr:rowOff>112264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38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103391</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476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47239</xdr:rowOff>
    </xdr:from>
    <xdr:to>
      <xdr:col>55</xdr:col>
      <xdr:colOff>0</xdr:colOff>
      <xdr:row>98</xdr:row>
      <xdr:rowOff>51299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849339"/>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47239</xdr:rowOff>
    </xdr:from>
    <xdr:to>
      <xdr:col>50</xdr:col>
      <xdr:colOff>114300</xdr:colOff>
      <xdr:row>98</xdr:row>
      <xdr:rowOff>48944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849339"/>
          <a:ext cx="889000" cy="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12861</xdr:rowOff>
    </xdr:from>
    <xdr:to>
      <xdr:col>45</xdr:col>
      <xdr:colOff>177800</xdr:colOff>
      <xdr:row>98</xdr:row>
      <xdr:rowOff>48944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814961"/>
          <a:ext cx="889000" cy="3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12861</xdr:rowOff>
    </xdr:from>
    <xdr:to>
      <xdr:col>41</xdr:col>
      <xdr:colOff>50800</xdr:colOff>
      <xdr:row>98</xdr:row>
      <xdr:rowOff>22974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814961"/>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24923</xdr:rowOff>
    </xdr:from>
    <xdr:to>
      <xdr:col>36</xdr:col>
      <xdr:colOff>165100</xdr:colOff>
      <xdr:row>98</xdr:row>
      <xdr:rowOff>126523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117650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xdr:rowOff>
    </xdr:from>
    <xdr:to>
      <xdr:col>55</xdr:col>
      <xdr:colOff>50800</xdr:colOff>
      <xdr:row>98</xdr:row>
      <xdr:rowOff>102099</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131657</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167889</xdr:rowOff>
    </xdr:from>
    <xdr:to>
      <xdr:col>50</xdr:col>
      <xdr:colOff>165100</xdr:colOff>
      <xdr:row>98</xdr:row>
      <xdr:rowOff>98039</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89166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89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169594</xdr:rowOff>
    </xdr:from>
    <xdr:to>
      <xdr:col>46</xdr:col>
      <xdr:colOff>38100</xdr:colOff>
      <xdr:row>98</xdr:row>
      <xdr:rowOff>99744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90871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9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133511</xdr:rowOff>
    </xdr:from>
    <xdr:to>
      <xdr:col>41</xdr:col>
      <xdr:colOff>101600</xdr:colOff>
      <xdr:row>98</xdr:row>
      <xdr:rowOff>63661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80188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3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143624</xdr:rowOff>
    </xdr:from>
    <xdr:to>
      <xdr:col>36</xdr:col>
      <xdr:colOff>165100</xdr:colOff>
      <xdr:row>98</xdr:row>
      <xdr:rowOff>73774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90301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79693</xdr:rowOff>
    </xdr:from>
    <xdr:to>
      <xdr:col>85</xdr:col>
      <xdr:colOff>127000</xdr:colOff>
      <xdr:row>38</xdr:row>
      <xdr:rowOff>92576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594793"/>
          <a:ext cx="838200" cy="1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66107</xdr:rowOff>
    </xdr:from>
    <xdr:to>
      <xdr:col>81</xdr:col>
      <xdr:colOff>50800</xdr:colOff>
      <xdr:row>38</xdr:row>
      <xdr:rowOff>92576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581207"/>
          <a:ext cx="889000" cy="2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30217</xdr:rowOff>
    </xdr:from>
    <xdr:to>
      <xdr:col>76</xdr:col>
      <xdr:colOff>114300</xdr:colOff>
      <xdr:row>38</xdr:row>
      <xdr:rowOff>66107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45317"/>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133773</xdr:rowOff>
    </xdr:from>
    <xdr:to>
      <xdr:col>71</xdr:col>
      <xdr:colOff>177800</xdr:colOff>
      <xdr:row>38</xdr:row>
      <xdr:rowOff>30217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477423"/>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157640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6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28893</xdr:rowOff>
    </xdr:from>
    <xdr:to>
      <xdr:col>85</xdr:col>
      <xdr:colOff>177800</xdr:colOff>
      <xdr:row>38</xdr:row>
      <xdr:rowOff>130493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7320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41776</xdr:rowOff>
    </xdr:from>
    <xdr:to>
      <xdr:col>81</xdr:col>
      <xdr:colOff>101600</xdr:colOff>
      <xdr:row>38</xdr:row>
      <xdr:rowOff>143376</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134503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4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15307</xdr:rowOff>
    </xdr:from>
    <xdr:to>
      <xdr:col>76</xdr:col>
      <xdr:colOff>165100</xdr:colOff>
      <xdr:row>38</xdr:row>
      <xdr:rowOff>116907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3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108034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2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150867</xdr:rowOff>
    </xdr:from>
    <xdr:to>
      <xdr:col>72</xdr:col>
      <xdr:colOff>38100</xdr:colOff>
      <xdr:row>38</xdr:row>
      <xdr:rowOff>81017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4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72144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58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82973</xdr:rowOff>
    </xdr:from>
    <xdr:to>
      <xdr:col>67</xdr:col>
      <xdr:colOff>101600</xdr:colOff>
      <xdr:row>38</xdr:row>
      <xdr:rowOff>13123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4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29650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0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45027</xdr:rowOff>
    </xdr:from>
    <xdr:to>
      <xdr:col>85</xdr:col>
      <xdr:colOff>127000</xdr:colOff>
      <xdr:row>58</xdr:row>
      <xdr:rowOff>50412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89127"/>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44442</xdr:rowOff>
    </xdr:from>
    <xdr:to>
      <xdr:col>81</xdr:col>
      <xdr:colOff>50800</xdr:colOff>
      <xdr:row>58</xdr:row>
      <xdr:rowOff>50412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88542"/>
          <a:ext cx="889000" cy="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4630</xdr:rowOff>
    </xdr:from>
    <xdr:to>
      <xdr:col>76</xdr:col>
      <xdr:colOff>114300</xdr:colOff>
      <xdr:row>58</xdr:row>
      <xdr:rowOff>44442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48730"/>
          <a:ext cx="889000" cy="3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143566</xdr:rowOff>
    </xdr:from>
    <xdr:to>
      <xdr:col>71</xdr:col>
      <xdr:colOff>177800</xdr:colOff>
      <xdr:row>58</xdr:row>
      <xdr:rowOff>4630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16216"/>
          <a:ext cx="889000" cy="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52331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110480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1005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165677</xdr:rowOff>
    </xdr:from>
    <xdr:to>
      <xdr:col>85</xdr:col>
      <xdr:colOff>177800</xdr:colOff>
      <xdr:row>58</xdr:row>
      <xdr:rowOff>95827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3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80604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5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171062</xdr:rowOff>
    </xdr:from>
    <xdr:to>
      <xdr:col>81</xdr:col>
      <xdr:colOff>101600</xdr:colOff>
      <xdr:row>58</xdr:row>
      <xdr:rowOff>101212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92339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165092</xdr:rowOff>
    </xdr:from>
    <xdr:to>
      <xdr:col>76</xdr:col>
      <xdr:colOff>165100</xdr:colOff>
      <xdr:row>58</xdr:row>
      <xdr:rowOff>95242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86369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3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125280</xdr:rowOff>
    </xdr:from>
    <xdr:to>
      <xdr:col>72</xdr:col>
      <xdr:colOff>38100</xdr:colOff>
      <xdr:row>58</xdr:row>
      <xdr:rowOff>55430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71957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6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92766</xdr:rowOff>
    </xdr:from>
    <xdr:to>
      <xdr:col>67</xdr:col>
      <xdr:colOff>101600</xdr:colOff>
      <xdr:row>58</xdr:row>
      <xdr:rowOff>22916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39443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6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143535</xdr:rowOff>
    </xdr:from>
    <xdr:to>
      <xdr:col>85</xdr:col>
      <xdr:colOff>127000</xdr:colOff>
      <xdr:row>77</xdr:row>
      <xdr:rowOff>143650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45185"/>
          <a:ext cx="8382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143535</xdr:rowOff>
    </xdr:from>
    <xdr:to>
      <xdr:col>81</xdr:col>
      <xdr:colOff>50800</xdr:colOff>
      <xdr:row>77</xdr:row>
      <xdr:rowOff>169628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4518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160837</xdr:rowOff>
    </xdr:from>
    <xdr:to>
      <xdr:col>76</xdr:col>
      <xdr:colOff>114300</xdr:colOff>
      <xdr:row>77</xdr:row>
      <xdr:rowOff>169628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362487"/>
          <a:ext cx="8890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102242</xdr:rowOff>
    </xdr:from>
    <xdr:to>
      <xdr:col>71</xdr:col>
      <xdr:colOff>177800</xdr:colOff>
      <xdr:row>77</xdr:row>
      <xdr:rowOff>160837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132442"/>
          <a:ext cx="889000" cy="2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92850</xdr:rowOff>
    </xdr:from>
    <xdr:to>
      <xdr:col>85</xdr:col>
      <xdr:colOff>177800</xdr:colOff>
      <xdr:row>78</xdr:row>
      <xdr:rowOff>23000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115727</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14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92735</xdr:rowOff>
    </xdr:from>
    <xdr:to>
      <xdr:col>81</xdr:col>
      <xdr:colOff>101600</xdr:colOff>
      <xdr:row>78</xdr:row>
      <xdr:rowOff>22885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39412</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6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118828</xdr:rowOff>
    </xdr:from>
    <xdr:to>
      <xdr:col>76</xdr:col>
      <xdr:colOff>165100</xdr:colOff>
      <xdr:row>78</xdr:row>
      <xdr:rowOff>48978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2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65505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9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110037</xdr:rowOff>
    </xdr:from>
    <xdr:to>
      <xdr:col>72</xdr:col>
      <xdr:colOff>38100</xdr:colOff>
      <xdr:row>78</xdr:row>
      <xdr:rowOff>40187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1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56714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8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51442</xdr:rowOff>
    </xdr:from>
    <xdr:to>
      <xdr:col>67</xdr:col>
      <xdr:colOff>101600</xdr:colOff>
      <xdr:row>76</xdr:row>
      <xdr:rowOff>153042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0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169569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28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98118</xdr:rowOff>
    </xdr:from>
    <xdr:to>
      <xdr:col>85</xdr:col>
      <xdr:colOff>127000</xdr:colOff>
      <xdr:row>95</xdr:row>
      <xdr:rowOff>152702</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85868"/>
          <a:ext cx="8382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152702</xdr:rowOff>
    </xdr:from>
    <xdr:to>
      <xdr:col>81</xdr:col>
      <xdr:colOff>50800</xdr:colOff>
      <xdr:row>96</xdr:row>
      <xdr:rowOff>34457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440452"/>
          <a:ext cx="889000" cy="5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34457</xdr:rowOff>
    </xdr:from>
    <xdr:to>
      <xdr:col>76</xdr:col>
      <xdr:colOff>114300</xdr:colOff>
      <xdr:row>96</xdr:row>
      <xdr:rowOff>37809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493657"/>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27147</xdr:rowOff>
    </xdr:from>
    <xdr:to>
      <xdr:col>71</xdr:col>
      <xdr:colOff>177800</xdr:colOff>
      <xdr:row>96</xdr:row>
      <xdr:rowOff>37809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486347"/>
          <a:ext cx="889000" cy="1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47318</xdr:rowOff>
    </xdr:from>
    <xdr:to>
      <xdr:col>85</xdr:col>
      <xdr:colOff>177800</xdr:colOff>
      <xdr:row>95</xdr:row>
      <xdr:rowOff>148918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33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70195</xdr:rowOff>
    </xdr:from>
    <xdr:ext cx="599010"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101902</xdr:rowOff>
    </xdr:from>
    <xdr:to>
      <xdr:col>81</xdr:col>
      <xdr:colOff>101600</xdr:colOff>
      <xdr:row>96</xdr:row>
      <xdr:rowOff>32052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3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48579</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181795" y="1616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155107</xdr:rowOff>
    </xdr:from>
    <xdr:to>
      <xdr:col>76</xdr:col>
      <xdr:colOff>165100</xdr:colOff>
      <xdr:row>96</xdr:row>
      <xdr:rowOff>85257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4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101784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158459</xdr:rowOff>
    </xdr:from>
    <xdr:to>
      <xdr:col>72</xdr:col>
      <xdr:colOff>38100</xdr:colOff>
      <xdr:row>96</xdr:row>
      <xdr:rowOff>88609</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105136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2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147797</xdr:rowOff>
    </xdr:from>
    <xdr:to>
      <xdr:col>67</xdr:col>
      <xdr:colOff>101600</xdr:colOff>
      <xdr:row>96</xdr:row>
      <xdr:rowOff>77947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4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94474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165062</xdr:rowOff>
    </xdr:from>
    <xdr:to>
      <xdr:col>98</xdr:col>
      <xdr:colOff>38100</xdr:colOff>
      <xdr:row>39</xdr:row>
      <xdr:rowOff>95212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111739</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4553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総務費では、旧工場跡地の解体や行政のＤＸ化の推進に伴う経費、物価高騰対策として実施したＬＰガス使用世帯支援事業等が主な増加要因として挙げられる。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商工費では、物価高騰への対応として地域通貨発行事業などの地域経済活性化対策を講じたことにより増加した。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災害復旧費では、平成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年熊本地震及び豪雨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の影響による事業はほぼ完了してきたところであるが、近年の集中豪雨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による災害の発生件数が増加傾向にあることから横ばいとなった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公債費について増嵩がみられる原因は合併特例債を活用し基金の造成を行っていることが大きく影響している。当該、基金造成に係る起債の償還がおおむね令和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年をピークに続き高い水準が続くため、今後地方債の発行に際しては、交付税措置率の高いものを活用する、発行額の抑制を行う等、健全な財政運営を行うことに念頭に置くこととする。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等の不測の事態や財源不足に備えるため歳出不用額を積み立てつつ、予防接種事業、公共施設の修繕、災害復旧事業等に対する取り崩しを行ったが、財政調整基金残高は増加した。しかし、標準財政規模が増加したため割合については減少となった。臨時的経費の増加により取り崩し額が増加したため、実質単年度収支が減少した。</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財政調整基金残高については、今後宇城広域連合で実施した大型施設整備に係る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建設費・</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公債費負担金について令和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億円の一般財源が必要となる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と予測され、減債基金での対応も限られていく</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ため、減少してい</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くと</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んでいる。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５</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年度決算は、すべての会計において黒字となったが、前年度に比べて一般会計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及び国民健康保険特別会計において</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標準財政規模に対する黒字の割合が減少した。介護保険特別会計は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黒字の割合が増加し</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が、その他の会計では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増加したものはなかった。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簡易水道事業会計及び</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生活排水特別会計についても現在時点で</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赤字ではないが、</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財源不足分を基準外繰出で赤字補填している状況にある。これらの公営企業会計は独立採算できるよう、使用料の適正化など健全な財政運営に努める必要がある。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年熊本地震関連事業の元金の償還割合が増加してきたことにより、元利償還金全体として増加した。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今後、組合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が起こした地方債の元利償還金に対する負担金等及び公営企業債の元利償還金に対する繰入金についても段階的に増加していく見込み。</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交付税算入率の有利な起債の活用を行い実質公債費比率の上昇の抑制を図っているところであるが、実質公債費比率（３ヵ年平均）が</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と、増加傾向にあるため計画的な財政運営に努めていく。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将来負担比率は、将来負担額を充当可能財源</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が上回っているものの、将来負担比率の分子のマイナス額が減少している。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将来負担額については、地方債現在高は</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百万円、退職手当負担見込額が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百万円それぞれ減少しているが、その一方で宇城広域連合</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が実施した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大型施設整備の影響により全体で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百万円減少となった。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充当可能財源等については、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財政調整基金残高が増加したことにより</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充当可能基金総額で</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百万円の増額となっており、基準財政需要額算入見込額は地方債残高の減少に伴い</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百万円増加しており、主な増加の要因としては財政調整基金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百万円、地域振興基金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百万円、水道事業基金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百万円及びふるさと応援基金が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百万円増加したことである。なかでも水道事業基金では、水道未普及地域の旧中央地区への水道拡張事業に備えて積立てを行っている。取崩しを行った主なものとしては減債基金の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百万円、公共施設整備基金の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百万円が挙げられる。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短期的には歳計剰余金処分による積立を原則とし、中期的には宇城広域連合の大型施設整備（汚泥再処理センター・消防施設「三角分署・美里分署」・エネルギー回収型廃棄物処理施設）等に要する建設費・公債費負担金について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億円強の一般財源を要すると予測され、減債基金での対応も限られてくるため減少していくものと見込んでいる。減債基金については、宇城広域連合の大型施設整備に係る公債費負担見込額が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億円を超え、平準化を図るために取崩しにより基金の減少が見込まれるが、適宜、可能な範囲で増額を図り、後年度の負担軽減に備えたい。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地域振興基金の使途は町の振興及び地域活性化事業の費用に充てることとなっている。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水道事業基金の使途は水道施設の整備に要する経費及び簡易水道事業にかかる町債の償還の財源に充てることとなっている。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公共施設整備基金の使途は公共施設の整備に要する経費に充てることとなっている。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ふるさと応援基金については、美里町振興計画の基本計画に掲げる事業等の費用に充てることになっている。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地域福祉基金については、地域福祉推進事業の費用に充てることとなっている。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百万円の積立てに対し、工場跡地調査業務、農業振興地域整備計画基礎調査業務、地域福祉活動計画策定業務等の地域振興事業への取り崩しを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水道事業基金は、今後の町内の水道未普及地域の解消事業推進のために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百万円積み立てたため増加となっている。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ふるさと応援基金は、ふるさと納税による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百万円の積立てに対し、対象事業の財源として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短期的には令和６年度までに合併特例債を原資に地域振興基金への積立を行い、中期的には美里町公共施設等マネジメント計画及び個別施設計画に沿った事業実施時期に必要額を確保できるように公共施設整備基金を取り崩していくが、更新・除却等に係る費用が高額になるため可能な範囲で積立による増額を図りたい。また、水道事業基金については令和５年度から開始した中央北地区の拡張工事に係る事業費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億円を超える見込みであり、繰り入れて事業を行いながらも可能な限り基金の積立額を増額したい。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運用益及び決算に伴う積立金等で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宇城広域連合の大型施設整備にかかる建設費・公債費負担金により今後も取り崩しが見込まれるが、積立については毎年度の決算状況を踏まえ、歳出剰余金処分での積立を基本とし、合併当初持ち寄った額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百万円を下回らないよう標準財政規模の４</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程度を目安としている。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減債基金については公債費が令和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億円を超える高水準で推移することから、公債費負担の平準化を図るため</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百万円及び熊本地震廃棄物処理基金分の３百万円を繰入れた。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宇城広域連合の大型施設整備に係る公債費負担見込額が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億円を超え、平準化を図るために取崩しにより基金の減少が見込まれるが、適宜、可能な範囲で増額を図り、後年度の負担軽減に備えたい。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8479655</v>
      </c>
      <c r="BO4" s="371"/>
      <c r="BP4" s="371"/>
      <c r="BQ4" s="371"/>
      <c r="BR4" s="371"/>
      <c r="BS4" s="371"/>
      <c r="BT4" s="371"/>
      <c r="BU4" s="372"/>
      <c r="BV4" s="370">
        <v>8543193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5.2</v>
      </c>
      <c r="CU4" s="377"/>
      <c r="CV4" s="377"/>
      <c r="CW4" s="377"/>
      <c r="CX4" s="377"/>
      <c r="CY4" s="377"/>
      <c r="CZ4" s="377"/>
      <c r="DA4" s="378"/>
      <c r="DB4" s="376">
        <v>5.3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7972978</v>
      </c>
      <c r="BO5" s="408"/>
      <c r="BP5" s="408"/>
      <c r="BQ5" s="408"/>
      <c r="BR5" s="408"/>
      <c r="BS5" s="408"/>
      <c r="BT5" s="408"/>
      <c r="BU5" s="409"/>
      <c r="BV5" s="407">
        <v>7925204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96.5</v>
      </c>
      <c r="CU5" s="405"/>
      <c r="CV5" s="405"/>
      <c r="CW5" s="405"/>
      <c r="CX5" s="405"/>
      <c r="CY5" s="405"/>
      <c r="CZ5" s="405"/>
      <c r="DA5" s="406"/>
      <c r="DB5" s="404">
        <v>91.6</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506677</v>
      </c>
      <c r="BO6" s="408"/>
      <c r="BP6" s="408"/>
      <c r="BQ6" s="408"/>
      <c r="BR6" s="408"/>
      <c r="BS6" s="408"/>
      <c r="BT6" s="408"/>
      <c r="BU6" s="409"/>
      <c r="BV6" s="407">
        <v>617989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96.9</v>
      </c>
      <c r="CU6" s="445"/>
      <c r="CV6" s="445"/>
      <c r="CW6" s="445"/>
      <c r="CX6" s="445"/>
      <c r="CY6" s="445"/>
      <c r="CZ6" s="445"/>
      <c r="DA6" s="446"/>
      <c r="DB6" s="444">
        <v>92.4</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269139</v>
      </c>
      <c r="BO7" s="408"/>
      <c r="BP7" s="408"/>
      <c r="BQ7" s="408"/>
      <c r="BR7" s="408"/>
      <c r="BS7" s="408"/>
      <c r="BT7" s="408"/>
      <c r="BU7" s="409"/>
      <c r="BV7" s="407">
        <v>380043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4543862</v>
      </c>
      <c r="CU7" s="408"/>
      <c r="CV7" s="408"/>
      <c r="CW7" s="408"/>
      <c r="CX7" s="408"/>
      <c r="CY7" s="408"/>
      <c r="CZ7" s="408"/>
      <c r="DA7" s="409"/>
      <c r="DB7" s="407">
        <v>4462138</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237538</v>
      </c>
      <c r="BO8" s="408"/>
      <c r="BP8" s="408"/>
      <c r="BQ8" s="408"/>
      <c r="BR8" s="408"/>
      <c r="BS8" s="408"/>
      <c r="BT8" s="408"/>
      <c r="BU8" s="409"/>
      <c r="BV8" s="407">
        <v>237946</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0.22</v>
      </c>
      <c r="CU8" s="448"/>
      <c r="CV8" s="448"/>
      <c r="CW8" s="448"/>
      <c r="CX8" s="448"/>
      <c r="CY8" s="448"/>
      <c r="CZ8" s="448"/>
      <c r="DA8" s="449"/>
      <c r="DB8" s="447">
        <v>0.23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9392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-408</v>
      </c>
      <c r="BO9" s="408"/>
      <c r="BP9" s="408"/>
      <c r="BQ9" s="408"/>
      <c r="BR9" s="408"/>
      <c r="BS9" s="408"/>
      <c r="BT9" s="408"/>
      <c r="BU9" s="409"/>
      <c r="BV9" s="407">
        <v>-44518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17.3</v>
      </c>
      <c r="CU9" s="405"/>
      <c r="CV9" s="405"/>
      <c r="CW9" s="405"/>
      <c r="CX9" s="405"/>
      <c r="CY9" s="405"/>
      <c r="CZ9" s="405"/>
      <c r="DA9" s="406"/>
      <c r="DB9" s="404">
        <v>16.8</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10333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211541</v>
      </c>
      <c r="BO10" s="408"/>
      <c r="BP10" s="408"/>
      <c r="BQ10" s="408"/>
      <c r="BR10" s="408"/>
      <c r="BS10" s="408"/>
      <c r="BT10" s="408"/>
      <c r="BU10" s="409"/>
      <c r="BV10" s="407">
        <v>148066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8873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204595</v>
      </c>
      <c r="BO12" s="408"/>
      <c r="BP12" s="408"/>
      <c r="BQ12" s="408"/>
      <c r="BR12" s="408"/>
      <c r="BS12" s="408"/>
      <c r="BT12" s="408"/>
      <c r="BU12" s="409"/>
      <c r="BV12" s="407">
        <v>15308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8775</v>
      </c>
      <c r="S13" s="492"/>
      <c r="T13" s="492"/>
      <c r="U13" s="492"/>
      <c r="V13" s="493"/>
      <c r="W13" s="423" t="s">
        <v>131</v>
      </c>
      <c r="X13" s="424"/>
      <c r="Y13" s="424"/>
      <c r="Z13" s="424"/>
      <c r="AA13" s="424"/>
      <c r="AB13" s="414"/>
      <c r="AC13" s="458">
        <v>608</v>
      </c>
      <c r="AD13" s="459"/>
      <c r="AE13" s="459"/>
      <c r="AF13" s="459"/>
      <c r="AG13" s="501"/>
      <c r="AH13" s="458">
        <v>665</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6538</v>
      </c>
      <c r="BO13" s="408"/>
      <c r="BP13" s="408"/>
      <c r="BQ13" s="408"/>
      <c r="BR13" s="408"/>
      <c r="BS13" s="408"/>
      <c r="BT13" s="408"/>
      <c r="BU13" s="409"/>
      <c r="BV13" s="407">
        <v>88240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8.1</v>
      </c>
      <c r="CU13" s="405"/>
      <c r="CV13" s="405"/>
      <c r="CW13" s="405"/>
      <c r="CX13" s="405"/>
      <c r="CY13" s="405"/>
      <c r="CZ13" s="405"/>
      <c r="DA13" s="406"/>
      <c r="DB13" s="404">
        <v>6.7</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9062</v>
      </c>
      <c r="S14" s="492"/>
      <c r="T14" s="492"/>
      <c r="U14" s="492"/>
      <c r="V14" s="493"/>
      <c r="W14" s="397"/>
      <c r="X14" s="398"/>
      <c r="Y14" s="398"/>
      <c r="Z14" s="398"/>
      <c r="AA14" s="398"/>
      <c r="AB14" s="387"/>
      <c r="AC14" s="494">
        <v>13.6</v>
      </c>
      <c r="AD14" s="495"/>
      <c r="AE14" s="495"/>
      <c r="AF14" s="495"/>
      <c r="AG14" s="496"/>
      <c r="AH14" s="494">
        <v>13.8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8976</v>
      </c>
      <c r="S15" s="492"/>
      <c r="T15" s="492"/>
      <c r="U15" s="492"/>
      <c r="V15" s="493"/>
      <c r="W15" s="423" t="s">
        <v>137</v>
      </c>
      <c r="X15" s="424"/>
      <c r="Y15" s="424"/>
      <c r="Z15" s="424"/>
      <c r="AA15" s="424"/>
      <c r="AB15" s="414"/>
      <c r="AC15" s="458">
        <v>1315</v>
      </c>
      <c r="AD15" s="459"/>
      <c r="AE15" s="459"/>
      <c r="AF15" s="459"/>
      <c r="AG15" s="501"/>
      <c r="AH15" s="458">
        <v>1350</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957355</v>
      </c>
      <c r="BO15" s="371"/>
      <c r="BP15" s="371"/>
      <c r="BQ15" s="371"/>
      <c r="BR15" s="371"/>
      <c r="BS15" s="371"/>
      <c r="BT15" s="371"/>
      <c r="BU15" s="372"/>
      <c r="BV15" s="370">
        <v>933102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29.4</v>
      </c>
      <c r="AD16" s="495"/>
      <c r="AE16" s="495"/>
      <c r="AF16" s="495"/>
      <c r="AG16" s="496"/>
      <c r="AH16" s="494">
        <v>28</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4303761</v>
      </c>
      <c r="BO16" s="408"/>
      <c r="BP16" s="408"/>
      <c r="BQ16" s="408"/>
      <c r="BR16" s="408"/>
      <c r="BS16" s="408"/>
      <c r="BT16" s="408"/>
      <c r="BU16" s="409"/>
      <c r="BV16" s="407">
        <v>4205490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2544</v>
      </c>
      <c r="AD17" s="459"/>
      <c r="AE17" s="459"/>
      <c r="AF17" s="459"/>
      <c r="AG17" s="501"/>
      <c r="AH17" s="458">
        <v>2801</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1177550</v>
      </c>
      <c r="BO17" s="408"/>
      <c r="BP17" s="408"/>
      <c r="BQ17" s="408"/>
      <c r="BR17" s="408"/>
      <c r="BS17" s="408"/>
      <c r="BT17" s="408"/>
      <c r="BU17" s="409"/>
      <c r="BV17" s="407">
        <v>1147079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144</v>
      </c>
      <c r="M18" s="531"/>
      <c r="N18" s="531"/>
      <c r="O18" s="531"/>
      <c r="P18" s="531"/>
      <c r="Q18" s="531"/>
      <c r="R18" s="532"/>
      <c r="S18" s="532"/>
      <c r="T18" s="532"/>
      <c r="U18" s="532"/>
      <c r="V18" s="533"/>
      <c r="W18" s="425"/>
      <c r="X18" s="426"/>
      <c r="Y18" s="426"/>
      <c r="Z18" s="426"/>
      <c r="AA18" s="426"/>
      <c r="AB18" s="417"/>
      <c r="AC18" s="534">
        <v>57</v>
      </c>
      <c r="AD18" s="535"/>
      <c r="AE18" s="535"/>
      <c r="AF18" s="535"/>
      <c r="AG18" s="536"/>
      <c r="AH18" s="534">
        <v>58.2</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4390525</v>
      </c>
      <c r="BO18" s="408"/>
      <c r="BP18" s="408"/>
      <c r="BQ18" s="408"/>
      <c r="BR18" s="408"/>
      <c r="BS18" s="408"/>
      <c r="BT18" s="408"/>
      <c r="BU18" s="409"/>
      <c r="BV18" s="407">
        <v>4122546</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6187163</v>
      </c>
      <c r="BO19" s="408"/>
      <c r="BP19" s="408"/>
      <c r="BQ19" s="408"/>
      <c r="BR19" s="408"/>
      <c r="BS19" s="408"/>
      <c r="BT19" s="408"/>
      <c r="BU19" s="409"/>
      <c r="BV19" s="407">
        <v>5852573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3439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7303663</v>
      </c>
      <c r="BO22" s="371"/>
      <c r="BP22" s="371"/>
      <c r="BQ22" s="371"/>
      <c r="BR22" s="371"/>
      <c r="BS22" s="371"/>
      <c r="BT22" s="371"/>
      <c r="BU22" s="372"/>
      <c r="BV22" s="370">
        <v>7785917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5676249</v>
      </c>
      <c r="BO23" s="408"/>
      <c r="BP23" s="408"/>
      <c r="BQ23" s="408"/>
      <c r="BR23" s="408"/>
      <c r="BS23" s="408"/>
      <c r="BT23" s="408"/>
      <c r="BU23" s="409"/>
      <c r="BV23" s="407">
        <v>6025497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7690</v>
      </c>
      <c r="R24" s="459"/>
      <c r="S24" s="459"/>
      <c r="T24" s="459"/>
      <c r="U24" s="459"/>
      <c r="V24" s="501"/>
      <c r="W24" s="553"/>
      <c r="X24" s="554"/>
      <c r="Y24" s="555"/>
      <c r="Z24" s="457" t="s">
        <v>162</v>
      </c>
      <c r="AA24" s="437"/>
      <c r="AB24" s="437"/>
      <c r="AC24" s="437"/>
      <c r="AD24" s="437"/>
      <c r="AE24" s="437"/>
      <c r="AF24" s="437"/>
      <c r="AG24" s="438"/>
      <c r="AH24" s="458">
        <v>134</v>
      </c>
      <c r="AI24" s="459"/>
      <c r="AJ24" s="459"/>
      <c r="AK24" s="459"/>
      <c r="AL24" s="501"/>
      <c r="AM24" s="458">
        <v>370644</v>
      </c>
      <c r="AN24" s="459"/>
      <c r="AO24" s="459"/>
      <c r="AP24" s="459"/>
      <c r="AQ24" s="459"/>
      <c r="AR24" s="501"/>
      <c r="AS24" s="458">
        <v>2766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5157399</v>
      </c>
      <c r="BO24" s="408"/>
      <c r="BP24" s="408"/>
      <c r="BQ24" s="408"/>
      <c r="BR24" s="408"/>
      <c r="BS24" s="408"/>
      <c r="BT24" s="408"/>
      <c r="BU24" s="409"/>
      <c r="BV24" s="407">
        <v>5372594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5765</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2456504</v>
      </c>
      <c r="BO25" s="371"/>
      <c r="BP25" s="371"/>
      <c r="BQ25" s="371"/>
      <c r="BR25" s="371"/>
      <c r="BS25" s="371"/>
      <c r="BT25" s="371"/>
      <c r="BU25" s="372"/>
      <c r="BV25" s="370">
        <v>2491321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5306</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28773</v>
      </c>
      <c r="AN26" s="459"/>
      <c r="AO26" s="459"/>
      <c r="AP26" s="459"/>
      <c r="AQ26" s="459"/>
      <c r="AR26" s="501"/>
      <c r="AS26" s="458">
        <v>3197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3072</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15605</v>
      </c>
      <c r="BO27" s="527"/>
      <c r="BP27" s="527"/>
      <c r="BQ27" s="527"/>
      <c r="BR27" s="527"/>
      <c r="BS27" s="527"/>
      <c r="BT27" s="527"/>
      <c r="BU27" s="528"/>
      <c r="BV27" s="526">
        <v>15604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2543</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1811832</v>
      </c>
      <c r="BO28" s="371"/>
      <c r="BP28" s="371"/>
      <c r="BQ28" s="371"/>
      <c r="BR28" s="371"/>
      <c r="BS28" s="371"/>
      <c r="BT28" s="371"/>
      <c r="BU28" s="372"/>
      <c r="BV28" s="370">
        <v>1804886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8</v>
      </c>
      <c r="M29" s="459"/>
      <c r="N29" s="459"/>
      <c r="O29" s="459"/>
      <c r="P29" s="501"/>
      <c r="Q29" s="458">
        <v>2384</v>
      </c>
      <c r="R29" s="459"/>
      <c r="S29" s="459"/>
      <c r="T29" s="459"/>
      <c r="U29" s="459"/>
      <c r="V29" s="501"/>
      <c r="W29" s="556"/>
      <c r="X29" s="557"/>
      <c r="Y29" s="558"/>
      <c r="Z29" s="457" t="s">
        <v>177</v>
      </c>
      <c r="AA29" s="437"/>
      <c r="AB29" s="437"/>
      <c r="AC29" s="437"/>
      <c r="AD29" s="437"/>
      <c r="AE29" s="437"/>
      <c r="AF29" s="437"/>
      <c r="AG29" s="438"/>
      <c r="AH29" s="458">
        <v>134</v>
      </c>
      <c r="AI29" s="459"/>
      <c r="AJ29" s="459"/>
      <c r="AK29" s="459"/>
      <c r="AL29" s="501"/>
      <c r="AM29" s="458">
        <v>370644</v>
      </c>
      <c r="AN29" s="459"/>
      <c r="AO29" s="459"/>
      <c r="AP29" s="459"/>
      <c r="AQ29" s="459"/>
      <c r="AR29" s="501"/>
      <c r="AS29" s="458">
        <v>2766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396769</v>
      </c>
      <c r="BO29" s="408"/>
      <c r="BP29" s="408"/>
      <c r="BQ29" s="408"/>
      <c r="BR29" s="408"/>
      <c r="BS29" s="408"/>
      <c r="BT29" s="408"/>
      <c r="BU29" s="409"/>
      <c r="BV29" s="407">
        <v>469674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94.1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2062560</v>
      </c>
      <c r="BO30" s="527"/>
      <c r="BP30" s="527"/>
      <c r="BQ30" s="527"/>
      <c r="BR30" s="527"/>
      <c r="BS30" s="527"/>
      <c r="BT30" s="527"/>
      <c r="BU30" s="528"/>
      <c r="BV30" s="526">
        <v>1880227</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IF('各会計、関係団体の財政状況及び健全化判断比率'!B31="","",'各会計、関係団体の財政状況及び健全化判断比率'!B31)</f>
        <v>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8</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有限会社　石段の郷中央</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IF('各会計、関係団体の財政状況及び健全化判断比率'!B32="","",'各会計、関係団体の財政状況及び健全化判断比率'!B32)</f>
        <v>生活排水特別会計</v>
      </c>
      <c r="BH35" s="598"/>
      <c r="BI35" s="598"/>
      <c r="BJ35" s="598"/>
      <c r="BK35" s="598"/>
      <c r="BL35" s="598"/>
      <c r="BM35" s="598"/>
      <c r="BN35" s="598"/>
      <c r="BO35" s="598"/>
      <c r="BP35" s="598"/>
      <c r="BQ35" s="598"/>
      <c r="BR35" s="598"/>
      <c r="BS35" s="598"/>
      <c r="BT35" s="598"/>
      <c r="BU35" s="598"/>
      <c r="BV35" s="181"/>
      <c r="BW35" s="597">
        <f t="shared" ref="BW35:BW43" si="2">IF(BY35="","",BW34+1)</f>
        <v>9</v>
      </c>
      <c r="BX35" s="597"/>
      <c r="BY35" s="598" t="str">
        <f>IF('各会計、関係団体の財政状況及び健全化判断比率'!B69="","",'各会計、関係団体の財政状況及び健全化判断比率'!B69)</f>
        <v>宇城広域連合（一般会計）</v>
      </c>
      <c r="BZ35" s="598"/>
      <c r="CA35" s="598"/>
      <c r="CB35" s="598"/>
      <c r="CC35" s="598"/>
      <c r="CD35" s="598"/>
      <c r="CE35" s="598"/>
      <c r="CF35" s="598"/>
      <c r="CG35" s="598"/>
      <c r="CH35" s="598"/>
      <c r="CI35" s="598"/>
      <c r="CJ35" s="598"/>
      <c r="CK35" s="598"/>
      <c r="CL35" s="598"/>
      <c r="CM35" s="598"/>
      <c r="CN35" s="181"/>
      <c r="CO35" s="597">
        <f t="shared" ref="CO35:CO43" si="3">IF(CQ35="","",CO34+1)</f>
        <v>14</v>
      </c>
      <c r="CP35" s="597"/>
      <c r="CQ35" s="598" t="str">
        <f>IF('各会計、関係団体の財政状況及び健全化判断比率'!BS8="","",'各会計、関係団体の財政状況及び健全化判断比率'!BS8)</f>
        <v>株式会社　美里まちづくり公社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10</v>
      </c>
      <c r="BX36" s="597"/>
      <c r="BY36" s="598" t="str">
        <f>IF('各会計、関係団体の財政状況及び健全化判断比率'!B70="","",'各会計、関係団体の財政状況及び健全化判断比率'!B70)</f>
        <v>宇城広域連合（ふるさと市町村圏基金特別会計）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11</v>
      </c>
      <c r="BX37" s="597"/>
      <c r="BY37" s="598" t="str">
        <f>IF('各会計、関係団体の財政状況及び健全化判断比率'!B71="","",'各会計、関係団体の財政状況及び健全化判断比率'!B71)</f>
        <v>熊本県後期高齢者医療広域連合（一般会計）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12</v>
      </c>
      <c r="BX38" s="597"/>
      <c r="BY38" s="598" t="str">
        <f>IF('各会計、関係団体の財政状況及び健全化判断比率'!B72="","",'各会計、関係団体の財政状況及び健全化判断比率'!B72)</f>
        <v>熊本県後期高齢者医療広域連合（後期高齢者医療特別会計）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yGc4MpBkWCoxhftGff5quI+5IFeEQjD8UcMNGB9/oj+hWkL6oem8Yfdco6Al5g2bph7LtLS6nQ7M1VMIvG58EQ==" saltValue="O1qNOrfNTFc14S5nhfIFI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834084</v>
      </c>
      <c r="S5" s="613"/>
      <c r="T5" s="613"/>
      <c r="U5" s="613"/>
      <c r="V5" s="613"/>
      <c r="W5" s="613"/>
      <c r="X5" s="613"/>
      <c r="Y5" s="614"/>
      <c r="Z5" s="615">
        <v>9.8000000000000007</v>
      </c>
      <c r="AA5" s="615"/>
      <c r="AB5" s="615"/>
      <c r="AC5" s="615"/>
      <c r="AD5" s="616">
        <v>834084</v>
      </c>
      <c r="AE5" s="616"/>
      <c r="AF5" s="616"/>
      <c r="AG5" s="616"/>
      <c r="AH5" s="616"/>
      <c r="AI5" s="616"/>
      <c r="AJ5" s="616"/>
      <c r="AK5" s="616"/>
      <c r="AL5" s="617">
        <v>18.399999999999999</v>
      </c>
      <c r="AM5" s="618"/>
      <c r="AN5" s="618"/>
      <c r="AO5" s="619"/>
      <c r="AP5" s="609" t="s">
        <v>216</v>
      </c>
      <c r="AQ5" s="610"/>
      <c r="AR5" s="610"/>
      <c r="AS5" s="610"/>
      <c r="AT5" s="610"/>
      <c r="AU5" s="610"/>
      <c r="AV5" s="610"/>
      <c r="AW5" s="610"/>
      <c r="AX5" s="610"/>
      <c r="AY5" s="610"/>
      <c r="AZ5" s="610"/>
      <c r="BA5" s="610"/>
      <c r="BB5" s="610"/>
      <c r="BC5" s="610"/>
      <c r="BD5" s="610"/>
      <c r="BE5" s="610"/>
      <c r="BF5" s="611"/>
      <c r="BG5" s="623">
        <v>833265</v>
      </c>
      <c r="BH5" s="624"/>
      <c r="BI5" s="624"/>
      <c r="BJ5" s="624"/>
      <c r="BK5" s="624"/>
      <c r="BL5" s="624"/>
      <c r="BM5" s="624"/>
      <c r="BN5" s="625"/>
      <c r="BO5" s="626">
        <v>99.9</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99510</v>
      </c>
      <c r="S6" s="624"/>
      <c r="T6" s="624"/>
      <c r="U6" s="624"/>
      <c r="V6" s="624"/>
      <c r="W6" s="624"/>
      <c r="X6" s="624"/>
      <c r="Y6" s="625"/>
      <c r="Z6" s="626">
        <v>1.2</v>
      </c>
      <c r="AA6" s="626"/>
      <c r="AB6" s="626"/>
      <c r="AC6" s="626"/>
      <c r="AD6" s="627">
        <v>99510</v>
      </c>
      <c r="AE6" s="627"/>
      <c r="AF6" s="627"/>
      <c r="AG6" s="627"/>
      <c r="AH6" s="627"/>
      <c r="AI6" s="627"/>
      <c r="AJ6" s="627"/>
      <c r="AK6" s="627"/>
      <c r="AL6" s="628">
        <v>2.2000000000000002</v>
      </c>
      <c r="AM6" s="629"/>
      <c r="AN6" s="629"/>
      <c r="AO6" s="630"/>
      <c r="AP6" s="620" t="s">
        <v>221</v>
      </c>
      <c r="AQ6" s="621"/>
      <c r="AR6" s="621"/>
      <c r="AS6" s="621"/>
      <c r="AT6" s="621"/>
      <c r="AU6" s="621"/>
      <c r="AV6" s="621"/>
      <c r="AW6" s="621"/>
      <c r="AX6" s="621"/>
      <c r="AY6" s="621"/>
      <c r="AZ6" s="621"/>
      <c r="BA6" s="621"/>
      <c r="BB6" s="621"/>
      <c r="BC6" s="621"/>
      <c r="BD6" s="621"/>
      <c r="BE6" s="621"/>
      <c r="BF6" s="622"/>
      <c r="BG6" s="623">
        <v>833265</v>
      </c>
      <c r="BH6" s="624"/>
      <c r="BI6" s="624"/>
      <c r="BJ6" s="624"/>
      <c r="BK6" s="624"/>
      <c r="BL6" s="624"/>
      <c r="BM6" s="624"/>
      <c r="BN6" s="625"/>
      <c r="BO6" s="626">
        <v>99.9</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72105</v>
      </c>
      <c r="CS6" s="624"/>
      <c r="CT6" s="624"/>
      <c r="CU6" s="624"/>
      <c r="CV6" s="624"/>
      <c r="CW6" s="624"/>
      <c r="CX6" s="624"/>
      <c r="CY6" s="625"/>
      <c r="CZ6" s="617">
        <v>0.9</v>
      </c>
      <c r="DA6" s="618"/>
      <c r="DB6" s="618"/>
      <c r="DC6" s="634"/>
      <c r="DD6" s="632">
        <v>1490</v>
      </c>
      <c r="DE6" s="624"/>
      <c r="DF6" s="624"/>
      <c r="DG6" s="624"/>
      <c r="DH6" s="624"/>
      <c r="DI6" s="624"/>
      <c r="DJ6" s="624"/>
      <c r="DK6" s="624"/>
      <c r="DL6" s="624"/>
      <c r="DM6" s="624"/>
      <c r="DN6" s="624"/>
      <c r="DO6" s="624"/>
      <c r="DP6" s="625"/>
      <c r="DQ6" s="632">
        <v>72105</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159</v>
      </c>
      <c r="S7" s="624"/>
      <c r="T7" s="624"/>
      <c r="U7" s="624"/>
      <c r="V7" s="624"/>
      <c r="W7" s="624"/>
      <c r="X7" s="624"/>
      <c r="Y7" s="625"/>
      <c r="Z7" s="626">
        <v>0</v>
      </c>
      <c r="AA7" s="626"/>
      <c r="AB7" s="626"/>
      <c r="AC7" s="626"/>
      <c r="AD7" s="627">
        <v>159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304598</v>
      </c>
      <c r="BH7" s="624"/>
      <c r="BI7" s="624"/>
      <c r="BJ7" s="624"/>
      <c r="BK7" s="624"/>
      <c r="BL7" s="624"/>
      <c r="BM7" s="624"/>
      <c r="BN7" s="625"/>
      <c r="BO7" s="626">
        <v>36.5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1505216</v>
      </c>
      <c r="CS7" s="624"/>
      <c r="CT7" s="624"/>
      <c r="CU7" s="624"/>
      <c r="CV7" s="624"/>
      <c r="CW7" s="624"/>
      <c r="CX7" s="624"/>
      <c r="CY7" s="625"/>
      <c r="CZ7" s="626">
        <v>18.899999999999999</v>
      </c>
      <c r="DA7" s="626"/>
      <c r="DB7" s="626"/>
      <c r="DC7" s="626"/>
      <c r="DD7" s="632">
        <v>35556</v>
      </c>
      <c r="DE7" s="624"/>
      <c r="DF7" s="624"/>
      <c r="DG7" s="624"/>
      <c r="DH7" s="624"/>
      <c r="DI7" s="624"/>
      <c r="DJ7" s="624"/>
      <c r="DK7" s="624"/>
      <c r="DL7" s="624"/>
      <c r="DM7" s="624"/>
      <c r="DN7" s="624"/>
      <c r="DO7" s="624"/>
      <c r="DP7" s="625"/>
      <c r="DQ7" s="632">
        <v>1207929</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2415</v>
      </c>
      <c r="S8" s="624"/>
      <c r="T8" s="624"/>
      <c r="U8" s="624"/>
      <c r="V8" s="624"/>
      <c r="W8" s="624"/>
      <c r="X8" s="624"/>
      <c r="Y8" s="625"/>
      <c r="Z8" s="626">
        <v>0</v>
      </c>
      <c r="AA8" s="626"/>
      <c r="AB8" s="626"/>
      <c r="AC8" s="626"/>
      <c r="AD8" s="627">
        <v>2415</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13832</v>
      </c>
      <c r="BH8" s="624"/>
      <c r="BI8" s="624"/>
      <c r="BJ8" s="624"/>
      <c r="BK8" s="624"/>
      <c r="BL8" s="624"/>
      <c r="BM8" s="624"/>
      <c r="BN8" s="625"/>
      <c r="BO8" s="626">
        <v>1.7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2109373</v>
      </c>
      <c r="CS8" s="624"/>
      <c r="CT8" s="624"/>
      <c r="CU8" s="624"/>
      <c r="CV8" s="624"/>
      <c r="CW8" s="624"/>
      <c r="CX8" s="624"/>
      <c r="CY8" s="625"/>
      <c r="CZ8" s="626">
        <v>26.5</v>
      </c>
      <c r="DA8" s="626"/>
      <c r="DB8" s="626"/>
      <c r="DC8" s="626"/>
      <c r="DD8" s="632">
        <v>5829</v>
      </c>
      <c r="DE8" s="624"/>
      <c r="DF8" s="624"/>
      <c r="DG8" s="624"/>
      <c r="DH8" s="624"/>
      <c r="DI8" s="624"/>
      <c r="DJ8" s="624"/>
      <c r="DK8" s="624"/>
      <c r="DL8" s="624"/>
      <c r="DM8" s="624"/>
      <c r="DN8" s="624"/>
      <c r="DO8" s="624"/>
      <c r="DP8" s="625"/>
      <c r="DQ8" s="632">
        <v>1240116</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2468</v>
      </c>
      <c r="S9" s="624"/>
      <c r="T9" s="624"/>
      <c r="U9" s="624"/>
      <c r="V9" s="624"/>
      <c r="W9" s="624"/>
      <c r="X9" s="624"/>
      <c r="Y9" s="625"/>
      <c r="Z9" s="626">
        <v>0</v>
      </c>
      <c r="AA9" s="626"/>
      <c r="AB9" s="626"/>
      <c r="AC9" s="626"/>
      <c r="AD9" s="627">
        <v>2468</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257432</v>
      </c>
      <c r="BH9" s="624"/>
      <c r="BI9" s="624"/>
      <c r="BJ9" s="624"/>
      <c r="BK9" s="624"/>
      <c r="BL9" s="624"/>
      <c r="BM9" s="624"/>
      <c r="BN9" s="625"/>
      <c r="BO9" s="626">
        <v>30.9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626402</v>
      </c>
      <c r="CS9" s="624"/>
      <c r="CT9" s="624"/>
      <c r="CU9" s="624"/>
      <c r="CV9" s="624"/>
      <c r="CW9" s="624"/>
      <c r="CX9" s="624"/>
      <c r="CY9" s="625"/>
      <c r="CZ9" s="626">
        <v>7.9</v>
      </c>
      <c r="DA9" s="626"/>
      <c r="DB9" s="626"/>
      <c r="DC9" s="626"/>
      <c r="DD9" s="632">
        <v>15757</v>
      </c>
      <c r="DE9" s="624"/>
      <c r="DF9" s="624"/>
      <c r="DG9" s="624"/>
      <c r="DH9" s="624"/>
      <c r="DI9" s="624"/>
      <c r="DJ9" s="624"/>
      <c r="DK9" s="624"/>
      <c r="DL9" s="624"/>
      <c r="DM9" s="624"/>
      <c r="DN9" s="624"/>
      <c r="DO9" s="624"/>
      <c r="DP9" s="625"/>
      <c r="DQ9" s="632">
        <v>544591</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14315</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218422</v>
      </c>
      <c r="S11" s="624"/>
      <c r="T11" s="624"/>
      <c r="U11" s="624"/>
      <c r="V11" s="624"/>
      <c r="W11" s="624"/>
      <c r="X11" s="624"/>
      <c r="Y11" s="625"/>
      <c r="Z11" s="628">
        <v>2.6</v>
      </c>
      <c r="AA11" s="629"/>
      <c r="AB11" s="629"/>
      <c r="AC11" s="635"/>
      <c r="AD11" s="632">
        <v>218422</v>
      </c>
      <c r="AE11" s="624"/>
      <c r="AF11" s="624"/>
      <c r="AG11" s="624"/>
      <c r="AH11" s="624"/>
      <c r="AI11" s="624"/>
      <c r="AJ11" s="624"/>
      <c r="AK11" s="625"/>
      <c r="AL11" s="628">
        <v>4.8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19019</v>
      </c>
      <c r="BH11" s="624"/>
      <c r="BI11" s="624"/>
      <c r="BJ11" s="624"/>
      <c r="BK11" s="624"/>
      <c r="BL11" s="624"/>
      <c r="BM11" s="624"/>
      <c r="BN11" s="625"/>
      <c r="BO11" s="626">
        <v>2.2999999999999998</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450662</v>
      </c>
      <c r="CS11" s="624"/>
      <c r="CT11" s="624"/>
      <c r="CU11" s="624"/>
      <c r="CV11" s="624"/>
      <c r="CW11" s="624"/>
      <c r="CX11" s="624"/>
      <c r="CY11" s="625"/>
      <c r="CZ11" s="626">
        <v>5.7</v>
      </c>
      <c r="DA11" s="626"/>
      <c r="DB11" s="626"/>
      <c r="DC11" s="626"/>
      <c r="DD11" s="632">
        <v>95159</v>
      </c>
      <c r="DE11" s="624"/>
      <c r="DF11" s="624"/>
      <c r="DG11" s="624"/>
      <c r="DH11" s="624"/>
      <c r="DI11" s="624"/>
      <c r="DJ11" s="624"/>
      <c r="DK11" s="624"/>
      <c r="DL11" s="624"/>
      <c r="DM11" s="624"/>
      <c r="DN11" s="624"/>
      <c r="DO11" s="624"/>
      <c r="DP11" s="625"/>
      <c r="DQ11" s="632">
        <v>267803</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424417</v>
      </c>
      <c r="BH12" s="624"/>
      <c r="BI12" s="624"/>
      <c r="BJ12" s="624"/>
      <c r="BK12" s="624"/>
      <c r="BL12" s="624"/>
      <c r="BM12" s="624"/>
      <c r="BN12" s="625"/>
      <c r="BO12" s="626">
        <v>50.9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145368</v>
      </c>
      <c r="CS12" s="624"/>
      <c r="CT12" s="624"/>
      <c r="CU12" s="624"/>
      <c r="CV12" s="624"/>
      <c r="CW12" s="624"/>
      <c r="CX12" s="624"/>
      <c r="CY12" s="625"/>
      <c r="CZ12" s="626">
        <v>1.8</v>
      </c>
      <c r="DA12" s="626"/>
      <c r="DB12" s="626"/>
      <c r="DC12" s="626"/>
      <c r="DD12" s="632">
        <v>13641</v>
      </c>
      <c r="DE12" s="624"/>
      <c r="DF12" s="624"/>
      <c r="DG12" s="624"/>
      <c r="DH12" s="624"/>
      <c r="DI12" s="624"/>
      <c r="DJ12" s="624"/>
      <c r="DK12" s="624"/>
      <c r="DL12" s="624"/>
      <c r="DM12" s="624"/>
      <c r="DN12" s="624"/>
      <c r="DO12" s="624"/>
      <c r="DP12" s="625"/>
      <c r="DQ12" s="632">
        <v>119030</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405927</v>
      </c>
      <c r="BH13" s="624"/>
      <c r="BI13" s="624"/>
      <c r="BJ13" s="624"/>
      <c r="BK13" s="624"/>
      <c r="BL13" s="624"/>
      <c r="BM13" s="624"/>
      <c r="BN13" s="625"/>
      <c r="BO13" s="626">
        <v>48.7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766668</v>
      </c>
      <c r="CS13" s="624"/>
      <c r="CT13" s="624"/>
      <c r="CU13" s="624"/>
      <c r="CV13" s="624"/>
      <c r="CW13" s="624"/>
      <c r="CX13" s="624"/>
      <c r="CY13" s="625"/>
      <c r="CZ13" s="626">
        <v>9.6</v>
      </c>
      <c r="DA13" s="626"/>
      <c r="DB13" s="626"/>
      <c r="DC13" s="626"/>
      <c r="DD13" s="632">
        <v>668298</v>
      </c>
      <c r="DE13" s="624"/>
      <c r="DF13" s="624"/>
      <c r="DG13" s="624"/>
      <c r="DH13" s="624"/>
      <c r="DI13" s="624"/>
      <c r="DJ13" s="624"/>
      <c r="DK13" s="624"/>
      <c r="DL13" s="624"/>
      <c r="DM13" s="624"/>
      <c r="DN13" s="624"/>
      <c r="DO13" s="624"/>
      <c r="DP13" s="625"/>
      <c r="DQ13" s="632">
        <v>280146</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499</v>
      </c>
      <c r="S14" s="624"/>
      <c r="T14" s="624"/>
      <c r="U14" s="624"/>
      <c r="V14" s="624"/>
      <c r="W14" s="624"/>
      <c r="X14" s="624"/>
      <c r="Y14" s="625"/>
      <c r="Z14" s="626">
        <v>0</v>
      </c>
      <c r="AA14" s="626"/>
      <c r="AB14" s="626"/>
      <c r="AC14" s="626"/>
      <c r="AD14" s="627">
        <v>499</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45019</v>
      </c>
      <c r="BH14" s="624"/>
      <c r="BI14" s="624"/>
      <c r="BJ14" s="624"/>
      <c r="BK14" s="624"/>
      <c r="BL14" s="624"/>
      <c r="BM14" s="624"/>
      <c r="BN14" s="625"/>
      <c r="BO14" s="626">
        <v>5.4</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281056</v>
      </c>
      <c r="CS14" s="624"/>
      <c r="CT14" s="624"/>
      <c r="CU14" s="624"/>
      <c r="CV14" s="624"/>
      <c r="CW14" s="624"/>
      <c r="CX14" s="624"/>
      <c r="CY14" s="625"/>
      <c r="CZ14" s="626">
        <v>3.5</v>
      </c>
      <c r="DA14" s="626"/>
      <c r="DB14" s="626"/>
      <c r="DC14" s="626"/>
      <c r="DD14" s="632">
        <v>20440</v>
      </c>
      <c r="DE14" s="624"/>
      <c r="DF14" s="624"/>
      <c r="DG14" s="624"/>
      <c r="DH14" s="624"/>
      <c r="DI14" s="624"/>
      <c r="DJ14" s="624"/>
      <c r="DK14" s="624"/>
      <c r="DL14" s="624"/>
      <c r="DM14" s="624"/>
      <c r="DN14" s="624"/>
      <c r="DO14" s="624"/>
      <c r="DP14" s="625"/>
      <c r="DQ14" s="632">
        <v>257899</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59231</v>
      </c>
      <c r="BH15" s="624"/>
      <c r="BI15" s="624"/>
      <c r="BJ15" s="624"/>
      <c r="BK15" s="624"/>
      <c r="BL15" s="624"/>
      <c r="BM15" s="624"/>
      <c r="BN15" s="625"/>
      <c r="BO15" s="626">
        <v>7.1</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612147</v>
      </c>
      <c r="CS15" s="624"/>
      <c r="CT15" s="624"/>
      <c r="CU15" s="624"/>
      <c r="CV15" s="624"/>
      <c r="CW15" s="624"/>
      <c r="CX15" s="624"/>
      <c r="CY15" s="625"/>
      <c r="CZ15" s="626">
        <v>7.7</v>
      </c>
      <c r="DA15" s="626"/>
      <c r="DB15" s="626"/>
      <c r="DC15" s="626"/>
      <c r="DD15" s="632">
        <v>32084</v>
      </c>
      <c r="DE15" s="624"/>
      <c r="DF15" s="624"/>
      <c r="DG15" s="624"/>
      <c r="DH15" s="624"/>
      <c r="DI15" s="624"/>
      <c r="DJ15" s="624"/>
      <c r="DK15" s="624"/>
      <c r="DL15" s="624"/>
      <c r="DM15" s="624"/>
      <c r="DN15" s="624"/>
      <c r="DO15" s="624"/>
      <c r="DP15" s="625"/>
      <c r="DQ15" s="632">
        <v>521051</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8309</v>
      </c>
      <c r="S16" s="624"/>
      <c r="T16" s="624"/>
      <c r="U16" s="624"/>
      <c r="V16" s="624"/>
      <c r="W16" s="624"/>
      <c r="X16" s="624"/>
      <c r="Y16" s="625"/>
      <c r="Z16" s="626">
        <v>0.1</v>
      </c>
      <c r="AA16" s="626"/>
      <c r="AB16" s="626"/>
      <c r="AC16" s="626"/>
      <c r="AD16" s="627">
        <v>8309</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325073</v>
      </c>
      <c r="CS16" s="624"/>
      <c r="CT16" s="624"/>
      <c r="CU16" s="624"/>
      <c r="CV16" s="624"/>
      <c r="CW16" s="624"/>
      <c r="CX16" s="624"/>
      <c r="CY16" s="625"/>
      <c r="CZ16" s="626">
        <v>4.0999999999999996</v>
      </c>
      <c r="DA16" s="626"/>
      <c r="DB16" s="626"/>
      <c r="DC16" s="626"/>
      <c r="DD16" s="632" t="s">
        <v>122</v>
      </c>
      <c r="DE16" s="624"/>
      <c r="DF16" s="624"/>
      <c r="DG16" s="624"/>
      <c r="DH16" s="624"/>
      <c r="DI16" s="624"/>
      <c r="DJ16" s="624"/>
      <c r="DK16" s="624"/>
      <c r="DL16" s="624"/>
      <c r="DM16" s="624"/>
      <c r="DN16" s="624"/>
      <c r="DO16" s="624"/>
      <c r="DP16" s="625"/>
      <c r="DQ16" s="632">
        <v>97883</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12846</v>
      </c>
      <c r="S17" s="624"/>
      <c r="T17" s="624"/>
      <c r="U17" s="624"/>
      <c r="V17" s="624"/>
      <c r="W17" s="624"/>
      <c r="X17" s="624"/>
      <c r="Y17" s="625"/>
      <c r="Z17" s="626">
        <v>0.2</v>
      </c>
      <c r="AA17" s="626"/>
      <c r="AB17" s="626"/>
      <c r="AC17" s="626"/>
      <c r="AD17" s="627">
        <v>12846</v>
      </c>
      <c r="AE17" s="627"/>
      <c r="AF17" s="627"/>
      <c r="AG17" s="627"/>
      <c r="AH17" s="627"/>
      <c r="AI17" s="627"/>
      <c r="AJ17" s="627"/>
      <c r="AK17" s="627"/>
      <c r="AL17" s="628">
        <v>0.3</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1078908</v>
      </c>
      <c r="CS17" s="624"/>
      <c r="CT17" s="624"/>
      <c r="CU17" s="624"/>
      <c r="CV17" s="624"/>
      <c r="CW17" s="624"/>
      <c r="CX17" s="624"/>
      <c r="CY17" s="625"/>
      <c r="CZ17" s="626">
        <v>13.5</v>
      </c>
      <c r="DA17" s="626"/>
      <c r="DB17" s="626"/>
      <c r="DC17" s="626"/>
      <c r="DD17" s="632" t="s">
        <v>122</v>
      </c>
      <c r="DE17" s="624"/>
      <c r="DF17" s="624"/>
      <c r="DG17" s="624"/>
      <c r="DH17" s="624"/>
      <c r="DI17" s="624"/>
      <c r="DJ17" s="624"/>
      <c r="DK17" s="624"/>
      <c r="DL17" s="624"/>
      <c r="DM17" s="624"/>
      <c r="DN17" s="624"/>
      <c r="DO17" s="624"/>
      <c r="DP17" s="625"/>
      <c r="DQ17" s="632">
        <v>1071933</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4744</v>
      </c>
      <c r="S18" s="624"/>
      <c r="T18" s="624"/>
      <c r="U18" s="624"/>
      <c r="V18" s="624"/>
      <c r="W18" s="624"/>
      <c r="X18" s="624"/>
      <c r="Y18" s="625"/>
      <c r="Z18" s="626">
        <v>0.1</v>
      </c>
      <c r="AA18" s="626"/>
      <c r="AB18" s="626"/>
      <c r="AC18" s="626"/>
      <c r="AD18" s="627">
        <v>3802</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3802</v>
      </c>
      <c r="S19" s="624"/>
      <c r="T19" s="624"/>
      <c r="U19" s="624"/>
      <c r="V19" s="624"/>
      <c r="W19" s="624"/>
      <c r="X19" s="624"/>
      <c r="Y19" s="625"/>
      <c r="Z19" s="626">
        <v>0</v>
      </c>
      <c r="AA19" s="626"/>
      <c r="AB19" s="626"/>
      <c r="AC19" s="626"/>
      <c r="AD19" s="627">
        <v>3802</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819</v>
      </c>
      <c r="BH19" s="624"/>
      <c r="BI19" s="624"/>
      <c r="BJ19" s="624"/>
      <c r="BK19" s="624"/>
      <c r="BL19" s="624"/>
      <c r="BM19" s="624"/>
      <c r="BN19" s="625"/>
      <c r="BO19" s="626">
        <v>0.1</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942</v>
      </c>
      <c r="S20" s="624"/>
      <c r="T20" s="624"/>
      <c r="U20" s="624"/>
      <c r="V20" s="624"/>
      <c r="W20" s="624"/>
      <c r="X20" s="624"/>
      <c r="Y20" s="625"/>
      <c r="Z20" s="626">
        <v>0</v>
      </c>
      <c r="AA20" s="626"/>
      <c r="AB20" s="626"/>
      <c r="AC20" s="626"/>
      <c r="AD20" s="627">
        <v>942</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819</v>
      </c>
      <c r="BH20" s="624"/>
      <c r="BI20" s="624"/>
      <c r="BJ20" s="624"/>
      <c r="BK20" s="624"/>
      <c r="BL20" s="624"/>
      <c r="BM20" s="624"/>
      <c r="BN20" s="625"/>
      <c r="BO20" s="626">
        <v>0.1</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7972978</v>
      </c>
      <c r="CS20" s="624"/>
      <c r="CT20" s="624"/>
      <c r="CU20" s="624"/>
      <c r="CV20" s="624"/>
      <c r="CW20" s="624"/>
      <c r="CX20" s="624"/>
      <c r="CY20" s="625"/>
      <c r="CZ20" s="626">
        <v>100</v>
      </c>
      <c r="DA20" s="626"/>
      <c r="DB20" s="626"/>
      <c r="DC20" s="626"/>
      <c r="DD20" s="632">
        <v>888254</v>
      </c>
      <c r="DE20" s="624"/>
      <c r="DF20" s="624"/>
      <c r="DG20" s="624"/>
      <c r="DH20" s="624"/>
      <c r="DI20" s="624"/>
      <c r="DJ20" s="624"/>
      <c r="DK20" s="624"/>
      <c r="DL20" s="624"/>
      <c r="DM20" s="624"/>
      <c r="DN20" s="624"/>
      <c r="DO20" s="624"/>
      <c r="DP20" s="625"/>
      <c r="DQ20" s="632">
        <v>5680486</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3562599</v>
      </c>
      <c r="S21" s="624"/>
      <c r="T21" s="624"/>
      <c r="U21" s="624"/>
      <c r="V21" s="624"/>
      <c r="W21" s="624"/>
      <c r="X21" s="624"/>
      <c r="Y21" s="625"/>
      <c r="Z21" s="626">
        <v>42</v>
      </c>
      <c r="AA21" s="626"/>
      <c r="AB21" s="626"/>
      <c r="AC21" s="626"/>
      <c r="AD21" s="627">
        <v>3346558</v>
      </c>
      <c r="AE21" s="627"/>
      <c r="AF21" s="627"/>
      <c r="AG21" s="627"/>
      <c r="AH21" s="627"/>
      <c r="AI21" s="627"/>
      <c r="AJ21" s="627"/>
      <c r="AK21" s="627"/>
      <c r="AL21" s="628">
        <v>73.900000000000006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819</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3346558</v>
      </c>
      <c r="S22" s="624"/>
      <c r="T22" s="624"/>
      <c r="U22" s="624"/>
      <c r="V22" s="624"/>
      <c r="W22" s="624"/>
      <c r="X22" s="624"/>
      <c r="Y22" s="625"/>
      <c r="Z22" s="626">
        <v>39.5</v>
      </c>
      <c r="AA22" s="626"/>
      <c r="AB22" s="626"/>
      <c r="AC22" s="626"/>
      <c r="AD22" s="627">
        <v>3346558</v>
      </c>
      <c r="AE22" s="627"/>
      <c r="AF22" s="627"/>
      <c r="AG22" s="627"/>
      <c r="AH22" s="627"/>
      <c r="AI22" s="627"/>
      <c r="AJ22" s="627"/>
      <c r="AK22" s="627"/>
      <c r="AL22" s="628">
        <v>73.900000000000006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216041</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3183182</v>
      </c>
      <c r="CS24" s="613"/>
      <c r="CT24" s="613"/>
      <c r="CU24" s="613"/>
      <c r="CV24" s="613"/>
      <c r="CW24" s="613"/>
      <c r="CX24" s="613"/>
      <c r="CY24" s="614"/>
      <c r="CZ24" s="617">
        <v>39.9</v>
      </c>
      <c r="DA24" s="618"/>
      <c r="DB24" s="618"/>
      <c r="DC24" s="634"/>
      <c r="DD24" s="658">
        <v>2430776</v>
      </c>
      <c r="DE24" s="613"/>
      <c r="DF24" s="613"/>
      <c r="DG24" s="613"/>
      <c r="DH24" s="613"/>
      <c r="DI24" s="613"/>
      <c r="DJ24" s="613"/>
      <c r="DK24" s="614"/>
      <c r="DL24" s="658">
        <v>2252595</v>
      </c>
      <c r="DM24" s="613"/>
      <c r="DN24" s="613"/>
      <c r="DO24" s="613"/>
      <c r="DP24" s="613"/>
      <c r="DQ24" s="613"/>
      <c r="DR24" s="613"/>
      <c r="DS24" s="613"/>
      <c r="DT24" s="613"/>
      <c r="DU24" s="613"/>
      <c r="DV24" s="614"/>
      <c r="DW24" s="617">
        <v>49.5</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4746055</v>
      </c>
      <c r="S25" s="624"/>
      <c r="T25" s="624"/>
      <c r="U25" s="624"/>
      <c r="V25" s="624"/>
      <c r="W25" s="624"/>
      <c r="X25" s="624"/>
      <c r="Y25" s="625"/>
      <c r="Z25" s="626">
        <v>56</v>
      </c>
      <c r="AA25" s="626"/>
      <c r="AB25" s="626"/>
      <c r="AC25" s="626"/>
      <c r="AD25" s="627">
        <v>4529072</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1045591</v>
      </c>
      <c r="CS25" s="655"/>
      <c r="CT25" s="655"/>
      <c r="CU25" s="655"/>
      <c r="CV25" s="655"/>
      <c r="CW25" s="655"/>
      <c r="CX25" s="655"/>
      <c r="CY25" s="656"/>
      <c r="CZ25" s="628">
        <v>13.1</v>
      </c>
      <c r="DA25" s="653"/>
      <c r="DB25" s="653"/>
      <c r="DC25" s="657"/>
      <c r="DD25" s="632">
        <v>990469</v>
      </c>
      <c r="DE25" s="655"/>
      <c r="DF25" s="655"/>
      <c r="DG25" s="655"/>
      <c r="DH25" s="655"/>
      <c r="DI25" s="655"/>
      <c r="DJ25" s="655"/>
      <c r="DK25" s="656"/>
      <c r="DL25" s="632">
        <v>988153</v>
      </c>
      <c r="DM25" s="655"/>
      <c r="DN25" s="655"/>
      <c r="DO25" s="655"/>
      <c r="DP25" s="655"/>
      <c r="DQ25" s="655"/>
      <c r="DR25" s="655"/>
      <c r="DS25" s="655"/>
      <c r="DT25" s="655"/>
      <c r="DU25" s="655"/>
      <c r="DV25" s="656"/>
      <c r="DW25" s="628">
        <v>21.7</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v>665</v>
      </c>
      <c r="S26" s="624"/>
      <c r="T26" s="624"/>
      <c r="U26" s="624"/>
      <c r="V26" s="624"/>
      <c r="W26" s="624"/>
      <c r="X26" s="624"/>
      <c r="Y26" s="625"/>
      <c r="Z26" s="626">
        <v>0</v>
      </c>
      <c r="AA26" s="626"/>
      <c r="AB26" s="626"/>
      <c r="AC26" s="626"/>
      <c r="AD26" s="627">
        <v>665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660993</v>
      </c>
      <c r="CS26" s="624"/>
      <c r="CT26" s="624"/>
      <c r="CU26" s="624"/>
      <c r="CV26" s="624"/>
      <c r="CW26" s="624"/>
      <c r="CX26" s="624"/>
      <c r="CY26" s="625"/>
      <c r="CZ26" s="628">
        <v>8.3000000000000007</v>
      </c>
      <c r="DA26" s="653"/>
      <c r="DB26" s="653"/>
      <c r="DC26" s="657"/>
      <c r="DD26" s="632">
        <v>620247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34476</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834084</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1058683</v>
      </c>
      <c r="CS27" s="655"/>
      <c r="CT27" s="655"/>
      <c r="CU27" s="655"/>
      <c r="CV27" s="655"/>
      <c r="CW27" s="655"/>
      <c r="CX27" s="655"/>
      <c r="CY27" s="656"/>
      <c r="CZ27" s="628">
        <v>13.3</v>
      </c>
      <c r="DA27" s="653"/>
      <c r="DB27" s="653"/>
      <c r="DC27" s="657"/>
      <c r="DD27" s="632">
        <v>368374</v>
      </c>
      <c r="DE27" s="655"/>
      <c r="DF27" s="655"/>
      <c r="DG27" s="655"/>
      <c r="DH27" s="655"/>
      <c r="DI27" s="655"/>
      <c r="DJ27" s="655"/>
      <c r="DK27" s="656"/>
      <c r="DL27" s="632">
        <v>192509</v>
      </c>
      <c r="DM27" s="655"/>
      <c r="DN27" s="655"/>
      <c r="DO27" s="655"/>
      <c r="DP27" s="655"/>
      <c r="DQ27" s="655"/>
      <c r="DR27" s="655"/>
      <c r="DS27" s="655"/>
      <c r="DT27" s="655"/>
      <c r="DU27" s="655"/>
      <c r="DV27" s="656"/>
      <c r="DW27" s="628">
        <v>4.2</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59033</v>
      </c>
      <c r="S28" s="624"/>
      <c r="T28" s="624"/>
      <c r="U28" s="624"/>
      <c r="V28" s="624"/>
      <c r="W28" s="624"/>
      <c r="X28" s="624"/>
      <c r="Y28" s="625"/>
      <c r="Z28" s="626">
        <v>0.7</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1078908</v>
      </c>
      <c r="CS28" s="624"/>
      <c r="CT28" s="624"/>
      <c r="CU28" s="624"/>
      <c r="CV28" s="624"/>
      <c r="CW28" s="624"/>
      <c r="CX28" s="624"/>
      <c r="CY28" s="625"/>
      <c r="CZ28" s="628">
        <v>13.5</v>
      </c>
      <c r="DA28" s="653"/>
      <c r="DB28" s="653"/>
      <c r="DC28" s="657"/>
      <c r="DD28" s="632">
        <v>1071933</v>
      </c>
      <c r="DE28" s="624"/>
      <c r="DF28" s="624"/>
      <c r="DG28" s="624"/>
      <c r="DH28" s="624"/>
      <c r="DI28" s="624"/>
      <c r="DJ28" s="624"/>
      <c r="DK28" s="625"/>
      <c r="DL28" s="632">
        <v>1071933</v>
      </c>
      <c r="DM28" s="624"/>
      <c r="DN28" s="624"/>
      <c r="DO28" s="624"/>
      <c r="DP28" s="624"/>
      <c r="DQ28" s="624"/>
      <c r="DR28" s="624"/>
      <c r="DS28" s="624"/>
      <c r="DT28" s="624"/>
      <c r="DU28" s="624"/>
      <c r="DV28" s="625"/>
      <c r="DW28" s="628">
        <v>23.6</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7930</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1078908</v>
      </c>
      <c r="CS29" s="655"/>
      <c r="CT29" s="655"/>
      <c r="CU29" s="655"/>
      <c r="CV29" s="655"/>
      <c r="CW29" s="655"/>
      <c r="CX29" s="655"/>
      <c r="CY29" s="656"/>
      <c r="CZ29" s="628">
        <v>13.5</v>
      </c>
      <c r="DA29" s="653"/>
      <c r="DB29" s="653"/>
      <c r="DC29" s="657"/>
      <c r="DD29" s="632">
        <v>1071933</v>
      </c>
      <c r="DE29" s="655"/>
      <c r="DF29" s="655"/>
      <c r="DG29" s="655"/>
      <c r="DH29" s="655"/>
      <c r="DI29" s="655"/>
      <c r="DJ29" s="655"/>
      <c r="DK29" s="656"/>
      <c r="DL29" s="632">
        <v>1071933</v>
      </c>
      <c r="DM29" s="655"/>
      <c r="DN29" s="655"/>
      <c r="DO29" s="655"/>
      <c r="DP29" s="655"/>
      <c r="DQ29" s="655"/>
      <c r="DR29" s="655"/>
      <c r="DS29" s="655"/>
      <c r="DT29" s="655"/>
      <c r="DU29" s="655"/>
      <c r="DV29" s="656"/>
      <c r="DW29" s="628">
        <v>23.6</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1207929</v>
      </c>
      <c r="S30" s="624"/>
      <c r="T30" s="624"/>
      <c r="U30" s="624"/>
      <c r="V30" s="624"/>
      <c r="W30" s="624"/>
      <c r="X30" s="624"/>
      <c r="Y30" s="625"/>
      <c r="Z30" s="626">
        <v>14.2</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1060808</v>
      </c>
      <c r="CS30" s="624"/>
      <c r="CT30" s="624"/>
      <c r="CU30" s="624"/>
      <c r="CV30" s="624"/>
      <c r="CW30" s="624"/>
      <c r="CX30" s="624"/>
      <c r="CY30" s="625"/>
      <c r="CZ30" s="628">
        <v>13.3</v>
      </c>
      <c r="DA30" s="653"/>
      <c r="DB30" s="653"/>
      <c r="DC30" s="657"/>
      <c r="DD30" s="632">
        <v>1054245</v>
      </c>
      <c r="DE30" s="624"/>
      <c r="DF30" s="624"/>
      <c r="DG30" s="624"/>
      <c r="DH30" s="624"/>
      <c r="DI30" s="624"/>
      <c r="DJ30" s="624"/>
      <c r="DK30" s="625"/>
      <c r="DL30" s="632">
        <v>1054245</v>
      </c>
      <c r="DM30" s="624"/>
      <c r="DN30" s="624"/>
      <c r="DO30" s="624"/>
      <c r="DP30" s="624"/>
      <c r="DQ30" s="624"/>
      <c r="DR30" s="624"/>
      <c r="DS30" s="624"/>
      <c r="DT30" s="624"/>
      <c r="DU30" s="624"/>
      <c r="DV30" s="625"/>
      <c r="DW30" s="628">
        <v>23.2</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99.2</v>
      </c>
      <c r="BH31" s="667"/>
      <c r="BI31" s="667"/>
      <c r="BJ31" s="667"/>
      <c r="BK31" s="667"/>
      <c r="BL31" s="667"/>
      <c r="BM31" s="618">
        <v>98.4</v>
      </c>
      <c r="BN31" s="667"/>
      <c r="BO31" s="667"/>
      <c r="BP31" s="667"/>
      <c r="BQ31" s="668"/>
      <c r="BR31" s="679">
        <v>99.4</v>
      </c>
      <c r="BS31" s="667"/>
      <c r="BT31" s="667"/>
      <c r="BU31" s="667"/>
      <c r="BV31" s="667"/>
      <c r="BW31" s="667"/>
      <c r="BX31" s="618">
        <v>98.7</v>
      </c>
      <c r="BY31" s="667"/>
      <c r="BZ31" s="667"/>
      <c r="CA31" s="667"/>
      <c r="CB31" s="668"/>
      <c r="CD31" s="661"/>
      <c r="CE31" s="662"/>
      <c r="CF31" s="620" t="s">
        <v>300</v>
      </c>
      <c r="CG31" s="621"/>
      <c r="CH31" s="621"/>
      <c r="CI31" s="621"/>
      <c r="CJ31" s="621"/>
      <c r="CK31" s="621"/>
      <c r="CL31" s="621"/>
      <c r="CM31" s="621"/>
      <c r="CN31" s="621"/>
      <c r="CO31" s="621"/>
      <c r="CP31" s="621"/>
      <c r="CQ31" s="622"/>
      <c r="CR31" s="623">
        <v>18100</v>
      </c>
      <c r="CS31" s="655"/>
      <c r="CT31" s="655"/>
      <c r="CU31" s="655"/>
      <c r="CV31" s="655"/>
      <c r="CW31" s="655"/>
      <c r="CX31" s="655"/>
      <c r="CY31" s="656"/>
      <c r="CZ31" s="628">
        <v>0.2</v>
      </c>
      <c r="DA31" s="653"/>
      <c r="DB31" s="653"/>
      <c r="DC31" s="657"/>
      <c r="DD31" s="632">
        <v>17688</v>
      </c>
      <c r="DE31" s="655"/>
      <c r="DF31" s="655"/>
      <c r="DG31" s="655"/>
      <c r="DH31" s="655"/>
      <c r="DI31" s="655"/>
      <c r="DJ31" s="655"/>
      <c r="DK31" s="656"/>
      <c r="DL31" s="632">
        <v>17688</v>
      </c>
      <c r="DM31" s="655"/>
      <c r="DN31" s="655"/>
      <c r="DO31" s="655"/>
      <c r="DP31" s="655"/>
      <c r="DQ31" s="655"/>
      <c r="DR31" s="655"/>
      <c r="DS31" s="655"/>
      <c r="DT31" s="655"/>
      <c r="DU31" s="655"/>
      <c r="DV31" s="656"/>
      <c r="DW31" s="628">
        <v>0.4</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639163</v>
      </c>
      <c r="S32" s="624"/>
      <c r="T32" s="624"/>
      <c r="U32" s="624"/>
      <c r="V32" s="624"/>
      <c r="W32" s="624"/>
      <c r="X32" s="624"/>
      <c r="Y32" s="625"/>
      <c r="Z32" s="626">
        <v>7.5</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98.4</v>
      </c>
      <c r="BH32" s="655"/>
      <c r="BI32" s="655"/>
      <c r="BJ32" s="655"/>
      <c r="BK32" s="655"/>
      <c r="BL32" s="655"/>
      <c r="BM32" s="629">
        <v>97.5</v>
      </c>
      <c r="BN32" s="655"/>
      <c r="BO32" s="655"/>
      <c r="BP32" s="655"/>
      <c r="BQ32" s="678"/>
      <c r="BR32" s="680">
        <v>99.3</v>
      </c>
      <c r="BS32" s="655"/>
      <c r="BT32" s="655"/>
      <c r="BU32" s="655"/>
      <c r="BV32" s="655"/>
      <c r="BW32" s="655"/>
      <c r="BX32" s="629">
        <v>98.4</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12030</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98.9</v>
      </c>
      <c r="BN33" s="682"/>
      <c r="BO33" s="682"/>
      <c r="BP33" s="682"/>
      <c r="BQ33" s="684"/>
      <c r="BR33" s="681">
        <v>99.5</v>
      </c>
      <c r="BS33" s="682"/>
      <c r="BT33" s="682"/>
      <c r="BU33" s="682"/>
      <c r="BV33" s="682"/>
      <c r="BW33" s="682"/>
      <c r="BX33" s="683">
        <v>98.8</v>
      </c>
      <c r="BY33" s="682"/>
      <c r="BZ33" s="682"/>
      <c r="CA33" s="682"/>
      <c r="CB33" s="684"/>
      <c r="CD33" s="620" t="s">
        <v>307</v>
      </c>
      <c r="CE33" s="621"/>
      <c r="CF33" s="621"/>
      <c r="CG33" s="621"/>
      <c r="CH33" s="621"/>
      <c r="CI33" s="621"/>
      <c r="CJ33" s="621"/>
      <c r="CK33" s="621"/>
      <c r="CL33" s="621"/>
      <c r="CM33" s="621"/>
      <c r="CN33" s="621"/>
      <c r="CO33" s="621"/>
      <c r="CP33" s="621"/>
      <c r="CQ33" s="622"/>
      <c r="CR33" s="623">
        <v>3576469</v>
      </c>
      <c r="CS33" s="655"/>
      <c r="CT33" s="655"/>
      <c r="CU33" s="655"/>
      <c r="CV33" s="655"/>
      <c r="CW33" s="655"/>
      <c r="CX33" s="655"/>
      <c r="CY33" s="656"/>
      <c r="CZ33" s="628">
        <v>44.9</v>
      </c>
      <c r="DA33" s="653"/>
      <c r="DB33" s="653"/>
      <c r="DC33" s="657"/>
      <c r="DD33" s="632">
        <v>2866734</v>
      </c>
      <c r="DE33" s="655"/>
      <c r="DF33" s="655"/>
      <c r="DG33" s="655"/>
      <c r="DH33" s="655"/>
      <c r="DI33" s="655"/>
      <c r="DJ33" s="655"/>
      <c r="DK33" s="656"/>
      <c r="DL33" s="632">
        <v>2137930</v>
      </c>
      <c r="DM33" s="655"/>
      <c r="DN33" s="655"/>
      <c r="DO33" s="655"/>
      <c r="DP33" s="655"/>
      <c r="DQ33" s="655"/>
      <c r="DR33" s="655"/>
      <c r="DS33" s="655"/>
      <c r="DT33" s="655"/>
      <c r="DU33" s="655"/>
      <c r="DV33" s="656"/>
      <c r="DW33" s="628">
        <v>47</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63842</v>
      </c>
      <c r="S34" s="624"/>
      <c r="T34" s="624"/>
      <c r="U34" s="624"/>
      <c r="V34" s="624"/>
      <c r="W34" s="624"/>
      <c r="X34" s="624"/>
      <c r="Y34" s="625"/>
      <c r="Z34" s="626">
        <v>0.8</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1065600</v>
      </c>
      <c r="CS34" s="624"/>
      <c r="CT34" s="624"/>
      <c r="CU34" s="624"/>
      <c r="CV34" s="624"/>
      <c r="CW34" s="624"/>
      <c r="CX34" s="624"/>
      <c r="CY34" s="625"/>
      <c r="CZ34" s="628">
        <v>13.4</v>
      </c>
      <c r="DA34" s="653"/>
      <c r="DB34" s="653"/>
      <c r="DC34" s="657"/>
      <c r="DD34" s="632">
        <v>844312</v>
      </c>
      <c r="DE34" s="624"/>
      <c r="DF34" s="624"/>
      <c r="DG34" s="624"/>
      <c r="DH34" s="624"/>
      <c r="DI34" s="624"/>
      <c r="DJ34" s="624"/>
      <c r="DK34" s="625"/>
      <c r="DL34" s="632">
        <v>626564</v>
      </c>
      <c r="DM34" s="624"/>
      <c r="DN34" s="624"/>
      <c r="DO34" s="624"/>
      <c r="DP34" s="624"/>
      <c r="DQ34" s="624"/>
      <c r="DR34" s="624"/>
      <c r="DS34" s="624"/>
      <c r="DT34" s="624"/>
      <c r="DU34" s="624"/>
      <c r="DV34" s="625"/>
      <c r="DW34" s="628">
        <v>13.8</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362902</v>
      </c>
      <c r="S35" s="624"/>
      <c r="T35" s="624"/>
      <c r="U35" s="624"/>
      <c r="V35" s="624"/>
      <c r="W35" s="624"/>
      <c r="X35" s="624"/>
      <c r="Y35" s="625"/>
      <c r="Z35" s="626">
        <v>4.3</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79014</v>
      </c>
      <c r="CS35" s="655"/>
      <c r="CT35" s="655"/>
      <c r="CU35" s="655"/>
      <c r="CV35" s="655"/>
      <c r="CW35" s="655"/>
      <c r="CX35" s="655"/>
      <c r="CY35" s="656"/>
      <c r="CZ35" s="628">
        <v>1</v>
      </c>
      <c r="DA35" s="653"/>
      <c r="DB35" s="653"/>
      <c r="DC35" s="657"/>
      <c r="DD35" s="632">
        <v>61243</v>
      </c>
      <c r="DE35" s="655"/>
      <c r="DF35" s="655"/>
      <c r="DG35" s="655"/>
      <c r="DH35" s="655"/>
      <c r="DI35" s="655"/>
      <c r="DJ35" s="655"/>
      <c r="DK35" s="656"/>
      <c r="DL35" s="632">
        <v>49555</v>
      </c>
      <c r="DM35" s="655"/>
      <c r="DN35" s="655"/>
      <c r="DO35" s="655"/>
      <c r="DP35" s="655"/>
      <c r="DQ35" s="655"/>
      <c r="DR35" s="655"/>
      <c r="DS35" s="655"/>
      <c r="DT35" s="655"/>
      <c r="DU35" s="655"/>
      <c r="DV35" s="656"/>
      <c r="DW35" s="628">
        <v>1.1000000000000001</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617989</v>
      </c>
      <c r="S36" s="624"/>
      <c r="T36" s="624"/>
      <c r="U36" s="624"/>
      <c r="V36" s="624"/>
      <c r="W36" s="624"/>
      <c r="X36" s="624"/>
      <c r="Y36" s="625"/>
      <c r="Z36" s="626">
        <v>7.3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990643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33318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991123</v>
      </c>
      <c r="CS36" s="624"/>
      <c r="CT36" s="624"/>
      <c r="CU36" s="624"/>
      <c r="CV36" s="624"/>
      <c r="CW36" s="624"/>
      <c r="CX36" s="624"/>
      <c r="CY36" s="625"/>
      <c r="CZ36" s="628">
        <v>12.4</v>
      </c>
      <c r="DA36" s="653"/>
      <c r="DB36" s="653"/>
      <c r="DC36" s="657"/>
      <c r="DD36" s="632">
        <v>837085</v>
      </c>
      <c r="DE36" s="624"/>
      <c r="DF36" s="624"/>
      <c r="DG36" s="624"/>
      <c r="DH36" s="624"/>
      <c r="DI36" s="624"/>
      <c r="DJ36" s="624"/>
      <c r="DK36" s="625"/>
      <c r="DL36" s="632">
        <v>604673</v>
      </c>
      <c r="DM36" s="624"/>
      <c r="DN36" s="624"/>
      <c r="DO36" s="624"/>
      <c r="DP36" s="624"/>
      <c r="DQ36" s="624"/>
      <c r="DR36" s="624"/>
      <c r="DS36" s="624"/>
      <c r="DT36" s="624"/>
      <c r="DU36" s="624"/>
      <c r="DV36" s="625"/>
      <c r="DW36" s="628">
        <v>13.3</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149087</v>
      </c>
      <c r="S37" s="624"/>
      <c r="T37" s="624"/>
      <c r="U37" s="624"/>
      <c r="V37" s="624"/>
      <c r="W37" s="624"/>
      <c r="X37" s="624"/>
      <c r="Y37" s="625"/>
      <c r="Z37" s="626">
        <v>1.8</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139805</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33318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360077</v>
      </c>
      <c r="CS37" s="655"/>
      <c r="CT37" s="655"/>
      <c r="CU37" s="655"/>
      <c r="CV37" s="655"/>
      <c r="CW37" s="655"/>
      <c r="CX37" s="655"/>
      <c r="CY37" s="656"/>
      <c r="CZ37" s="628">
        <v>4.5</v>
      </c>
      <c r="DA37" s="653"/>
      <c r="DB37" s="653"/>
      <c r="DC37" s="657"/>
      <c r="DD37" s="632">
        <v>360051</v>
      </c>
      <c r="DE37" s="655"/>
      <c r="DF37" s="655"/>
      <c r="DG37" s="655"/>
      <c r="DH37" s="655"/>
      <c r="DI37" s="655"/>
      <c r="DJ37" s="655"/>
      <c r="DK37" s="656"/>
      <c r="DL37" s="632">
        <v>294429</v>
      </c>
      <c r="DM37" s="655"/>
      <c r="DN37" s="655"/>
      <c r="DO37" s="655"/>
      <c r="DP37" s="655"/>
      <c r="DQ37" s="655"/>
      <c r="DR37" s="655"/>
      <c r="DS37" s="655"/>
      <c r="DT37" s="655"/>
      <c r="DU37" s="655"/>
      <c r="DV37" s="656"/>
      <c r="DW37" s="628">
        <v>6.5</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578554</v>
      </c>
      <c r="S38" s="624"/>
      <c r="T38" s="624"/>
      <c r="U38" s="624"/>
      <c r="V38" s="624"/>
      <c r="W38" s="624"/>
      <c r="X38" s="624"/>
      <c r="Y38" s="625"/>
      <c r="Z38" s="626">
        <v>6.8</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76175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1448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990643</v>
      </c>
      <c r="CS38" s="624"/>
      <c r="CT38" s="624"/>
      <c r="CU38" s="624"/>
      <c r="CV38" s="624"/>
      <c r="CW38" s="624"/>
      <c r="CX38" s="624"/>
      <c r="CY38" s="625"/>
      <c r="CZ38" s="628">
        <v>12.4</v>
      </c>
      <c r="DA38" s="653"/>
      <c r="DB38" s="653"/>
      <c r="DC38" s="657"/>
      <c r="DD38" s="632">
        <v>857138</v>
      </c>
      <c r="DE38" s="624"/>
      <c r="DF38" s="624"/>
      <c r="DG38" s="624"/>
      <c r="DH38" s="624"/>
      <c r="DI38" s="624"/>
      <c r="DJ38" s="624"/>
      <c r="DK38" s="625"/>
      <c r="DL38" s="632">
        <v>857138</v>
      </c>
      <c r="DM38" s="624"/>
      <c r="DN38" s="624"/>
      <c r="DO38" s="624"/>
      <c r="DP38" s="624"/>
      <c r="DQ38" s="624"/>
      <c r="DR38" s="624"/>
      <c r="DS38" s="624"/>
      <c r="DT38" s="624"/>
      <c r="DU38" s="624"/>
      <c r="DV38" s="625"/>
      <c r="DW38" s="628">
        <v>18.8</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2138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449945</v>
      </c>
      <c r="CS39" s="655"/>
      <c r="CT39" s="655"/>
      <c r="CU39" s="655"/>
      <c r="CV39" s="655"/>
      <c r="CW39" s="655"/>
      <c r="CX39" s="655"/>
      <c r="CY39" s="656"/>
      <c r="CZ39" s="628">
        <v>5.6</v>
      </c>
      <c r="DA39" s="653"/>
      <c r="DB39" s="653"/>
      <c r="DC39" s="657"/>
      <c r="DD39" s="632">
        <v>266956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19754</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90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144</v>
      </c>
      <c r="CS40" s="624"/>
      <c r="CT40" s="624"/>
      <c r="CU40" s="624"/>
      <c r="CV40" s="624"/>
      <c r="CW40" s="624"/>
      <c r="CX40" s="624"/>
      <c r="CY40" s="625"/>
      <c r="CZ40" s="628">
        <v>0</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8479655</v>
      </c>
      <c r="S41" s="696"/>
      <c r="T41" s="696"/>
      <c r="U41" s="696"/>
      <c r="V41" s="696"/>
      <c r="W41" s="696"/>
      <c r="X41" s="696"/>
      <c r="Y41" s="700"/>
      <c r="Z41" s="701">
        <v>100</v>
      </c>
      <c r="AA41" s="701"/>
      <c r="AB41" s="701"/>
      <c r="AC41" s="701"/>
      <c r="AD41" s="702">
        <v>4529737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117922</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656741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492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1213327</v>
      </c>
      <c r="CS42" s="655"/>
      <c r="CT42" s="655"/>
      <c r="CU42" s="655"/>
      <c r="CV42" s="655"/>
      <c r="CW42" s="655"/>
      <c r="CX42" s="655"/>
      <c r="CY42" s="656"/>
      <c r="CZ42" s="628">
        <v>15.2</v>
      </c>
      <c r="DA42" s="653"/>
      <c r="DB42" s="653"/>
      <c r="DC42" s="657"/>
      <c r="DD42" s="632">
        <v>382976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32055</v>
      </c>
      <c r="CS43" s="655"/>
      <c r="CT43" s="655"/>
      <c r="CU43" s="655"/>
      <c r="CV43" s="655"/>
      <c r="CW43" s="655"/>
      <c r="CX43" s="655"/>
      <c r="CY43" s="656"/>
      <c r="CZ43" s="628">
        <v>0.4</v>
      </c>
      <c r="DA43" s="653"/>
      <c r="DB43" s="653"/>
      <c r="DC43" s="657"/>
      <c r="DD43" s="632">
        <v>32055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888254</v>
      </c>
      <c r="CS44" s="624"/>
      <c r="CT44" s="624"/>
      <c r="CU44" s="624"/>
      <c r="CV44" s="624"/>
      <c r="CW44" s="624"/>
      <c r="CX44" s="624"/>
      <c r="CY44" s="625"/>
      <c r="CZ44" s="628">
        <v>11.1</v>
      </c>
      <c r="DA44" s="629"/>
      <c r="DB44" s="629"/>
      <c r="DC44" s="635"/>
      <c r="DD44" s="632">
        <v>285093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487963</v>
      </c>
      <c r="CS45" s="655"/>
      <c r="CT45" s="655"/>
      <c r="CU45" s="655"/>
      <c r="CV45" s="655"/>
      <c r="CW45" s="655"/>
      <c r="CX45" s="655"/>
      <c r="CY45" s="656"/>
      <c r="CZ45" s="628">
        <v>6.1</v>
      </c>
      <c r="DA45" s="653"/>
      <c r="DB45" s="653"/>
      <c r="DC45" s="657"/>
      <c r="DD45" s="632">
        <v>78367</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348</v>
      </c>
      <c r="CG46" s="621"/>
      <c r="CH46" s="621"/>
      <c r="CI46" s="621"/>
      <c r="CJ46" s="621"/>
      <c r="CK46" s="621"/>
      <c r="CL46" s="621"/>
      <c r="CM46" s="621"/>
      <c r="CN46" s="621"/>
      <c r="CO46" s="621"/>
      <c r="CP46" s="621"/>
      <c r="CQ46" s="622"/>
      <c r="CR46" s="623">
        <v>377221</v>
      </c>
      <c r="CS46" s="624"/>
      <c r="CT46" s="624"/>
      <c r="CU46" s="624"/>
      <c r="CV46" s="624"/>
      <c r="CW46" s="624"/>
      <c r="CX46" s="624"/>
      <c r="CY46" s="625"/>
      <c r="CZ46" s="628">
        <v>4.7</v>
      </c>
      <c r="DA46" s="629"/>
      <c r="DB46" s="629"/>
      <c r="DC46" s="635"/>
      <c r="DD46" s="632">
        <v>205806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349</v>
      </c>
      <c r="CG47" s="621"/>
      <c r="CH47" s="621"/>
      <c r="CI47" s="621"/>
      <c r="CJ47" s="621"/>
      <c r="CK47" s="621"/>
      <c r="CL47" s="621"/>
      <c r="CM47" s="621"/>
      <c r="CN47" s="621"/>
      <c r="CO47" s="621"/>
      <c r="CP47" s="621"/>
      <c r="CQ47" s="622"/>
      <c r="CR47" s="623">
        <v>325073</v>
      </c>
      <c r="CS47" s="655"/>
      <c r="CT47" s="655"/>
      <c r="CU47" s="655"/>
      <c r="CV47" s="655"/>
      <c r="CW47" s="655"/>
      <c r="CX47" s="655"/>
      <c r="CY47" s="656"/>
      <c r="CZ47" s="628">
        <v>4.0999999999999996</v>
      </c>
      <c r="DA47" s="653"/>
      <c r="DB47" s="653"/>
      <c r="DC47" s="657"/>
      <c r="DD47" s="632">
        <v>97883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7972978</v>
      </c>
      <c r="CS49" s="682"/>
      <c r="CT49" s="682"/>
      <c r="CU49" s="682"/>
      <c r="CV49" s="682"/>
      <c r="CW49" s="682"/>
      <c r="CX49" s="682"/>
      <c r="CY49" s="711"/>
      <c r="CZ49" s="703">
        <v>100</v>
      </c>
      <c r="DA49" s="712"/>
      <c r="DB49" s="712"/>
      <c r="DC49" s="713"/>
      <c r="DD49" s="714">
        <v>5680486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SUMLJiGtRLVApraIEaTZZfufACbS1WyHd27uWEPkACEJ2bMBK6OpeNMaQXMLaeu7eH8Fcz7LwfzsW0BgT20uVg==" saltValue="ikRLsf/vyWNHctQOy5Bwp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3"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8480</v>
      </c>
      <c r="R7" s="753"/>
      <c r="S7" s="753"/>
      <c r="T7" s="753"/>
      <c r="U7" s="753"/>
      <c r="V7" s="753">
        <v>7973</v>
      </c>
      <c r="W7" s="753"/>
      <c r="X7" s="753"/>
      <c r="Y7" s="753"/>
      <c r="Z7" s="753"/>
      <c r="AA7" s="753">
        <v>507</v>
      </c>
      <c r="AB7" s="753"/>
      <c r="AC7" s="753"/>
      <c r="AD7" s="753"/>
      <c r="AE7" s="754"/>
      <c r="AF7" s="755">
        <v>237</v>
      </c>
      <c r="AG7" s="756"/>
      <c r="AH7" s="756"/>
      <c r="AI7" s="756"/>
      <c r="AJ7" s="757"/>
      <c r="AK7" s="758">
        <v>20</v>
      </c>
      <c r="AL7" s="759"/>
      <c r="AM7" s="759"/>
      <c r="AN7" s="759"/>
      <c r="AO7" s="759"/>
      <c r="AP7" s="759">
        <v>7304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547</v>
      </c>
      <c r="BT7" s="747"/>
      <c r="BU7" s="747"/>
      <c r="BV7" s="747"/>
      <c r="BW7" s="747"/>
      <c r="BX7" s="747"/>
      <c r="BY7" s="747"/>
      <c r="BZ7" s="747"/>
      <c r="CA7" s="747"/>
      <c r="CB7" s="747"/>
      <c r="CC7" s="747"/>
      <c r="CD7" s="747"/>
      <c r="CE7" s="747"/>
      <c r="CF7" s="747"/>
      <c r="CG7" s="762"/>
      <c r="CH7" s="743">
        <v>-3</v>
      </c>
      <c r="CI7" s="744"/>
      <c r="CJ7" s="744"/>
      <c r="CK7" s="744"/>
      <c r="CL7" s="745"/>
      <c r="CM7" s="743">
        <v>9</v>
      </c>
      <c r="CN7" s="744"/>
      <c r="CO7" s="744"/>
      <c r="CP7" s="744"/>
      <c r="CQ7" s="745"/>
      <c r="CR7" s="743">
        <v>0</v>
      </c>
      <c r="CS7" s="744"/>
      <c r="CT7" s="744"/>
      <c r="CU7" s="744"/>
      <c r="CV7" s="745"/>
      <c r="CW7" s="743" t="s">
        <v>546</v>
      </c>
      <c r="CX7" s="744"/>
      <c r="CY7" s="744"/>
      <c r="CZ7" s="744"/>
      <c r="DA7" s="745"/>
      <c r="DB7" s="743">
        <v>0</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c r="A8" s="238">
        <v>2</v>
      </c>
      <c r="B8" s="780" t="s">
        <v>375</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v>0</v>
      </c>
      <c r="AG8" s="787"/>
      <c r="AH8" s="787"/>
      <c r="AI8" s="787"/>
      <c r="AJ8" s="788"/>
      <c r="AK8" s="769" t="s">
        <v>546</v>
      </c>
      <c r="AL8" s="770"/>
      <c r="AM8" s="770"/>
      <c r="AN8" s="770"/>
      <c r="AO8" s="770"/>
      <c r="AP8" s="770" t="s">
        <v>546</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548</v>
      </c>
      <c r="BT8" s="774"/>
      <c r="BU8" s="774"/>
      <c r="BV8" s="774"/>
      <c r="BW8" s="774"/>
      <c r="BX8" s="774"/>
      <c r="BY8" s="774"/>
      <c r="BZ8" s="774"/>
      <c r="CA8" s="774"/>
      <c r="CB8" s="774"/>
      <c r="CC8" s="774"/>
      <c r="CD8" s="774"/>
      <c r="CE8" s="774"/>
      <c r="CF8" s="774"/>
      <c r="CG8" s="775"/>
      <c r="CH8" s="776">
        <v>0</v>
      </c>
      <c r="CI8" s="777"/>
      <c r="CJ8" s="777"/>
      <c r="CK8" s="777"/>
      <c r="CL8" s="778"/>
      <c r="CM8" s="776">
        <v>12</v>
      </c>
      <c r="CN8" s="777"/>
      <c r="CO8" s="777"/>
      <c r="CP8" s="777"/>
      <c r="CQ8" s="778"/>
      <c r="CR8" s="776" t="s">
        <v>546</v>
      </c>
      <c r="CS8" s="777"/>
      <c r="CT8" s="777"/>
      <c r="CU8" s="777"/>
      <c r="CV8" s="778"/>
      <c r="CW8" s="776">
        <v>6</v>
      </c>
      <c r="CX8" s="777"/>
      <c r="CY8" s="777"/>
      <c r="CZ8" s="777"/>
      <c r="DA8" s="778"/>
      <c r="DB8" s="776">
        <v>0</v>
      </c>
      <c r="DC8" s="777"/>
      <c r="DD8" s="777"/>
      <c r="DE8" s="777"/>
      <c r="DF8" s="778"/>
      <c r="DG8" s="776" t="s">
        <v>546</v>
      </c>
      <c r="DH8" s="777"/>
      <c r="DI8" s="777"/>
      <c r="DJ8" s="777"/>
      <c r="DK8" s="778"/>
      <c r="DL8" s="776" t="s">
        <v>546</v>
      </c>
      <c r="DM8" s="777"/>
      <c r="DN8" s="777"/>
      <c r="DO8" s="777"/>
      <c r="DP8" s="778"/>
      <c r="DQ8" s="776" t="s">
        <v>546</v>
      </c>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377</v>
      </c>
      <c r="B23" s="789" t="s">
        <v>378</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238</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389</v>
      </c>
      <c r="C28" s="750"/>
      <c r="D28" s="750"/>
      <c r="E28" s="750"/>
      <c r="F28" s="750"/>
      <c r="G28" s="750"/>
      <c r="H28" s="750"/>
      <c r="I28" s="750"/>
      <c r="J28" s="750"/>
      <c r="K28" s="750"/>
      <c r="L28" s="750"/>
      <c r="M28" s="750"/>
      <c r="N28" s="750"/>
      <c r="O28" s="750"/>
      <c r="P28" s="751"/>
      <c r="Q28" s="822">
        <v>1441</v>
      </c>
      <c r="R28" s="823"/>
      <c r="S28" s="823"/>
      <c r="T28" s="823"/>
      <c r="U28" s="823"/>
      <c r="V28" s="823">
        <v>1408</v>
      </c>
      <c r="W28" s="823"/>
      <c r="X28" s="823"/>
      <c r="Y28" s="823"/>
      <c r="Z28" s="823"/>
      <c r="AA28" s="823">
        <v>33</v>
      </c>
      <c r="AB28" s="823"/>
      <c r="AC28" s="823"/>
      <c r="AD28" s="823"/>
      <c r="AE28" s="824"/>
      <c r="AF28" s="825">
        <v>33</v>
      </c>
      <c r="AG28" s="823"/>
      <c r="AH28" s="823"/>
      <c r="AI28" s="823"/>
      <c r="AJ28" s="826"/>
      <c r="AK28" s="827">
        <v>102</v>
      </c>
      <c r="AL28" s="828"/>
      <c r="AM28" s="828"/>
      <c r="AN28" s="828"/>
      <c r="AO28" s="828"/>
      <c r="AP28" s="828" t="s">
        <v>546</v>
      </c>
      <c r="AQ28" s="828"/>
      <c r="AR28" s="828"/>
      <c r="AS28" s="828"/>
      <c r="AT28" s="828"/>
      <c r="AU28" s="828" t="s">
        <v>546</v>
      </c>
      <c r="AV28" s="828"/>
      <c r="AW28" s="828"/>
      <c r="AX28" s="828"/>
      <c r="AY28" s="828"/>
      <c r="AZ28" s="829" t="s">
        <v>546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390</v>
      </c>
      <c r="C29" s="781"/>
      <c r="D29" s="781"/>
      <c r="E29" s="781"/>
      <c r="F29" s="781"/>
      <c r="G29" s="781"/>
      <c r="H29" s="781"/>
      <c r="I29" s="781"/>
      <c r="J29" s="781"/>
      <c r="K29" s="781"/>
      <c r="L29" s="781"/>
      <c r="M29" s="781"/>
      <c r="N29" s="781"/>
      <c r="O29" s="781"/>
      <c r="P29" s="782"/>
      <c r="Q29" s="783">
        <v>2098</v>
      </c>
      <c r="R29" s="784"/>
      <c r="S29" s="784"/>
      <c r="T29" s="784"/>
      <c r="U29" s="784"/>
      <c r="V29" s="784">
        <v>1986</v>
      </c>
      <c r="W29" s="784"/>
      <c r="X29" s="784"/>
      <c r="Y29" s="784"/>
      <c r="Z29" s="784"/>
      <c r="AA29" s="784">
        <v>112</v>
      </c>
      <c r="AB29" s="784"/>
      <c r="AC29" s="784"/>
      <c r="AD29" s="784"/>
      <c r="AE29" s="785"/>
      <c r="AF29" s="786">
        <v>112</v>
      </c>
      <c r="AG29" s="787"/>
      <c r="AH29" s="787"/>
      <c r="AI29" s="787"/>
      <c r="AJ29" s="788"/>
      <c r="AK29" s="834">
        <v>325</v>
      </c>
      <c r="AL29" s="830"/>
      <c r="AM29" s="830"/>
      <c r="AN29" s="830"/>
      <c r="AO29" s="830"/>
      <c r="AP29" s="830" t="s">
        <v>546</v>
      </c>
      <c r="AQ29" s="830"/>
      <c r="AR29" s="830"/>
      <c r="AS29" s="830"/>
      <c r="AT29" s="830"/>
      <c r="AU29" s="830" t="s">
        <v>546</v>
      </c>
      <c r="AV29" s="830"/>
      <c r="AW29" s="830"/>
      <c r="AX29" s="830"/>
      <c r="AY29" s="830"/>
      <c r="AZ29" s="831" t="s">
        <v>546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391</v>
      </c>
      <c r="C30" s="781"/>
      <c r="D30" s="781"/>
      <c r="E30" s="781"/>
      <c r="F30" s="781"/>
      <c r="G30" s="781"/>
      <c r="H30" s="781"/>
      <c r="I30" s="781"/>
      <c r="J30" s="781"/>
      <c r="K30" s="781"/>
      <c r="L30" s="781"/>
      <c r="M30" s="781"/>
      <c r="N30" s="781"/>
      <c r="O30" s="781"/>
      <c r="P30" s="782"/>
      <c r="Q30" s="783">
        <v>174</v>
      </c>
      <c r="R30" s="784"/>
      <c r="S30" s="784"/>
      <c r="T30" s="784"/>
      <c r="U30" s="784"/>
      <c r="V30" s="784">
        <v>172</v>
      </c>
      <c r="W30" s="784"/>
      <c r="X30" s="784"/>
      <c r="Y30" s="784"/>
      <c r="Z30" s="784"/>
      <c r="AA30" s="784">
        <v>2</v>
      </c>
      <c r="AB30" s="784"/>
      <c r="AC30" s="784"/>
      <c r="AD30" s="784"/>
      <c r="AE30" s="785"/>
      <c r="AF30" s="786">
        <v>2</v>
      </c>
      <c r="AG30" s="787"/>
      <c r="AH30" s="787"/>
      <c r="AI30" s="787"/>
      <c r="AJ30" s="788"/>
      <c r="AK30" s="834">
        <v>70</v>
      </c>
      <c r="AL30" s="830"/>
      <c r="AM30" s="830"/>
      <c r="AN30" s="830"/>
      <c r="AO30" s="830"/>
      <c r="AP30" s="830" t="s">
        <v>546</v>
      </c>
      <c r="AQ30" s="830"/>
      <c r="AR30" s="830"/>
      <c r="AS30" s="830"/>
      <c r="AT30" s="830"/>
      <c r="AU30" s="830" t="s">
        <v>546</v>
      </c>
      <c r="AV30" s="830"/>
      <c r="AW30" s="830"/>
      <c r="AX30" s="830"/>
      <c r="AY30" s="830"/>
      <c r="AZ30" s="831" t="s">
        <v>546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392</v>
      </c>
      <c r="C31" s="781"/>
      <c r="D31" s="781"/>
      <c r="E31" s="781"/>
      <c r="F31" s="781"/>
      <c r="G31" s="781"/>
      <c r="H31" s="781"/>
      <c r="I31" s="781"/>
      <c r="J31" s="781"/>
      <c r="K31" s="781"/>
      <c r="L31" s="781"/>
      <c r="M31" s="781"/>
      <c r="N31" s="781"/>
      <c r="O31" s="781"/>
      <c r="P31" s="782"/>
      <c r="Q31" s="783">
        <v>342</v>
      </c>
      <c r="R31" s="784"/>
      <c r="S31" s="784"/>
      <c r="T31" s="784"/>
      <c r="U31" s="784"/>
      <c r="V31" s="784">
        <v>325</v>
      </c>
      <c r="W31" s="784"/>
      <c r="X31" s="784"/>
      <c r="Y31" s="784"/>
      <c r="Z31" s="784"/>
      <c r="AA31" s="784">
        <v>38</v>
      </c>
      <c r="AB31" s="784"/>
      <c r="AC31" s="784"/>
      <c r="AD31" s="784"/>
      <c r="AE31" s="785"/>
      <c r="AF31" s="786">
        <v>38</v>
      </c>
      <c r="AG31" s="787"/>
      <c r="AH31" s="787"/>
      <c r="AI31" s="787"/>
      <c r="AJ31" s="788"/>
      <c r="AK31" s="834">
        <v>140</v>
      </c>
      <c r="AL31" s="830"/>
      <c r="AM31" s="830"/>
      <c r="AN31" s="830"/>
      <c r="AO31" s="830"/>
      <c r="AP31" s="830">
        <v>526</v>
      </c>
      <c r="AQ31" s="830"/>
      <c r="AR31" s="830"/>
      <c r="AS31" s="830"/>
      <c r="AT31" s="830"/>
      <c r="AU31" s="830">
        <v>235</v>
      </c>
      <c r="AV31" s="830"/>
      <c r="AW31" s="830"/>
      <c r="AX31" s="830"/>
      <c r="AY31" s="830"/>
      <c r="AZ31" s="831" t="s">
        <v>546</v>
      </c>
      <c r="BA31" s="831"/>
      <c r="BB31" s="831"/>
      <c r="BC31" s="831"/>
      <c r="BD31" s="831"/>
      <c r="BE31" s="832" t="s">
        <v>393</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394</v>
      </c>
      <c r="C32" s="781"/>
      <c r="D32" s="781"/>
      <c r="E32" s="781"/>
      <c r="F32" s="781"/>
      <c r="G32" s="781"/>
      <c r="H32" s="781"/>
      <c r="I32" s="781"/>
      <c r="J32" s="781"/>
      <c r="K32" s="781"/>
      <c r="L32" s="781"/>
      <c r="M32" s="781"/>
      <c r="N32" s="781"/>
      <c r="O32" s="781"/>
      <c r="P32" s="782"/>
      <c r="Q32" s="783">
        <v>185</v>
      </c>
      <c r="R32" s="784"/>
      <c r="S32" s="784"/>
      <c r="T32" s="784"/>
      <c r="U32" s="784"/>
      <c r="V32" s="784">
        <v>179</v>
      </c>
      <c r="W32" s="784"/>
      <c r="X32" s="784"/>
      <c r="Y32" s="784"/>
      <c r="Z32" s="784"/>
      <c r="AA32" s="784">
        <v>6</v>
      </c>
      <c r="AB32" s="784"/>
      <c r="AC32" s="784"/>
      <c r="AD32" s="784"/>
      <c r="AE32" s="785"/>
      <c r="AF32" s="786">
        <v>6</v>
      </c>
      <c r="AG32" s="787"/>
      <c r="AH32" s="787"/>
      <c r="AI32" s="787"/>
      <c r="AJ32" s="788"/>
      <c r="AK32" s="834">
        <v>76</v>
      </c>
      <c r="AL32" s="830"/>
      <c r="AM32" s="830"/>
      <c r="AN32" s="830"/>
      <c r="AO32" s="830"/>
      <c r="AP32" s="830">
        <v>262</v>
      </c>
      <c r="AQ32" s="830"/>
      <c r="AR32" s="830"/>
      <c r="AS32" s="830"/>
      <c r="AT32" s="830"/>
      <c r="AU32" s="830">
        <v>128</v>
      </c>
      <c r="AV32" s="830"/>
      <c r="AW32" s="830"/>
      <c r="AX32" s="830"/>
      <c r="AY32" s="830"/>
      <c r="AZ32" s="831" t="s">
        <v>546</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395</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377</v>
      </c>
      <c r="B63" s="789" t="s">
        <v>396</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192</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398</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4" t="s">
        <v>384</v>
      </c>
      <c r="AG66" s="815"/>
      <c r="AH66" s="815"/>
      <c r="AI66" s="815"/>
      <c r="AJ66" s="855"/>
      <c r="AK66" s="733" t="s">
        <v>385</v>
      </c>
      <c r="AL66" s="728"/>
      <c r="AM66" s="728"/>
      <c r="AN66" s="728"/>
      <c r="AO66" s="729"/>
      <c r="AP66" s="733" t="s">
        <v>386</v>
      </c>
      <c r="AQ66" s="734"/>
      <c r="AR66" s="734"/>
      <c r="AS66" s="734"/>
      <c r="AT66" s="735"/>
      <c r="AU66" s="733" t="s">
        <v>399</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554</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555</v>
      </c>
      <c r="C69" s="874"/>
      <c r="D69" s="874"/>
      <c r="E69" s="874"/>
      <c r="F69" s="874"/>
      <c r="G69" s="874"/>
      <c r="H69" s="874"/>
      <c r="I69" s="874"/>
      <c r="J69" s="874"/>
      <c r="K69" s="874"/>
      <c r="L69" s="874"/>
      <c r="M69" s="874"/>
      <c r="N69" s="874"/>
      <c r="O69" s="874"/>
      <c r="P69" s="875"/>
      <c r="Q69" s="876">
        <v>8105</v>
      </c>
      <c r="R69" s="830"/>
      <c r="S69" s="830"/>
      <c r="T69" s="830"/>
      <c r="U69" s="830"/>
      <c r="V69" s="830">
        <v>8002</v>
      </c>
      <c r="W69" s="830"/>
      <c r="X69" s="830"/>
      <c r="Y69" s="830"/>
      <c r="Z69" s="830"/>
      <c r="AA69" s="830">
        <v>103</v>
      </c>
      <c r="AB69" s="830"/>
      <c r="AC69" s="830"/>
      <c r="AD69" s="830"/>
      <c r="AE69" s="830"/>
      <c r="AF69" s="830">
        <v>98</v>
      </c>
      <c r="AG69" s="830"/>
      <c r="AH69" s="830"/>
      <c r="AI69" s="830"/>
      <c r="AJ69" s="830"/>
      <c r="AK69" s="830">
        <v>561</v>
      </c>
      <c r="AL69" s="830"/>
      <c r="AM69" s="830"/>
      <c r="AN69" s="830"/>
      <c r="AO69" s="830"/>
      <c r="AP69" s="830">
        <v>11387</v>
      </c>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556</v>
      </c>
      <c r="C70" s="874"/>
      <c r="D70" s="874"/>
      <c r="E70" s="874"/>
      <c r="F70" s="874"/>
      <c r="G70" s="874"/>
      <c r="H70" s="874"/>
      <c r="I70" s="874"/>
      <c r="J70" s="874"/>
      <c r="K70" s="874"/>
      <c r="L70" s="874"/>
      <c r="M70" s="874"/>
      <c r="N70" s="874"/>
      <c r="O70" s="874"/>
      <c r="P70" s="875"/>
      <c r="Q70" s="876">
        <v>7</v>
      </c>
      <c r="R70" s="830"/>
      <c r="S70" s="830"/>
      <c r="T70" s="830"/>
      <c r="U70" s="830"/>
      <c r="V70" s="830">
        <v>6</v>
      </c>
      <c r="W70" s="830"/>
      <c r="X70" s="830"/>
      <c r="Y70" s="830"/>
      <c r="Z70" s="830"/>
      <c r="AA70" s="830">
        <v>1</v>
      </c>
      <c r="AB70" s="830"/>
      <c r="AC70" s="830"/>
      <c r="AD70" s="830"/>
      <c r="AE70" s="830"/>
      <c r="AF70" s="830">
        <v>1</v>
      </c>
      <c r="AG70" s="830"/>
      <c r="AH70" s="830"/>
      <c r="AI70" s="830"/>
      <c r="AJ70" s="830"/>
      <c r="AK70" s="830" t="s">
        <v>557</v>
      </c>
      <c r="AL70" s="830"/>
      <c r="AM70" s="830"/>
      <c r="AN70" s="830"/>
      <c r="AO70" s="830"/>
      <c r="AP70" s="830" t="s">
        <v>557</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558</v>
      </c>
      <c r="C71" s="874"/>
      <c r="D71" s="874"/>
      <c r="E71" s="874"/>
      <c r="F71" s="874"/>
      <c r="G71" s="874"/>
      <c r="H71" s="874"/>
      <c r="I71" s="874"/>
      <c r="J71" s="874"/>
      <c r="K71" s="874"/>
      <c r="L71" s="874"/>
      <c r="M71" s="874"/>
      <c r="N71" s="874"/>
      <c r="O71" s="874"/>
      <c r="P71" s="875"/>
      <c r="Q71" s="876">
        <v>270</v>
      </c>
      <c r="R71" s="830"/>
      <c r="S71" s="830"/>
      <c r="T71" s="830"/>
      <c r="U71" s="830"/>
      <c r="V71" s="830">
        <v>247</v>
      </c>
      <c r="W71" s="830"/>
      <c r="X71" s="830"/>
      <c r="Y71" s="830"/>
      <c r="Z71" s="830"/>
      <c r="AA71" s="830">
        <v>23</v>
      </c>
      <c r="AB71" s="830"/>
      <c r="AC71" s="830"/>
      <c r="AD71" s="830"/>
      <c r="AE71" s="830"/>
      <c r="AF71" s="830">
        <v>23</v>
      </c>
      <c r="AG71" s="830"/>
      <c r="AH71" s="830"/>
      <c r="AI71" s="830"/>
      <c r="AJ71" s="830"/>
      <c r="AK71" s="830" t="s">
        <v>557</v>
      </c>
      <c r="AL71" s="830"/>
      <c r="AM71" s="830"/>
      <c r="AN71" s="830"/>
      <c r="AO71" s="830"/>
      <c r="AP71" s="830" t="s">
        <v>557</v>
      </c>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559</v>
      </c>
      <c r="C72" s="874"/>
      <c r="D72" s="874"/>
      <c r="E72" s="874"/>
      <c r="F72" s="874"/>
      <c r="G72" s="874"/>
      <c r="H72" s="874"/>
      <c r="I72" s="874"/>
      <c r="J72" s="874"/>
      <c r="K72" s="874"/>
      <c r="L72" s="874"/>
      <c r="M72" s="874"/>
      <c r="N72" s="874"/>
      <c r="O72" s="874"/>
      <c r="P72" s="875"/>
      <c r="Q72" s="876">
        <v>315636</v>
      </c>
      <c r="R72" s="830"/>
      <c r="S72" s="830"/>
      <c r="T72" s="830"/>
      <c r="U72" s="830"/>
      <c r="V72" s="830">
        <v>306127</v>
      </c>
      <c r="W72" s="830"/>
      <c r="X72" s="830"/>
      <c r="Y72" s="830"/>
      <c r="Z72" s="830"/>
      <c r="AA72" s="830">
        <v>9509</v>
      </c>
      <c r="AB72" s="830"/>
      <c r="AC72" s="830"/>
      <c r="AD72" s="830"/>
      <c r="AE72" s="830"/>
      <c r="AF72" s="830">
        <v>6033</v>
      </c>
      <c r="AG72" s="830"/>
      <c r="AH72" s="830"/>
      <c r="AI72" s="830"/>
      <c r="AJ72" s="830"/>
      <c r="AK72" s="830" t="s">
        <v>557</v>
      </c>
      <c r="AL72" s="830"/>
      <c r="AM72" s="830"/>
      <c r="AN72" s="830"/>
      <c r="AO72" s="830"/>
      <c r="AP72" s="830" t="s">
        <v>557</v>
      </c>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377</v>
      </c>
      <c r="B88" s="789" t="s">
        <v>400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409</v>
      </c>
      <c r="AB109" s="893"/>
      <c r="AC109" s="893"/>
      <c r="AD109" s="893"/>
      <c r="AE109" s="894"/>
      <c r="AF109" s="892" t="s">
        <v>410</v>
      </c>
      <c r="AG109" s="893"/>
      <c r="AH109" s="893"/>
      <c r="AI109" s="893"/>
      <c r="AJ109" s="894"/>
      <c r="AK109" s="892" t="s">
        <v>294</v>
      </c>
      <c r="AL109" s="893"/>
      <c r="AM109" s="893"/>
      <c r="AN109" s="893"/>
      <c r="AO109" s="894"/>
      <c r="AP109" s="892" t="s">
        <v>411</v>
      </c>
      <c r="AQ109" s="893"/>
      <c r="AR109" s="893"/>
      <c r="AS109" s="893"/>
      <c r="AT109" s="895"/>
      <c r="AU109" s="912" t="s">
        <v>408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409</v>
      </c>
      <c r="BR109" s="893"/>
      <c r="BS109" s="893"/>
      <c r="BT109" s="893"/>
      <c r="BU109" s="894"/>
      <c r="BV109" s="892" t="s">
        <v>410</v>
      </c>
      <c r="BW109" s="893"/>
      <c r="BX109" s="893"/>
      <c r="BY109" s="893"/>
      <c r="BZ109" s="894"/>
      <c r="CA109" s="892" t="s">
        <v>294</v>
      </c>
      <c r="CB109" s="893"/>
      <c r="CC109" s="893"/>
      <c r="CD109" s="893"/>
      <c r="CE109" s="894"/>
      <c r="CF109" s="913" t="s">
        <v>411</v>
      </c>
      <c r="CG109" s="913"/>
      <c r="CH109" s="913"/>
      <c r="CI109" s="913"/>
      <c r="CJ109" s="913"/>
      <c r="CK109" s="892" t="s">
        <v>412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409</v>
      </c>
      <c r="DH109" s="893"/>
      <c r="DI109" s="893"/>
      <c r="DJ109" s="893"/>
      <c r="DK109" s="894"/>
      <c r="DL109" s="892" t="s">
        <v>410</v>
      </c>
      <c r="DM109" s="893"/>
      <c r="DN109" s="893"/>
      <c r="DO109" s="893"/>
      <c r="DP109" s="894"/>
      <c r="DQ109" s="892" t="s">
        <v>294</v>
      </c>
      <c r="DR109" s="893"/>
      <c r="DS109" s="893"/>
      <c r="DT109" s="893"/>
      <c r="DU109" s="894"/>
      <c r="DV109" s="892" t="s">
        <v>411</v>
      </c>
      <c r="DW109" s="893"/>
      <c r="DX109" s="893"/>
      <c r="DY109" s="893"/>
      <c r="DZ109" s="895"/>
    </row>
    <row r="110" spans="1:131" s="230" customFormat="1" ht="26.25" customHeight="1">
      <c r="A110" s="896" t="s">
        <v>413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920009</v>
      </c>
      <c r="AB110" s="900"/>
      <c r="AC110" s="900"/>
      <c r="AD110" s="900"/>
      <c r="AE110" s="901"/>
      <c r="AF110" s="902">
        <v>993703</v>
      </c>
      <c r="AG110" s="900"/>
      <c r="AH110" s="900"/>
      <c r="AI110" s="900"/>
      <c r="AJ110" s="901"/>
      <c r="AK110" s="902">
        <v>1078908</v>
      </c>
      <c r="AL110" s="900"/>
      <c r="AM110" s="900"/>
      <c r="AN110" s="900"/>
      <c r="AO110" s="901"/>
      <c r="AP110" s="903">
        <v>29.1</v>
      </c>
      <c r="AQ110" s="904"/>
      <c r="AR110" s="904"/>
      <c r="AS110" s="904"/>
      <c r="AT110" s="905"/>
      <c r="AU110" s="906" t="s">
        <v>69</v>
      </c>
      <c r="AV110" s="907"/>
      <c r="AW110" s="907"/>
      <c r="AX110" s="907"/>
      <c r="AY110" s="907"/>
      <c r="AZ110" s="929" t="s">
        <v>414</v>
      </c>
      <c r="BA110" s="897"/>
      <c r="BB110" s="897"/>
      <c r="BC110" s="897"/>
      <c r="BD110" s="897"/>
      <c r="BE110" s="897"/>
      <c r="BF110" s="897"/>
      <c r="BG110" s="897"/>
      <c r="BH110" s="897"/>
      <c r="BI110" s="897"/>
      <c r="BJ110" s="897"/>
      <c r="BK110" s="897"/>
      <c r="BL110" s="897"/>
      <c r="BM110" s="897"/>
      <c r="BN110" s="897"/>
      <c r="BO110" s="897"/>
      <c r="BP110" s="898"/>
      <c r="BQ110" s="930">
        <v>8063625</v>
      </c>
      <c r="BR110" s="931"/>
      <c r="BS110" s="931"/>
      <c r="BT110" s="931"/>
      <c r="BU110" s="931"/>
      <c r="BV110" s="931">
        <v>7785917</v>
      </c>
      <c r="BW110" s="931"/>
      <c r="BX110" s="931"/>
      <c r="BY110" s="931"/>
      <c r="BZ110" s="931"/>
      <c r="CA110" s="931">
        <v>7303663</v>
      </c>
      <c r="CB110" s="931"/>
      <c r="CC110" s="931"/>
      <c r="CD110" s="931"/>
      <c r="CE110" s="931"/>
      <c r="CF110" s="944">
        <v>196.8</v>
      </c>
      <c r="CG110" s="945"/>
      <c r="CH110" s="945"/>
      <c r="CI110" s="945"/>
      <c r="CJ110" s="945"/>
      <c r="CK110" s="946" t="s">
        <v>415</v>
      </c>
      <c r="CL110" s="947"/>
      <c r="CM110" s="929" t="s">
        <v>416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417</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418</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419</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420</v>
      </c>
      <c r="B112" s="953"/>
      <c r="C112" s="923" t="s">
        <v>421</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422</v>
      </c>
      <c r="BA112" s="923"/>
      <c r="BB112" s="923"/>
      <c r="BC112" s="923"/>
      <c r="BD112" s="923"/>
      <c r="BE112" s="923"/>
      <c r="BF112" s="923"/>
      <c r="BG112" s="923"/>
      <c r="BH112" s="923"/>
      <c r="BI112" s="923"/>
      <c r="BJ112" s="923"/>
      <c r="BK112" s="923"/>
      <c r="BL112" s="923"/>
      <c r="BM112" s="923"/>
      <c r="BN112" s="923"/>
      <c r="BO112" s="923"/>
      <c r="BP112" s="924"/>
      <c r="BQ112" s="925">
        <v>378325</v>
      </c>
      <c r="BR112" s="926"/>
      <c r="BS112" s="926"/>
      <c r="BT112" s="926"/>
      <c r="BU112" s="926"/>
      <c r="BV112" s="926">
        <v>351273</v>
      </c>
      <c r="BW112" s="926"/>
      <c r="BX112" s="926"/>
      <c r="BY112" s="926"/>
      <c r="BZ112" s="926"/>
      <c r="CA112" s="926">
        <v>363109</v>
      </c>
      <c r="CB112" s="926"/>
      <c r="CC112" s="926"/>
      <c r="CD112" s="926"/>
      <c r="CE112" s="926"/>
      <c r="CF112" s="920">
        <v>9.8000000000000007</v>
      </c>
      <c r="CG112" s="921"/>
      <c r="CH112" s="921"/>
      <c r="CI112" s="921"/>
      <c r="CJ112" s="921"/>
      <c r="CK112" s="948"/>
      <c r="CL112" s="949"/>
      <c r="CM112" s="922" t="s">
        <v>423</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424</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67004</v>
      </c>
      <c r="AB113" s="938"/>
      <c r="AC113" s="938"/>
      <c r="AD113" s="938"/>
      <c r="AE113" s="939"/>
      <c r="AF113" s="940">
        <v>51878</v>
      </c>
      <c r="AG113" s="938"/>
      <c r="AH113" s="938"/>
      <c r="AI113" s="938"/>
      <c r="AJ113" s="939"/>
      <c r="AK113" s="940">
        <v>93689</v>
      </c>
      <c r="AL113" s="938"/>
      <c r="AM113" s="938"/>
      <c r="AN113" s="938"/>
      <c r="AO113" s="939"/>
      <c r="AP113" s="941">
        <v>2.5</v>
      </c>
      <c r="AQ113" s="942"/>
      <c r="AR113" s="942"/>
      <c r="AS113" s="942"/>
      <c r="AT113" s="943"/>
      <c r="AU113" s="908"/>
      <c r="AV113" s="909"/>
      <c r="AW113" s="909"/>
      <c r="AX113" s="909"/>
      <c r="AY113" s="909"/>
      <c r="AZ113" s="922" t="s">
        <v>425</v>
      </c>
      <c r="BA113" s="923"/>
      <c r="BB113" s="923"/>
      <c r="BC113" s="923"/>
      <c r="BD113" s="923"/>
      <c r="BE113" s="923"/>
      <c r="BF113" s="923"/>
      <c r="BG113" s="923"/>
      <c r="BH113" s="923"/>
      <c r="BI113" s="923"/>
      <c r="BJ113" s="923"/>
      <c r="BK113" s="923"/>
      <c r="BL113" s="923"/>
      <c r="BM113" s="923"/>
      <c r="BN113" s="923"/>
      <c r="BO113" s="923"/>
      <c r="BP113" s="924"/>
      <c r="BQ113" s="925">
        <v>523267</v>
      </c>
      <c r="BR113" s="926"/>
      <c r="BS113" s="926"/>
      <c r="BT113" s="926"/>
      <c r="BU113" s="926"/>
      <c r="BV113" s="926">
        <v>782259</v>
      </c>
      <c r="BW113" s="926"/>
      <c r="BX113" s="926"/>
      <c r="BY113" s="926"/>
      <c r="BZ113" s="926"/>
      <c r="CA113" s="926">
        <v>1197410</v>
      </c>
      <c r="CB113" s="926"/>
      <c r="CC113" s="926"/>
      <c r="CD113" s="926"/>
      <c r="CE113" s="926"/>
      <c r="CF113" s="920">
        <v>32.299999999999997</v>
      </c>
      <c r="CG113" s="921"/>
      <c r="CH113" s="921"/>
      <c r="CI113" s="921"/>
      <c r="CJ113" s="921"/>
      <c r="CK113" s="948"/>
      <c r="CL113" s="949"/>
      <c r="CM113" s="922" t="s">
        <v>426</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427</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19273</v>
      </c>
      <c r="AB114" s="959"/>
      <c r="AC114" s="959"/>
      <c r="AD114" s="959"/>
      <c r="AE114" s="960"/>
      <c r="AF114" s="961">
        <v>53350</v>
      </c>
      <c r="AG114" s="959"/>
      <c r="AH114" s="959"/>
      <c r="AI114" s="959"/>
      <c r="AJ114" s="960"/>
      <c r="AK114" s="961">
        <v>50687</v>
      </c>
      <c r="AL114" s="959"/>
      <c r="AM114" s="959"/>
      <c r="AN114" s="959"/>
      <c r="AO114" s="960"/>
      <c r="AP114" s="962">
        <v>1.4</v>
      </c>
      <c r="AQ114" s="963"/>
      <c r="AR114" s="963"/>
      <c r="AS114" s="963"/>
      <c r="AT114" s="964"/>
      <c r="AU114" s="908"/>
      <c r="AV114" s="909"/>
      <c r="AW114" s="909"/>
      <c r="AX114" s="909"/>
      <c r="AY114" s="909"/>
      <c r="AZ114" s="922" t="s">
        <v>428</v>
      </c>
      <c r="BA114" s="923"/>
      <c r="BB114" s="923"/>
      <c r="BC114" s="923"/>
      <c r="BD114" s="923"/>
      <c r="BE114" s="923"/>
      <c r="BF114" s="923"/>
      <c r="BG114" s="923"/>
      <c r="BH114" s="923"/>
      <c r="BI114" s="923"/>
      <c r="BJ114" s="923"/>
      <c r="BK114" s="923"/>
      <c r="BL114" s="923"/>
      <c r="BM114" s="923"/>
      <c r="BN114" s="923"/>
      <c r="BO114" s="923"/>
      <c r="BP114" s="924"/>
      <c r="BQ114" s="925">
        <v>857370</v>
      </c>
      <c r="BR114" s="926"/>
      <c r="BS114" s="926"/>
      <c r="BT114" s="926"/>
      <c r="BU114" s="926"/>
      <c r="BV114" s="926">
        <v>837191</v>
      </c>
      <c r="BW114" s="926"/>
      <c r="BX114" s="926"/>
      <c r="BY114" s="926"/>
      <c r="BZ114" s="926"/>
      <c r="CA114" s="926">
        <v>809629</v>
      </c>
      <c r="CB114" s="926"/>
      <c r="CC114" s="926"/>
      <c r="CD114" s="926"/>
      <c r="CE114" s="926"/>
      <c r="CF114" s="920">
        <v>21.8</v>
      </c>
      <c r="CG114" s="921"/>
      <c r="CH114" s="921"/>
      <c r="CI114" s="921"/>
      <c r="CJ114" s="921"/>
      <c r="CK114" s="948"/>
      <c r="CL114" s="949"/>
      <c r="CM114" s="922" t="s">
        <v>429</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430</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431</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432</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433</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434</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435</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436</v>
      </c>
      <c r="Z117" s="894"/>
      <c r="AA117" s="978">
        <v>1006286</v>
      </c>
      <c r="AB117" s="979"/>
      <c r="AC117" s="979"/>
      <c r="AD117" s="979"/>
      <c r="AE117" s="980"/>
      <c r="AF117" s="981">
        <v>1098931</v>
      </c>
      <c r="AG117" s="979"/>
      <c r="AH117" s="979"/>
      <c r="AI117" s="979"/>
      <c r="AJ117" s="980"/>
      <c r="AK117" s="981">
        <v>1223284</v>
      </c>
      <c r="AL117" s="979"/>
      <c r="AM117" s="979"/>
      <c r="AN117" s="979"/>
      <c r="AO117" s="980"/>
      <c r="AP117" s="982"/>
      <c r="AQ117" s="983"/>
      <c r="AR117" s="983"/>
      <c r="AS117" s="983"/>
      <c r="AT117" s="984"/>
      <c r="AU117" s="908"/>
      <c r="AV117" s="909"/>
      <c r="AW117" s="909"/>
      <c r="AX117" s="909"/>
      <c r="AY117" s="909"/>
      <c r="AZ117" s="974" t="s">
        <v>437</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438</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409</v>
      </c>
      <c r="AB118" s="893"/>
      <c r="AC118" s="893"/>
      <c r="AD118" s="893"/>
      <c r="AE118" s="894"/>
      <c r="AF118" s="892" t="s">
        <v>410</v>
      </c>
      <c r="AG118" s="893"/>
      <c r="AH118" s="893"/>
      <c r="AI118" s="893"/>
      <c r="AJ118" s="894"/>
      <c r="AK118" s="892" t="s">
        <v>294</v>
      </c>
      <c r="AL118" s="893"/>
      <c r="AM118" s="893"/>
      <c r="AN118" s="893"/>
      <c r="AO118" s="894"/>
      <c r="AP118" s="970" t="s">
        <v>411</v>
      </c>
      <c r="AQ118" s="971"/>
      <c r="AR118" s="971"/>
      <c r="AS118" s="971"/>
      <c r="AT118" s="972"/>
      <c r="AU118" s="908"/>
      <c r="AV118" s="909"/>
      <c r="AW118" s="909"/>
      <c r="AX118" s="909"/>
      <c r="AY118" s="909"/>
      <c r="AZ118" s="973" t="s">
        <v>439</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440</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415</v>
      </c>
      <c r="B119" s="947"/>
      <c r="C119" s="929" t="s">
        <v>416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441</v>
      </c>
      <c r="BP119" s="1005"/>
      <c r="BQ119" s="999">
        <v>9822587</v>
      </c>
      <c r="BR119" s="1000"/>
      <c r="BS119" s="1000"/>
      <c r="BT119" s="1000"/>
      <c r="BU119" s="1000"/>
      <c r="BV119" s="1000">
        <v>9756640</v>
      </c>
      <c r="BW119" s="1000"/>
      <c r="BX119" s="1000"/>
      <c r="BY119" s="1000"/>
      <c r="BZ119" s="1000"/>
      <c r="CA119" s="1000">
        <v>9673811</v>
      </c>
      <c r="CB119" s="1000"/>
      <c r="CC119" s="1000"/>
      <c r="CD119" s="1000"/>
      <c r="CE119" s="1000"/>
      <c r="CF119" s="1001"/>
      <c r="CG119" s="1002"/>
      <c r="CH119" s="1002"/>
      <c r="CI119" s="1002"/>
      <c r="CJ119" s="1003"/>
      <c r="CK119" s="950"/>
      <c r="CL119" s="951"/>
      <c r="CM119" s="973" t="s">
        <v>442</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419</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443</v>
      </c>
      <c r="AV120" s="992"/>
      <c r="AW120" s="992"/>
      <c r="AX120" s="992"/>
      <c r="AY120" s="993"/>
      <c r="AZ120" s="929" t="s">
        <v>444</v>
      </c>
      <c r="BA120" s="897"/>
      <c r="BB120" s="897"/>
      <c r="BC120" s="897"/>
      <c r="BD120" s="897"/>
      <c r="BE120" s="897"/>
      <c r="BF120" s="897"/>
      <c r="BG120" s="897"/>
      <c r="BH120" s="897"/>
      <c r="BI120" s="897"/>
      <c r="BJ120" s="897"/>
      <c r="BK120" s="897"/>
      <c r="BL120" s="897"/>
      <c r="BM120" s="897"/>
      <c r="BN120" s="897"/>
      <c r="BO120" s="897"/>
      <c r="BP120" s="898"/>
      <c r="BQ120" s="930">
        <v>3351124</v>
      </c>
      <c r="BR120" s="931"/>
      <c r="BS120" s="931"/>
      <c r="BT120" s="931"/>
      <c r="BU120" s="931"/>
      <c r="BV120" s="931">
        <v>3480464</v>
      </c>
      <c r="BW120" s="931"/>
      <c r="BX120" s="931"/>
      <c r="BY120" s="931"/>
      <c r="BZ120" s="931"/>
      <c r="CA120" s="931">
        <v>3567781</v>
      </c>
      <c r="CB120" s="931"/>
      <c r="CC120" s="931"/>
      <c r="CD120" s="931"/>
      <c r="CE120" s="931"/>
      <c r="CF120" s="944">
        <v>96.1</v>
      </c>
      <c r="CG120" s="945"/>
      <c r="CH120" s="945"/>
      <c r="CI120" s="945"/>
      <c r="CJ120" s="945"/>
      <c r="CK120" s="1006" t="s">
        <v>445</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v>252332</v>
      </c>
      <c r="DH120" s="931"/>
      <c r="DI120" s="931"/>
      <c r="DJ120" s="931"/>
      <c r="DK120" s="931"/>
      <c r="DL120" s="931">
        <v>228722</v>
      </c>
      <c r="DM120" s="931"/>
      <c r="DN120" s="931"/>
      <c r="DO120" s="931"/>
      <c r="DP120" s="931"/>
      <c r="DQ120" s="931">
        <v>235053</v>
      </c>
      <c r="DR120" s="931"/>
      <c r="DS120" s="931"/>
      <c r="DT120" s="931"/>
      <c r="DU120" s="931"/>
      <c r="DV120" s="932">
        <v>6.3</v>
      </c>
      <c r="DW120" s="932"/>
      <c r="DX120" s="932"/>
      <c r="DY120" s="932"/>
      <c r="DZ120" s="933"/>
    </row>
    <row r="121" spans="1:130" s="230" customFormat="1" ht="26.25" customHeight="1">
      <c r="A121" s="1057"/>
      <c r="B121" s="949"/>
      <c r="C121" s="974" t="s">
        <v>446</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447</v>
      </c>
      <c r="BA121" s="923"/>
      <c r="BB121" s="923"/>
      <c r="BC121" s="923"/>
      <c r="BD121" s="923"/>
      <c r="BE121" s="923"/>
      <c r="BF121" s="923"/>
      <c r="BG121" s="923"/>
      <c r="BH121" s="923"/>
      <c r="BI121" s="923"/>
      <c r="BJ121" s="923"/>
      <c r="BK121" s="923"/>
      <c r="BL121" s="923"/>
      <c r="BM121" s="923"/>
      <c r="BN121" s="923"/>
      <c r="BO121" s="923"/>
      <c r="BP121" s="924"/>
      <c r="BQ121" s="925">
        <v>94191</v>
      </c>
      <c r="BR121" s="926"/>
      <c r="BS121" s="926"/>
      <c r="BT121" s="926"/>
      <c r="BU121" s="926"/>
      <c r="BV121" s="926">
        <v>87661</v>
      </c>
      <c r="BW121" s="926"/>
      <c r="BX121" s="926"/>
      <c r="BY121" s="926"/>
      <c r="BZ121" s="926"/>
      <c r="CA121" s="926">
        <v>83983</v>
      </c>
      <c r="CB121" s="926"/>
      <c r="CC121" s="926"/>
      <c r="CD121" s="926"/>
      <c r="CE121" s="926"/>
      <c r="CF121" s="920">
        <v>2.2999999999999998</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125993</v>
      </c>
      <c r="DH121" s="926"/>
      <c r="DI121" s="926"/>
      <c r="DJ121" s="926"/>
      <c r="DK121" s="926"/>
      <c r="DL121" s="926">
        <v>122515</v>
      </c>
      <c r="DM121" s="926"/>
      <c r="DN121" s="926"/>
      <c r="DO121" s="926"/>
      <c r="DP121" s="926"/>
      <c r="DQ121" s="926">
        <v>128056</v>
      </c>
      <c r="DR121" s="926"/>
      <c r="DS121" s="926"/>
      <c r="DT121" s="926"/>
      <c r="DU121" s="926"/>
      <c r="DV121" s="927">
        <v>3.4</v>
      </c>
      <c r="DW121" s="927"/>
      <c r="DX121" s="927"/>
      <c r="DY121" s="927"/>
      <c r="DZ121" s="928"/>
    </row>
    <row r="122" spans="1:130" s="230" customFormat="1" ht="26.25" customHeight="1">
      <c r="A122" s="1057"/>
      <c r="B122" s="949"/>
      <c r="C122" s="922" t="s">
        <v>429</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448</v>
      </c>
      <c r="BA122" s="965"/>
      <c r="BB122" s="965"/>
      <c r="BC122" s="965"/>
      <c r="BD122" s="965"/>
      <c r="BE122" s="965"/>
      <c r="BF122" s="965"/>
      <c r="BG122" s="965"/>
      <c r="BH122" s="965"/>
      <c r="BI122" s="965"/>
      <c r="BJ122" s="965"/>
      <c r="BK122" s="965"/>
      <c r="BL122" s="965"/>
      <c r="BM122" s="965"/>
      <c r="BN122" s="965"/>
      <c r="BO122" s="965"/>
      <c r="BP122" s="966"/>
      <c r="BQ122" s="999">
        <v>6723832</v>
      </c>
      <c r="BR122" s="1000"/>
      <c r="BS122" s="1000"/>
      <c r="BT122" s="1000"/>
      <c r="BU122" s="1000"/>
      <c r="BV122" s="1000">
        <v>6290829</v>
      </c>
      <c r="BW122" s="1000"/>
      <c r="BX122" s="1000"/>
      <c r="BY122" s="1000"/>
      <c r="BZ122" s="1000"/>
      <c r="CA122" s="1000">
        <v>6044551</v>
      </c>
      <c r="CB122" s="1000"/>
      <c r="CC122" s="1000"/>
      <c r="CD122" s="1000"/>
      <c r="CE122" s="1000"/>
      <c r="CF122" s="1017">
        <v>162.80000000000001</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435</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449</v>
      </c>
      <c r="BP123" s="1005"/>
      <c r="BQ123" s="1063">
        <v>10169147</v>
      </c>
      <c r="BR123" s="1064"/>
      <c r="BS123" s="1064"/>
      <c r="BT123" s="1064"/>
      <c r="BU123" s="1064"/>
      <c r="BV123" s="1064">
        <v>9858954</v>
      </c>
      <c r="BW123" s="1064"/>
      <c r="BX123" s="1064"/>
      <c r="BY123" s="1064"/>
      <c r="BZ123" s="1064"/>
      <c r="CA123" s="1064">
        <v>9696315</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438</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450</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451</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440</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452</v>
      </c>
      <c r="CL125" s="1007"/>
      <c r="CM125" s="1007"/>
      <c r="CN125" s="1007"/>
      <c r="CO125" s="1008"/>
      <c r="CP125" s="929" t="s">
        <v>453</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442</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454</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455</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456</v>
      </c>
      <c r="AY127" s="1032"/>
      <c r="AZ127" s="1032"/>
      <c r="BA127" s="1032"/>
      <c r="BB127" s="1032"/>
      <c r="BC127" s="1032"/>
      <c r="BD127" s="1032"/>
      <c r="BE127" s="1033"/>
      <c r="BF127" s="1034" t="s">
        <v>457</v>
      </c>
      <c r="BG127" s="1032"/>
      <c r="BH127" s="1032"/>
      <c r="BI127" s="1032"/>
      <c r="BJ127" s="1032"/>
      <c r="BK127" s="1032"/>
      <c r="BL127" s="1033"/>
      <c r="BM127" s="1034" t="s">
        <v>458</v>
      </c>
      <c r="BN127" s="1032"/>
      <c r="BO127" s="1032"/>
      <c r="BP127" s="1032"/>
      <c r="BQ127" s="1032"/>
      <c r="BR127" s="1032"/>
      <c r="BS127" s="1033"/>
      <c r="BT127" s="1034" t="s">
        <v>459</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460</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461</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462</v>
      </c>
      <c r="X128" s="1043"/>
      <c r="Y128" s="1043"/>
      <c r="Z128" s="1044"/>
      <c r="AA128" s="1045">
        <v>9841</v>
      </c>
      <c r="AB128" s="1046"/>
      <c r="AC128" s="1046"/>
      <c r="AD128" s="1046"/>
      <c r="AE128" s="1047"/>
      <c r="AF128" s="1048">
        <v>9888</v>
      </c>
      <c r="AG128" s="1046"/>
      <c r="AH128" s="1046"/>
      <c r="AI128" s="1046"/>
      <c r="AJ128" s="1047"/>
      <c r="AK128" s="1048">
        <v>9970</v>
      </c>
      <c r="AL128" s="1046"/>
      <c r="AM128" s="1046"/>
      <c r="AN128" s="1046"/>
      <c r="AO128" s="1047"/>
      <c r="AP128" s="1049"/>
      <c r="AQ128" s="1050"/>
      <c r="AR128" s="1050"/>
      <c r="AS128" s="1050"/>
      <c r="AT128" s="1051"/>
      <c r="AU128" s="232"/>
      <c r="AV128" s="232"/>
      <c r="AW128" s="232"/>
      <c r="AX128" s="896" t="s">
        <v>463</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464</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465</v>
      </c>
      <c r="X129" s="1071"/>
      <c r="Y129" s="1071"/>
      <c r="Z129" s="1072"/>
      <c r="AA129" s="958">
        <v>4601175</v>
      </c>
      <c r="AB129" s="959"/>
      <c r="AC129" s="959"/>
      <c r="AD129" s="959"/>
      <c r="AE129" s="960"/>
      <c r="AF129" s="961">
        <v>4462138</v>
      </c>
      <c r="AG129" s="959"/>
      <c r="AH129" s="959"/>
      <c r="AI129" s="959"/>
      <c r="AJ129" s="960"/>
      <c r="AK129" s="961">
        <v>4543862</v>
      </c>
      <c r="AL129" s="959"/>
      <c r="AM129" s="959"/>
      <c r="AN129" s="959"/>
      <c r="AO129" s="960"/>
      <c r="AP129" s="1073"/>
      <c r="AQ129" s="1074"/>
      <c r="AR129" s="1074"/>
      <c r="AS129" s="1074"/>
      <c r="AT129" s="1075"/>
      <c r="AU129" s="233"/>
      <c r="AV129" s="233"/>
      <c r="AW129" s="233"/>
      <c r="AX129" s="1065" t="s">
        <v>466</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467</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468</v>
      </c>
      <c r="X130" s="1071"/>
      <c r="Y130" s="1071"/>
      <c r="Z130" s="1072"/>
      <c r="AA130" s="958">
        <v>767785</v>
      </c>
      <c r="AB130" s="959"/>
      <c r="AC130" s="959"/>
      <c r="AD130" s="959"/>
      <c r="AE130" s="960"/>
      <c r="AF130" s="961">
        <v>792452</v>
      </c>
      <c r="AG130" s="959"/>
      <c r="AH130" s="959"/>
      <c r="AI130" s="959"/>
      <c r="AJ130" s="960"/>
      <c r="AK130" s="961">
        <v>831752</v>
      </c>
      <c r="AL130" s="959"/>
      <c r="AM130" s="959"/>
      <c r="AN130" s="959"/>
      <c r="AO130" s="960"/>
      <c r="AP130" s="1073"/>
      <c r="AQ130" s="1074"/>
      <c r="AR130" s="1074"/>
      <c r="AS130" s="1074"/>
      <c r="AT130" s="1075"/>
      <c r="AU130" s="233"/>
      <c r="AV130" s="233"/>
      <c r="AW130" s="233"/>
      <c r="AX130" s="1065" t="s">
        <v>469</v>
      </c>
      <c r="AY130" s="923"/>
      <c r="AZ130" s="923"/>
      <c r="BA130" s="923"/>
      <c r="BB130" s="923"/>
      <c r="BC130" s="923"/>
      <c r="BD130" s="923"/>
      <c r="BE130" s="924"/>
      <c r="BF130" s="1101">
        <v>8.1</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470</v>
      </c>
      <c r="X131" s="1108"/>
      <c r="Y131" s="1108"/>
      <c r="Z131" s="1109"/>
      <c r="AA131" s="1004">
        <v>3833390</v>
      </c>
      <c r="AB131" s="986"/>
      <c r="AC131" s="986"/>
      <c r="AD131" s="986"/>
      <c r="AE131" s="987"/>
      <c r="AF131" s="985">
        <v>3669686</v>
      </c>
      <c r="AG131" s="986"/>
      <c r="AH131" s="986"/>
      <c r="AI131" s="986"/>
      <c r="AJ131" s="987"/>
      <c r="AK131" s="985">
        <v>3712110</v>
      </c>
      <c r="AL131" s="986"/>
      <c r="AM131" s="986"/>
      <c r="AN131" s="986"/>
      <c r="AO131" s="987"/>
      <c r="AP131" s="1110"/>
      <c r="AQ131" s="1111"/>
      <c r="AR131" s="1111"/>
      <c r="AS131" s="1111"/>
      <c r="AT131" s="1112"/>
      <c r="AU131" s="233"/>
      <c r="AV131" s="233"/>
      <c r="AW131" s="233"/>
      <c r="AX131" s="1083" t="s">
        <v>471</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472</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473</v>
      </c>
      <c r="W132" s="1094"/>
      <c r="X132" s="1094"/>
      <c r="Y132" s="1094"/>
      <c r="Z132" s="1095"/>
      <c r="AA132" s="1096">
        <v>5.9649553009999998</v>
      </c>
      <c r="AB132" s="1097"/>
      <c r="AC132" s="1097"/>
      <c r="AD132" s="1097"/>
      <c r="AE132" s="1098"/>
      <c r="AF132" s="1099">
        <v>8.0821901379999996</v>
      </c>
      <c r="AG132" s="1097"/>
      <c r="AH132" s="1097"/>
      <c r="AI132" s="1097"/>
      <c r="AJ132" s="1098"/>
      <c r="AK132" s="1099">
        <v>10.27884411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474</v>
      </c>
      <c r="W133" s="1077"/>
      <c r="X133" s="1077"/>
      <c r="Y133" s="1077"/>
      <c r="Z133" s="1078"/>
      <c r="AA133" s="1079">
        <v>6.4</v>
      </c>
      <c r="AB133" s="1080"/>
      <c r="AC133" s="1080"/>
      <c r="AD133" s="1080"/>
      <c r="AE133" s="1081"/>
      <c r="AF133" s="1079">
        <v>6.7</v>
      </c>
      <c r="AG133" s="1080"/>
      <c r="AH133" s="1080"/>
      <c r="AI133" s="1080"/>
      <c r="AJ133" s="1081"/>
      <c r="AK133" s="1079">
        <v>8.1</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bqoAJc0xaWLUdWlvshLUQRnHpeU1I4KxX+SvY9GxgArUg2H4LQjnjp4azaRj/oxVPLkS/hkxH1RqAsP1P6dUA==" saltValue="MPhG+/Gzb1krGNo+AQyHK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5"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475</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vTbeUlTXAAoNjkZqTiMB3ppmKMLkzFTcyHfsUk8NNslqk0MjhqWF6DWewvzqSFGbZhCo5bUaXrJc3x04RZEmjg==" saltValue="aVx2pnaZ8JXBDrpyZb09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61"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XOeXLBx55j/KEkAy04wO2pjuBJz5ioyESg3249bwPWxvGkaS8fCRM5ge1rArdOLtHZugKmF1M6ZniK1bRY6sLA==" saltValue="DNWbhp0vZR+hsYmMlr7j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478</v>
      </c>
      <c r="AP7" s="272"/>
      <c r="AQ7" s="273" t="s">
        <v>479</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480</v>
      </c>
      <c r="AQ8" s="279" t="s">
        <v>481</v>
      </c>
      <c r="AR8" s="280" t="s">
        <v>482</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483</v>
      </c>
      <c r="AL9" s="1117"/>
      <c r="AM9" s="1117"/>
      <c r="AN9" s="1118"/>
      <c r="AO9" s="281">
        <v>1045591</v>
      </c>
      <c r="AP9" s="281">
        <v>117840</v>
      </c>
      <c r="AQ9" s="282">
        <v>143042</v>
      </c>
      <c r="AR9" s="283">
        <v>-17.600000000000001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484</v>
      </c>
      <c r="AL10" s="1117"/>
      <c r="AM10" s="1117"/>
      <c r="AN10" s="1118"/>
      <c r="AO10" s="284">
        <v>176862</v>
      </c>
      <c r="AP10" s="284">
        <v>19933</v>
      </c>
      <c r="AQ10" s="285">
        <v>17233</v>
      </c>
      <c r="AR10" s="286">
        <v>15.7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485</v>
      </c>
      <c r="AL11" s="1117"/>
      <c r="AM11" s="1117"/>
      <c r="AN11" s="1118"/>
      <c r="AO11" s="284" t="s">
        <v>486</v>
      </c>
      <c r="AP11" s="284" t="s">
        <v>486</v>
      </c>
      <c r="AQ11" s="285">
        <v>1297</v>
      </c>
      <c r="AR11" s="286" t="s">
        <v>486</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487</v>
      </c>
      <c r="AL12" s="1117"/>
      <c r="AM12" s="1117"/>
      <c r="AN12" s="1118"/>
      <c r="AO12" s="284" t="s">
        <v>486</v>
      </c>
      <c r="AP12" s="284" t="s">
        <v>486</v>
      </c>
      <c r="AQ12" s="285" t="s">
        <v>486</v>
      </c>
      <c r="AR12" s="286" t="s">
        <v>486</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488</v>
      </c>
      <c r="AL13" s="1117"/>
      <c r="AM13" s="1117"/>
      <c r="AN13" s="1118"/>
      <c r="AO13" s="284">
        <v>97034</v>
      </c>
      <c r="AP13" s="284">
        <v>10936</v>
      </c>
      <c r="AQ13" s="285">
        <v>5542</v>
      </c>
      <c r="AR13" s="286">
        <v>97.3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489</v>
      </c>
      <c r="AL14" s="1117"/>
      <c r="AM14" s="1117"/>
      <c r="AN14" s="1118"/>
      <c r="AO14" s="284">
        <v>32055</v>
      </c>
      <c r="AP14" s="284">
        <v>3613</v>
      </c>
      <c r="AQ14" s="285">
        <v>2886</v>
      </c>
      <c r="AR14" s="286">
        <v>25.2</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490</v>
      </c>
      <c r="AL15" s="1120"/>
      <c r="AM15" s="1120"/>
      <c r="AN15" s="1121"/>
      <c r="AO15" s="284">
        <v>-21143</v>
      </c>
      <c r="AP15" s="284">
        <v>-2383</v>
      </c>
      <c r="AQ15" s="285">
        <v>-8856</v>
      </c>
      <c r="AR15" s="286">
        <v>-73.099999999999994</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1330399</v>
      </c>
      <c r="AP16" s="284">
        <v>149938</v>
      </c>
      <c r="AQ16" s="285">
        <v>161143</v>
      </c>
      <c r="AR16" s="286">
        <v>-7</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495</v>
      </c>
      <c r="AL21" s="1123"/>
      <c r="AM21" s="1123"/>
      <c r="AN21" s="1124"/>
      <c r="AO21" s="297">
        <v>15.1</v>
      </c>
      <c r="AP21" s="298">
        <v>14.02</v>
      </c>
      <c r="AQ21" s="299">
        <v>1.08</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496</v>
      </c>
      <c r="AL22" s="1123"/>
      <c r="AM22" s="1123"/>
      <c r="AN22" s="1124"/>
      <c r="AO22" s="302">
        <v>94.1</v>
      </c>
      <c r="AP22" s="303">
        <v>96.2</v>
      </c>
      <c r="AQ22" s="304">
        <v>-2.1</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497</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478</v>
      </c>
      <c r="AP30" s="272"/>
      <c r="AQ30" s="273" t="s">
        <v>479</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480</v>
      </c>
      <c r="AQ31" s="279" t="s">
        <v>481</v>
      </c>
      <c r="AR31" s="280" t="s">
        <v>482</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500</v>
      </c>
      <c r="AL32" s="1131"/>
      <c r="AM32" s="1131"/>
      <c r="AN32" s="1132"/>
      <c r="AO32" s="312">
        <v>1078908</v>
      </c>
      <c r="AP32" s="312">
        <v>121595</v>
      </c>
      <c r="AQ32" s="313">
        <v>81691</v>
      </c>
      <c r="AR32" s="314">
        <v>48.8</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501</v>
      </c>
      <c r="AL33" s="1131"/>
      <c r="AM33" s="1131"/>
      <c r="AN33" s="1132"/>
      <c r="AO33" s="312" t="s">
        <v>486</v>
      </c>
      <c r="AP33" s="312" t="s">
        <v>486</v>
      </c>
      <c r="AQ33" s="313" t="s">
        <v>486</v>
      </c>
      <c r="AR33" s="314" t="s">
        <v>486</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502</v>
      </c>
      <c r="AL34" s="1131"/>
      <c r="AM34" s="1131"/>
      <c r="AN34" s="1132"/>
      <c r="AO34" s="312" t="s">
        <v>486</v>
      </c>
      <c r="AP34" s="312" t="s">
        <v>486</v>
      </c>
      <c r="AQ34" s="313" t="s">
        <v>486</v>
      </c>
      <c r="AR34" s="314" t="s">
        <v>486</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503</v>
      </c>
      <c r="AL35" s="1131"/>
      <c r="AM35" s="1131"/>
      <c r="AN35" s="1132"/>
      <c r="AO35" s="312">
        <v>93689</v>
      </c>
      <c r="AP35" s="312">
        <v>10559</v>
      </c>
      <c r="AQ35" s="313">
        <v>27672</v>
      </c>
      <c r="AR35" s="314">
        <v>-61.8</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504</v>
      </c>
      <c r="AL36" s="1131"/>
      <c r="AM36" s="1131"/>
      <c r="AN36" s="1132"/>
      <c r="AO36" s="312">
        <v>50687</v>
      </c>
      <c r="AP36" s="312">
        <v>5712</v>
      </c>
      <c r="AQ36" s="313">
        <v>4845</v>
      </c>
      <c r="AR36" s="314">
        <v>17.899999999999999</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505</v>
      </c>
      <c r="AL37" s="1131"/>
      <c r="AM37" s="1131"/>
      <c r="AN37" s="1132"/>
      <c r="AO37" s="312" t="s">
        <v>486</v>
      </c>
      <c r="AP37" s="312" t="s">
        <v>486</v>
      </c>
      <c r="AQ37" s="313">
        <v>448</v>
      </c>
      <c r="AR37" s="314" t="s">
        <v>486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506</v>
      </c>
      <c r="AL38" s="1134"/>
      <c r="AM38" s="1134"/>
      <c r="AN38" s="1135"/>
      <c r="AO38" s="315" t="s">
        <v>486</v>
      </c>
      <c r="AP38" s="315" t="s">
        <v>486</v>
      </c>
      <c r="AQ38" s="316">
        <v>4</v>
      </c>
      <c r="AR38" s="304" t="s">
        <v>486</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507</v>
      </c>
      <c r="AL39" s="1134"/>
      <c r="AM39" s="1134"/>
      <c r="AN39" s="1135"/>
      <c r="AO39" s="312">
        <v>-9970</v>
      </c>
      <c r="AP39" s="312">
        <v>-1124</v>
      </c>
      <c r="AQ39" s="313">
        <v>-1961</v>
      </c>
      <c r="AR39" s="314">
        <v>-42.7</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508</v>
      </c>
      <c r="AL40" s="1131"/>
      <c r="AM40" s="1131"/>
      <c r="AN40" s="1132"/>
      <c r="AO40" s="312">
        <v>-831752</v>
      </c>
      <c r="AP40" s="312">
        <v>-93740</v>
      </c>
      <c r="AQ40" s="313">
        <v>-75713</v>
      </c>
      <c r="AR40" s="314">
        <v>23.8</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381562</v>
      </c>
      <c r="AP41" s="312">
        <v>43003</v>
      </c>
      <c r="AQ41" s="313">
        <v>36985</v>
      </c>
      <c r="AR41" s="314">
        <v>16.3</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478</v>
      </c>
      <c r="AN49" s="1127" t="s">
        <v>511</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512</v>
      </c>
      <c r="AO50" s="329" t="s">
        <v>513</v>
      </c>
      <c r="AP50" s="330" t="s">
        <v>514</v>
      </c>
      <c r="AQ50" s="331" t="s">
        <v>515</v>
      </c>
      <c r="AR50" s="332" t="s">
        <v>516</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1742391</v>
      </c>
      <c r="AN51" s="334">
        <v>175946</v>
      </c>
      <c r="AO51" s="335">
        <v>16</v>
      </c>
      <c r="AP51" s="336">
        <v>93492</v>
      </c>
      <c r="AQ51" s="337">
        <v>-13.6</v>
      </c>
      <c r="AR51" s="338">
        <v>29.6</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813466</v>
      </c>
      <c r="AN52" s="342">
        <v>82143</v>
      </c>
      <c r="AO52" s="343">
        <v>128.6</v>
      </c>
      <c r="AP52" s="344">
        <v>53316</v>
      </c>
      <c r="AQ52" s="345">
        <v>6</v>
      </c>
      <c r="AR52" s="346">
        <v>122.6</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1460640</v>
      </c>
      <c r="AN53" s="334">
        <v>151158</v>
      </c>
      <c r="AO53" s="335">
        <v>-14.1</v>
      </c>
      <c r="AP53" s="336">
        <v>126525</v>
      </c>
      <c r="AQ53" s="337">
        <v>35.299999999999997</v>
      </c>
      <c r="AR53" s="338">
        <v>-49.4</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554954</v>
      </c>
      <c r="AN54" s="342">
        <v>57431</v>
      </c>
      <c r="AO54" s="343">
        <v>-30.1</v>
      </c>
      <c r="AP54" s="344">
        <v>67052</v>
      </c>
      <c r="AQ54" s="345">
        <v>25.8</v>
      </c>
      <c r="AR54" s="346">
        <v>-55.9</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1309313</v>
      </c>
      <c r="AN55" s="334">
        <v>139496</v>
      </c>
      <c r="AO55" s="335">
        <v>-7.7</v>
      </c>
      <c r="AP55" s="336">
        <v>122054</v>
      </c>
      <c r="AQ55" s="337">
        <v>-3.5</v>
      </c>
      <c r="AR55" s="338">
        <v>-4.2</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590882</v>
      </c>
      <c r="AN56" s="342">
        <v>62954</v>
      </c>
      <c r="AO56" s="343">
        <v>9.6</v>
      </c>
      <c r="AP56" s="344">
        <v>68298</v>
      </c>
      <c r="AQ56" s="345">
        <v>1.9</v>
      </c>
      <c r="AR56" s="346">
        <v>7.7</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1188437</v>
      </c>
      <c r="AN57" s="334">
        <v>131145</v>
      </c>
      <c r="AO57" s="335">
        <v>-6</v>
      </c>
      <c r="AP57" s="336">
        <v>111644</v>
      </c>
      <c r="AQ57" s="337">
        <v>-8.5</v>
      </c>
      <c r="AR57" s="338">
        <v>2.5</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440139</v>
      </c>
      <c r="AN58" s="342">
        <v>48570</v>
      </c>
      <c r="AO58" s="343">
        <v>-22.8</v>
      </c>
      <c r="AP58" s="344">
        <v>66606</v>
      </c>
      <c r="AQ58" s="345">
        <v>-2.5</v>
      </c>
      <c r="AR58" s="346">
        <v>-20.3</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888254</v>
      </c>
      <c r="AN59" s="334">
        <v>100108</v>
      </c>
      <c r="AO59" s="335">
        <v>-23.7</v>
      </c>
      <c r="AP59" s="336">
        <v>127917</v>
      </c>
      <c r="AQ59" s="337">
        <v>14.6</v>
      </c>
      <c r="AR59" s="338">
        <v>-38.299999999999997</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377221</v>
      </c>
      <c r="AN60" s="342">
        <v>42513</v>
      </c>
      <c r="AO60" s="343">
        <v>-12.5</v>
      </c>
      <c r="AP60" s="344">
        <v>69746</v>
      </c>
      <c r="AQ60" s="345">
        <v>4.7</v>
      </c>
      <c r="AR60" s="346">
        <v>-17.2</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1317807</v>
      </c>
      <c r="AN61" s="349">
        <v>139571</v>
      </c>
      <c r="AO61" s="350">
        <v>-7.1</v>
      </c>
      <c r="AP61" s="351">
        <v>116326</v>
      </c>
      <c r="AQ61" s="352">
        <v>4.9000000000000004</v>
      </c>
      <c r="AR61" s="338">
        <v>-12</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555332</v>
      </c>
      <c r="AN62" s="342">
        <v>58722</v>
      </c>
      <c r="AO62" s="343">
        <v>14.6</v>
      </c>
      <c r="AP62" s="344">
        <v>65004</v>
      </c>
      <c r="AQ62" s="345">
        <v>7.2</v>
      </c>
      <c r="AR62" s="346">
        <v>7.4</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y+HRmrJzygdzNrLxbAmCN6KNX7UYOOd/sVpfF+6MBl3KbfWSU5Z1NG3rFHYI7POAJDWCkjThCRWUqOLyi6if6w==" saltValue="+Kl/TGgyU0XepNri3pOg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475</v>
      </c>
    </row>
    <row r="121" spans="125:125" ht="13.5" hidden="1" customHeight="1">
      <c r="DU121" s="259"/>
    </row>
  </sheetData>
  <sheetProtection algorithmName="SHA-512" hashValue="xMejgX5zUHthj4o6rv1ovjhibe0Zi4Vo2BMuiBcZdJmjzU4nyepEDyvDsg19O381b7Qe9k0N7XLy9qKH/MkcMg==" saltValue="Dtn139uuvvu8I/ulO4Sq9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W85"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475</v>
      </c>
    </row>
  </sheetData>
  <sheetProtection algorithmName="SHA-512" hashValue="UEpcfmGITQ5gzayyXyKvyFfdyO2VLsMVJ6L11GspZKHZ/ZGgF5Z/ZpkNgm41+sIXE+qnHV1RSUvRk/ZO7dJBdQ==" saltValue="0VHAmnUGVMX5/laJW+7C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9" t="s">
        <v>3</v>
      </c>
      <c r="D47" s="1139"/>
      <c r="E47" s="1140"/>
      <c r="F47" s="11">
        <v>42.76</v>
      </c>
      <c r="G47" s="12">
        <v>38.54</v>
      </c>
      <c r="H47" s="12">
        <v>36.340000000000003</v>
      </c>
      <c r="I47" s="12">
        <v>40.450000000000003</v>
      </c>
      <c r="J47" s="13">
        <v>39.869999999999997</v>
      </c>
    </row>
    <row r="48" spans="2:10" ht="57.75" customHeight="1">
      <c r="B48" s="14"/>
      <c r="C48" s="1141" t="s">
        <v>4</v>
      </c>
      <c r="D48" s="1141"/>
      <c r="E48" s="1142"/>
      <c r="F48" s="15">
        <v>4.5199999999999996</v>
      </c>
      <c r="G48" s="16">
        <v>4.6900000000000004</v>
      </c>
      <c r="H48" s="16">
        <v>6.12</v>
      </c>
      <c r="I48" s="16">
        <v>5.33</v>
      </c>
      <c r="J48" s="17">
        <v>5.23</v>
      </c>
    </row>
    <row r="49" spans="2:10" ht="57.75" customHeight="1" thickBot="1">
      <c r="B49" s="18"/>
      <c r="C49" s="1143" t="s">
        <v>5</v>
      </c>
      <c r="D49" s="1143"/>
      <c r="E49" s="1144"/>
      <c r="F49" s="19" t="s">
        <v>530</v>
      </c>
      <c r="G49" s="20" t="s">
        <v>531</v>
      </c>
      <c r="H49" s="20">
        <v>1.53</v>
      </c>
      <c r="I49" s="20">
        <v>1.98</v>
      </c>
      <c r="J49" s="21">
        <v>0.14000000000000001</v>
      </c>
    </row>
    <row r="50" spans="2:10" ht="13"/>
  </sheetData>
  <sheetProtection algorithmName="SHA-512" hashValue="CPAysQDoT1Kckge/g+V3iwZVZwMb8a8DDJkgcozYV3+sJVF4XZz9PtyMSsJ4wBOKR1thYov7j5FddpBwPbOIMg==" saltValue="BS+m8IWS4gFnlaP0X9nV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51" t="s">
        <v>532</v>
      </c>
      <c r="D34" s="1151"/>
      <c r="E34" s="1152"/>
      <c r="F34" s="32">
        <v>4.5199999999999996</v>
      </c>
      <c r="G34" s="33">
        <v>4.68</v>
      </c>
      <c r="H34" s="33">
        <v>27.87</v>
      </c>
      <c r="I34" s="33">
        <v>5.33</v>
      </c>
      <c r="J34" s="34">
        <v>5.22</v>
      </c>
      <c r="K34" s="22"/>
      <c r="L34" s="22"/>
      <c r="M34" s="22"/>
      <c r="N34" s="22"/>
      <c r="O34" s="22"/>
      <c r="P34" s="22"/>
    </row>
    <row r="35" spans="1:16" ht="39" customHeight="1">
      <c r="A35" s="22"/>
      <c r="B35" s="35"/>
      <c r="C35" s="1145" t="s">
        <v>533</v>
      </c>
      <c r="D35" s="1146"/>
      <c r="E35" s="1147"/>
      <c r="F35" s="36">
        <v>0.76</v>
      </c>
      <c r="G35" s="37">
        <v>0.83</v>
      </c>
      <c r="H35" s="37">
        <v>1.1299999999999999</v>
      </c>
      <c r="I35" s="37">
        <v>1.73</v>
      </c>
      <c r="J35" s="38">
        <v>2.4700000000000002</v>
      </c>
      <c r="K35" s="22"/>
      <c r="L35" s="22"/>
      <c r="M35" s="22"/>
      <c r="N35" s="22"/>
      <c r="O35" s="22"/>
      <c r="P35" s="22"/>
    </row>
    <row r="36" spans="1:16" ht="39" customHeight="1">
      <c r="A36" s="22"/>
      <c r="B36" s="35"/>
      <c r="C36" s="1145" t="s">
        <v>534</v>
      </c>
      <c r="D36" s="1146"/>
      <c r="E36" s="1147"/>
      <c r="F36" s="36">
        <v>0.06</v>
      </c>
      <c r="G36" s="37">
        <v>0.41</v>
      </c>
      <c r="H36" s="37">
        <v>0</v>
      </c>
      <c r="I36" s="37">
        <v>0</v>
      </c>
      <c r="J36" s="38">
        <v>0.84</v>
      </c>
      <c r="K36" s="22"/>
      <c r="L36" s="22"/>
      <c r="M36" s="22"/>
      <c r="N36" s="22"/>
      <c r="O36" s="22"/>
      <c r="P36" s="22"/>
    </row>
    <row r="37" spans="1:16" ht="39" customHeight="1">
      <c r="A37" s="22"/>
      <c r="B37" s="35"/>
      <c r="C37" s="1145" t="s">
        <v>535</v>
      </c>
      <c r="D37" s="1146"/>
      <c r="E37" s="1147"/>
      <c r="F37" s="36">
        <v>1.45</v>
      </c>
      <c r="G37" s="37">
        <v>1.36</v>
      </c>
      <c r="H37" s="37">
        <v>1.54</v>
      </c>
      <c r="I37" s="37">
        <v>1.32</v>
      </c>
      <c r="J37" s="38">
        <v>0.73</v>
      </c>
      <c r="K37" s="22"/>
      <c r="L37" s="22"/>
      <c r="M37" s="22"/>
      <c r="N37" s="22"/>
      <c r="O37" s="22"/>
      <c r="P37" s="22"/>
    </row>
    <row r="38" spans="1:16" ht="39" customHeight="1">
      <c r="A38" s="22"/>
      <c r="B38" s="35"/>
      <c r="C38" s="1145" t="s">
        <v>536</v>
      </c>
      <c r="D38" s="1146"/>
      <c r="E38" s="1147"/>
      <c r="F38" s="36">
        <v>0.13</v>
      </c>
      <c r="G38" s="37">
        <v>0.3</v>
      </c>
      <c r="H38" s="37">
        <v>0.13</v>
      </c>
      <c r="I38" s="37">
        <v>0.09</v>
      </c>
      <c r="J38" s="38">
        <v>0.12</v>
      </c>
      <c r="K38" s="22"/>
      <c r="L38" s="22"/>
      <c r="M38" s="22"/>
      <c r="N38" s="22"/>
      <c r="O38" s="22"/>
      <c r="P38" s="22"/>
    </row>
    <row r="39" spans="1:16" ht="39" customHeight="1">
      <c r="A39" s="22"/>
      <c r="B39" s="35"/>
      <c r="C39" s="1145" t="s">
        <v>537</v>
      </c>
      <c r="D39" s="1146"/>
      <c r="E39" s="1147"/>
      <c r="F39" s="36">
        <v>0.04</v>
      </c>
      <c r="G39" s="37">
        <v>0.04</v>
      </c>
      <c r="H39" s="37">
        <v>0.04</v>
      </c>
      <c r="I39" s="37">
        <v>0.04</v>
      </c>
      <c r="J39" s="38">
        <v>0.05</v>
      </c>
      <c r="K39" s="22"/>
      <c r="L39" s="22"/>
      <c r="M39" s="22"/>
      <c r="N39" s="22"/>
      <c r="O39" s="22"/>
      <c r="P39" s="22"/>
    </row>
    <row r="40" spans="1:16" ht="39" customHeight="1">
      <c r="A40" s="22"/>
      <c r="B40" s="35"/>
      <c r="C40" s="1145" t="s">
        <v>538</v>
      </c>
      <c r="D40" s="1146"/>
      <c r="E40" s="1147"/>
      <c r="F40" s="36">
        <v>0</v>
      </c>
      <c r="G40" s="37">
        <v>0</v>
      </c>
      <c r="H40" s="37">
        <v>0</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539</v>
      </c>
      <c r="D42" s="1146"/>
      <c r="E42" s="1147"/>
      <c r="F42" s="36" t="s">
        <v>486</v>
      </c>
      <c r="G42" s="37" t="s">
        <v>486</v>
      </c>
      <c r="H42" s="37" t="s">
        <v>486</v>
      </c>
      <c r="I42" s="37" t="s">
        <v>486</v>
      </c>
      <c r="J42" s="38" t="s">
        <v>486</v>
      </c>
      <c r="K42" s="22"/>
      <c r="L42" s="22"/>
      <c r="M42" s="22"/>
      <c r="N42" s="22"/>
      <c r="O42" s="22"/>
      <c r="P42" s="22"/>
    </row>
    <row r="43" spans="1:16" ht="39" customHeight="1" thickBot="1">
      <c r="A43" s="22"/>
      <c r="B43" s="40"/>
      <c r="C43" s="1148" t="s">
        <v>540</v>
      </c>
      <c r="D43" s="1149"/>
      <c r="E43" s="1150"/>
      <c r="F43" s="41" t="s">
        <v>486</v>
      </c>
      <c r="G43" s="42" t="s">
        <v>486</v>
      </c>
      <c r="H43" s="42" t="s">
        <v>486</v>
      </c>
      <c r="I43" s="42" t="s">
        <v>486</v>
      </c>
      <c r="J43" s="43" t="s">
        <v>486</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uXtQnVNlK0Mvvk6o8BRd7g8iDaDEekisAbzvYw9LX7IasarX7u1Y5HoAx2OkTjgMyt/RwLLZvQsEQpMASeAP/w==" saltValue="E/LgMpXCZXnWXVHR/cMh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3" t="s">
        <v>9</v>
      </c>
      <c r="C45" s="1154"/>
      <c r="D45" s="58"/>
      <c r="E45" s="1159" t="s">
        <v>10</v>
      </c>
      <c r="F45" s="1159"/>
      <c r="G45" s="1159"/>
      <c r="H45" s="1159"/>
      <c r="I45" s="1159"/>
      <c r="J45" s="1160"/>
      <c r="K45" s="59">
        <v>986</v>
      </c>
      <c r="L45" s="60">
        <v>940</v>
      </c>
      <c r="M45" s="60">
        <v>920</v>
      </c>
      <c r="N45" s="60">
        <v>994</v>
      </c>
      <c r="O45" s="61">
        <v>1079</v>
      </c>
      <c r="P45" s="48"/>
      <c r="Q45" s="48"/>
      <c r="R45" s="48"/>
      <c r="S45" s="48"/>
      <c r="T45" s="48"/>
      <c r="U45" s="48"/>
    </row>
    <row r="46" spans="1:21" ht="30.75" customHeight="1">
      <c r="A46" s="48"/>
      <c r="B46" s="1155"/>
      <c r="C46" s="1156"/>
      <c r="D46" s="62"/>
      <c r="E46" s="1161" t="s">
        <v>11</v>
      </c>
      <c r="F46" s="1161"/>
      <c r="G46" s="1161"/>
      <c r="H46" s="1161"/>
      <c r="I46" s="1161"/>
      <c r="J46" s="1162"/>
      <c r="K46" s="63" t="s">
        <v>486</v>
      </c>
      <c r="L46" s="64" t="s">
        <v>486</v>
      </c>
      <c r="M46" s="64" t="s">
        <v>486</v>
      </c>
      <c r="N46" s="64" t="s">
        <v>486</v>
      </c>
      <c r="O46" s="65" t="s">
        <v>486</v>
      </c>
      <c r="P46" s="48"/>
      <c r="Q46" s="48"/>
      <c r="R46" s="48"/>
      <c r="S46" s="48"/>
      <c r="T46" s="48"/>
      <c r="U46" s="48"/>
    </row>
    <row r="47" spans="1:21" ht="30.75" customHeight="1">
      <c r="A47" s="48"/>
      <c r="B47" s="1155"/>
      <c r="C47" s="1156"/>
      <c r="D47" s="62"/>
      <c r="E47" s="1161" t="s">
        <v>12</v>
      </c>
      <c r="F47" s="1161"/>
      <c r="G47" s="1161"/>
      <c r="H47" s="1161"/>
      <c r="I47" s="1161"/>
      <c r="J47" s="1162"/>
      <c r="K47" s="63" t="s">
        <v>486</v>
      </c>
      <c r="L47" s="64" t="s">
        <v>486</v>
      </c>
      <c r="M47" s="64" t="s">
        <v>486</v>
      </c>
      <c r="N47" s="64" t="s">
        <v>486</v>
      </c>
      <c r="O47" s="65" t="s">
        <v>486</v>
      </c>
      <c r="P47" s="48"/>
      <c r="Q47" s="48"/>
      <c r="R47" s="48"/>
      <c r="S47" s="48"/>
      <c r="T47" s="48"/>
      <c r="U47" s="48"/>
    </row>
    <row r="48" spans="1:21" ht="30.75" customHeight="1">
      <c r="A48" s="48"/>
      <c r="B48" s="1155"/>
      <c r="C48" s="1156"/>
      <c r="D48" s="62"/>
      <c r="E48" s="1161" t="s">
        <v>13</v>
      </c>
      <c r="F48" s="1161"/>
      <c r="G48" s="1161"/>
      <c r="H48" s="1161"/>
      <c r="I48" s="1161"/>
      <c r="J48" s="1162"/>
      <c r="K48" s="63">
        <v>58</v>
      </c>
      <c r="L48" s="64">
        <v>61</v>
      </c>
      <c r="M48" s="64">
        <v>67</v>
      </c>
      <c r="N48" s="64">
        <v>52</v>
      </c>
      <c r="O48" s="65">
        <v>94</v>
      </c>
      <c r="P48" s="48"/>
      <c r="Q48" s="48"/>
      <c r="R48" s="48"/>
      <c r="S48" s="48"/>
      <c r="T48" s="48"/>
      <c r="U48" s="48"/>
    </row>
    <row r="49" spans="1:21" ht="30.75" customHeight="1">
      <c r="A49" s="48"/>
      <c r="B49" s="1155"/>
      <c r="C49" s="1156"/>
      <c r="D49" s="62"/>
      <c r="E49" s="1161" t="s">
        <v>14</v>
      </c>
      <c r="F49" s="1161"/>
      <c r="G49" s="1161"/>
      <c r="H49" s="1161"/>
      <c r="I49" s="1161"/>
      <c r="J49" s="1162"/>
      <c r="K49" s="63">
        <v>14</v>
      </c>
      <c r="L49" s="64">
        <v>11</v>
      </c>
      <c r="M49" s="64">
        <v>19</v>
      </c>
      <c r="N49" s="64">
        <v>53</v>
      </c>
      <c r="O49" s="65">
        <v>51</v>
      </c>
      <c r="P49" s="48"/>
      <c r="Q49" s="48"/>
      <c r="R49" s="48"/>
      <c r="S49" s="48"/>
      <c r="T49" s="48"/>
      <c r="U49" s="48"/>
    </row>
    <row r="50" spans="1:21" ht="30.75" customHeight="1">
      <c r="A50" s="48"/>
      <c r="B50" s="1155"/>
      <c r="C50" s="1156"/>
      <c r="D50" s="62"/>
      <c r="E50" s="1161" t="s">
        <v>15</v>
      </c>
      <c r="F50" s="1161"/>
      <c r="G50" s="1161"/>
      <c r="H50" s="1161"/>
      <c r="I50" s="1161"/>
      <c r="J50" s="1162"/>
      <c r="K50" s="63" t="s">
        <v>486</v>
      </c>
      <c r="L50" s="64" t="s">
        <v>486</v>
      </c>
      <c r="M50" s="64" t="s">
        <v>486</v>
      </c>
      <c r="N50" s="64" t="s">
        <v>486</v>
      </c>
      <c r="O50" s="65" t="s">
        <v>486</v>
      </c>
      <c r="P50" s="48"/>
      <c r="Q50" s="48"/>
      <c r="R50" s="48"/>
      <c r="S50" s="48"/>
      <c r="T50" s="48"/>
      <c r="U50" s="48"/>
    </row>
    <row r="51" spans="1:21" ht="30.75" customHeight="1">
      <c r="A51" s="48"/>
      <c r="B51" s="1157"/>
      <c r="C51" s="1158"/>
      <c r="D51" s="66"/>
      <c r="E51" s="1161" t="s">
        <v>16</v>
      </c>
      <c r="F51" s="1161"/>
      <c r="G51" s="1161"/>
      <c r="H51" s="1161"/>
      <c r="I51" s="1161"/>
      <c r="J51" s="1162"/>
      <c r="K51" s="63">
        <v>0</v>
      </c>
      <c r="L51" s="64">
        <v>0</v>
      </c>
      <c r="M51" s="64" t="s">
        <v>486</v>
      </c>
      <c r="N51" s="64" t="s">
        <v>486</v>
      </c>
      <c r="O51" s="65" t="s">
        <v>486</v>
      </c>
      <c r="P51" s="48"/>
      <c r="Q51" s="48"/>
      <c r="R51" s="48"/>
      <c r="S51" s="48"/>
      <c r="T51" s="48"/>
      <c r="U51" s="48"/>
    </row>
    <row r="52" spans="1:21" ht="30.75" customHeight="1">
      <c r="A52" s="48"/>
      <c r="B52" s="1163" t="s">
        <v>17</v>
      </c>
      <c r="C52" s="1164"/>
      <c r="D52" s="66"/>
      <c r="E52" s="1161" t="s">
        <v>18</v>
      </c>
      <c r="F52" s="1161"/>
      <c r="G52" s="1161"/>
      <c r="H52" s="1161"/>
      <c r="I52" s="1161"/>
      <c r="J52" s="1162"/>
      <c r="K52" s="63">
        <v>811</v>
      </c>
      <c r="L52" s="64">
        <v>792</v>
      </c>
      <c r="M52" s="64">
        <v>778</v>
      </c>
      <c r="N52" s="64">
        <v>802</v>
      </c>
      <c r="O52" s="65">
        <v>841</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247</v>
      </c>
      <c r="L53" s="69">
        <v>220</v>
      </c>
      <c r="M53" s="69">
        <v>228</v>
      </c>
      <c r="N53" s="69">
        <v>297</v>
      </c>
      <c r="O53" s="70">
        <v>383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541</v>
      </c>
      <c r="L57" s="81" t="s">
        <v>542</v>
      </c>
      <c r="M57" s="81" t="s">
        <v>543</v>
      </c>
      <c r="N57" s="81" t="s">
        <v>544</v>
      </c>
      <c r="O57" s="82" t="s">
        <v>545</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goivhDicfPMRTSXuPzE4Y0sf4k5Y+Yl84AYnnlnxdbmlVlinigLNzh2rdTVfRkLoRvOy5x9UDxNp1NOYK4IgA==" saltValue="pc1t3eT4J+APnLfvewUBp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7"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525</v>
      </c>
      <c r="J40" s="103" t="s">
        <v>526</v>
      </c>
      <c r="K40" s="103" t="s">
        <v>527</v>
      </c>
      <c r="L40" s="103" t="s">
        <v>528</v>
      </c>
      <c r="M40" s="104" t="s">
        <v>529</v>
      </c>
    </row>
    <row r="41" spans="2:13" ht="27.75" customHeight="1">
      <c r="B41" s="1184" t="s">
        <v>30</v>
      </c>
      <c r="C41" s="1185"/>
      <c r="D41" s="105"/>
      <c r="E41" s="1190" t="s">
        <v>31</v>
      </c>
      <c r="F41" s="1190"/>
      <c r="G41" s="1190"/>
      <c r="H41" s="1191"/>
      <c r="I41" s="355">
        <v>8181</v>
      </c>
      <c r="J41" s="356">
        <v>8169</v>
      </c>
      <c r="K41" s="356">
        <v>8064</v>
      </c>
      <c r="L41" s="356">
        <v>7786</v>
      </c>
      <c r="M41" s="357">
        <v>7304</v>
      </c>
    </row>
    <row r="42" spans="2:13" ht="27.75" customHeight="1">
      <c r="B42" s="1186"/>
      <c r="C42" s="1187"/>
      <c r="D42" s="106"/>
      <c r="E42" s="1192" t="s">
        <v>32</v>
      </c>
      <c r="F42" s="1192"/>
      <c r="G42" s="1192"/>
      <c r="H42" s="1193"/>
      <c r="I42" s="358" t="s">
        <v>486</v>
      </c>
      <c r="J42" s="359" t="s">
        <v>486</v>
      </c>
      <c r="K42" s="359" t="s">
        <v>486</v>
      </c>
      <c r="L42" s="359" t="s">
        <v>486</v>
      </c>
      <c r="M42" s="360" t="s">
        <v>486</v>
      </c>
    </row>
    <row r="43" spans="2:13" ht="27.75" customHeight="1">
      <c r="B43" s="1186"/>
      <c r="C43" s="1187"/>
      <c r="D43" s="106"/>
      <c r="E43" s="1192" t="s">
        <v>33</v>
      </c>
      <c r="F43" s="1192"/>
      <c r="G43" s="1192"/>
      <c r="H43" s="1193"/>
      <c r="I43" s="358">
        <v>425</v>
      </c>
      <c r="J43" s="359">
        <v>373</v>
      </c>
      <c r="K43" s="359">
        <v>378</v>
      </c>
      <c r="L43" s="359">
        <v>351</v>
      </c>
      <c r="M43" s="360">
        <v>363</v>
      </c>
    </row>
    <row r="44" spans="2:13" ht="27.75" customHeight="1">
      <c r="B44" s="1186"/>
      <c r="C44" s="1187"/>
      <c r="D44" s="106"/>
      <c r="E44" s="1192" t="s">
        <v>34</v>
      </c>
      <c r="F44" s="1192"/>
      <c r="G44" s="1192"/>
      <c r="H44" s="1193"/>
      <c r="I44" s="358">
        <v>231</v>
      </c>
      <c r="J44" s="359">
        <v>272</v>
      </c>
      <c r="K44" s="359">
        <v>523</v>
      </c>
      <c r="L44" s="359">
        <v>782</v>
      </c>
      <c r="M44" s="360">
        <v>1197</v>
      </c>
    </row>
    <row r="45" spans="2:13" ht="27.75" customHeight="1">
      <c r="B45" s="1186"/>
      <c r="C45" s="1187"/>
      <c r="D45" s="106"/>
      <c r="E45" s="1192" t="s">
        <v>35</v>
      </c>
      <c r="F45" s="1192"/>
      <c r="G45" s="1192"/>
      <c r="H45" s="1193"/>
      <c r="I45" s="358">
        <v>1010</v>
      </c>
      <c r="J45" s="359">
        <v>978</v>
      </c>
      <c r="K45" s="359">
        <v>857</v>
      </c>
      <c r="L45" s="359">
        <v>837</v>
      </c>
      <c r="M45" s="360">
        <v>810</v>
      </c>
    </row>
    <row r="46" spans="2:13" ht="27.75" customHeight="1">
      <c r="B46" s="1186"/>
      <c r="C46" s="1187"/>
      <c r="D46" s="107"/>
      <c r="E46" s="1192" t="s">
        <v>36</v>
      </c>
      <c r="F46" s="1192"/>
      <c r="G46" s="1192"/>
      <c r="H46" s="1193"/>
      <c r="I46" s="358" t="s">
        <v>486</v>
      </c>
      <c r="J46" s="359" t="s">
        <v>486</v>
      </c>
      <c r="K46" s="359" t="s">
        <v>486</v>
      </c>
      <c r="L46" s="359" t="s">
        <v>486</v>
      </c>
      <c r="M46" s="360" t="s">
        <v>486</v>
      </c>
    </row>
    <row r="47" spans="2:13" ht="27.75" customHeight="1">
      <c r="B47" s="1186"/>
      <c r="C47" s="1187"/>
      <c r="D47" s="108"/>
      <c r="E47" s="1194" t="s">
        <v>37</v>
      </c>
      <c r="F47" s="1195"/>
      <c r="G47" s="1195"/>
      <c r="H47" s="1196"/>
      <c r="I47" s="358" t="s">
        <v>486</v>
      </c>
      <c r="J47" s="359" t="s">
        <v>486</v>
      </c>
      <c r="K47" s="359" t="s">
        <v>486</v>
      </c>
      <c r="L47" s="359" t="s">
        <v>486</v>
      </c>
      <c r="M47" s="360" t="s">
        <v>486</v>
      </c>
    </row>
    <row r="48" spans="2:13" ht="27.75" customHeight="1">
      <c r="B48" s="1186"/>
      <c r="C48" s="1187"/>
      <c r="D48" s="106"/>
      <c r="E48" s="1192" t="s">
        <v>38</v>
      </c>
      <c r="F48" s="1192"/>
      <c r="G48" s="1192"/>
      <c r="H48" s="1193"/>
      <c r="I48" s="358" t="s">
        <v>486</v>
      </c>
      <c r="J48" s="359" t="s">
        <v>486</v>
      </c>
      <c r="K48" s="359" t="s">
        <v>486</v>
      </c>
      <c r="L48" s="359" t="s">
        <v>486</v>
      </c>
      <c r="M48" s="360" t="s">
        <v>486</v>
      </c>
    </row>
    <row r="49" spans="2:13" ht="27.75" customHeight="1">
      <c r="B49" s="1188"/>
      <c r="C49" s="1189"/>
      <c r="D49" s="106"/>
      <c r="E49" s="1192" t="s">
        <v>39</v>
      </c>
      <c r="F49" s="1192"/>
      <c r="G49" s="1192"/>
      <c r="H49" s="1193"/>
      <c r="I49" s="358" t="s">
        <v>486</v>
      </c>
      <c r="J49" s="359" t="s">
        <v>486</v>
      </c>
      <c r="K49" s="359" t="s">
        <v>486</v>
      </c>
      <c r="L49" s="359" t="s">
        <v>486</v>
      </c>
      <c r="M49" s="360" t="s">
        <v>486</v>
      </c>
    </row>
    <row r="50" spans="2:13" ht="27.75" customHeight="1">
      <c r="B50" s="1197" t="s">
        <v>40</v>
      </c>
      <c r="C50" s="1198"/>
      <c r="D50" s="109"/>
      <c r="E50" s="1192" t="s">
        <v>41</v>
      </c>
      <c r="F50" s="1192"/>
      <c r="G50" s="1192"/>
      <c r="H50" s="1193"/>
      <c r="I50" s="358">
        <v>2972</v>
      </c>
      <c r="J50" s="359">
        <v>2922</v>
      </c>
      <c r="K50" s="359">
        <v>3351</v>
      </c>
      <c r="L50" s="359">
        <v>3480</v>
      </c>
      <c r="M50" s="360">
        <v>3568</v>
      </c>
    </row>
    <row r="51" spans="2:13" ht="27.75" customHeight="1">
      <c r="B51" s="1186"/>
      <c r="C51" s="1187"/>
      <c r="D51" s="106"/>
      <c r="E51" s="1192" t="s">
        <v>42</v>
      </c>
      <c r="F51" s="1192"/>
      <c r="G51" s="1192"/>
      <c r="H51" s="1193"/>
      <c r="I51" s="358">
        <v>107</v>
      </c>
      <c r="J51" s="359">
        <v>101</v>
      </c>
      <c r="K51" s="359">
        <v>94</v>
      </c>
      <c r="L51" s="359">
        <v>88</v>
      </c>
      <c r="M51" s="360">
        <v>84</v>
      </c>
    </row>
    <row r="52" spans="2:13" ht="27.75" customHeight="1">
      <c r="B52" s="1188"/>
      <c r="C52" s="1189"/>
      <c r="D52" s="106"/>
      <c r="E52" s="1192" t="s">
        <v>43</v>
      </c>
      <c r="F52" s="1192"/>
      <c r="G52" s="1192"/>
      <c r="H52" s="1193"/>
      <c r="I52" s="358">
        <v>7013</v>
      </c>
      <c r="J52" s="359">
        <v>6895</v>
      </c>
      <c r="K52" s="359">
        <v>6724</v>
      </c>
      <c r="L52" s="359">
        <v>6291</v>
      </c>
      <c r="M52" s="360">
        <v>6045</v>
      </c>
    </row>
    <row r="53" spans="2:13" ht="27.75" customHeight="1" thickBot="1">
      <c r="B53" s="1199" t="s">
        <v>19</v>
      </c>
      <c r="C53" s="1200"/>
      <c r="D53" s="110"/>
      <c r="E53" s="1201" t="s">
        <v>44</v>
      </c>
      <c r="F53" s="1201"/>
      <c r="G53" s="1201"/>
      <c r="H53" s="1202"/>
      <c r="I53" s="361">
        <v>-245</v>
      </c>
      <c r="J53" s="362">
        <v>-126</v>
      </c>
      <c r="K53" s="362">
        <v>-347</v>
      </c>
      <c r="L53" s="362">
        <v>-102</v>
      </c>
      <c r="M53" s="363">
        <v>-23</v>
      </c>
    </row>
    <row r="54" spans="2:13" ht="27.75" customHeight="1">
      <c r="B54" s="111"/>
      <c r="C54" s="112"/>
      <c r="D54" s="112"/>
      <c r="E54" s="113"/>
      <c r="F54" s="113"/>
      <c r="G54" s="113"/>
      <c r="H54" s="113"/>
      <c r="I54" s="114"/>
      <c r="J54" s="114"/>
      <c r="K54" s="114"/>
      <c r="L54" s="114"/>
      <c r="M54" s="114"/>
    </row>
    <row r="55" spans="2:13" ht="13"/>
  </sheetData>
  <sheetProtection algorithmName="SHA-512" hashValue="h2IoniBKrFtqBtgKfLiXMB2u+VPkaTkXgUUtUkRwu9y4KHwxN5q3MUf26xeCu0exa9mRX7FU9gNEzxoNNByBfQ==" saltValue="WVJDV54fxSV7VLnxFyqXK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527</v>
      </c>
      <c r="G54" s="119" t="s">
        <v>528</v>
      </c>
      <c r="H54" s="120" t="s">
        <v>529</v>
      </c>
    </row>
    <row r="55" spans="2:8" ht="52.5" customHeight="1">
      <c r="B55" s="121"/>
      <c r="C55" s="1211" t="s">
        <v>46</v>
      </c>
      <c r="D55" s="1211"/>
      <c r="E55" s="1212"/>
      <c r="F55" s="122">
        <v>1672</v>
      </c>
      <c r="G55" s="122">
        <v>1805</v>
      </c>
      <c r="H55" s="123">
        <v>1812</v>
      </c>
    </row>
    <row r="56" spans="2:8" ht="52.5" customHeight="1">
      <c r="B56" s="124"/>
      <c r="C56" s="1213" t="s">
        <v>47</v>
      </c>
      <c r="D56" s="1213"/>
      <c r="E56" s="1214"/>
      <c r="F56" s="125">
        <v>506</v>
      </c>
      <c r="G56" s="125">
        <v>470</v>
      </c>
      <c r="H56" s="126">
        <v>397</v>
      </c>
    </row>
    <row r="57" spans="2:8" ht="53.25" customHeight="1">
      <c r="B57" s="124"/>
      <c r="C57" s="1215" t="s">
        <v>48</v>
      </c>
      <c r="D57" s="1215"/>
      <c r="E57" s="1216"/>
      <c r="F57" s="127">
        <v>1887</v>
      </c>
      <c r="G57" s="127">
        <v>1880</v>
      </c>
      <c r="H57" s="128">
        <v>2063</v>
      </c>
    </row>
    <row r="58" spans="2:8" ht="45.75" customHeight="1">
      <c r="B58" s="129"/>
      <c r="C58" s="1203" t="s">
        <v>549</v>
      </c>
      <c r="D58" s="1204"/>
      <c r="E58" s="1205"/>
      <c r="F58" s="130">
        <v>798</v>
      </c>
      <c r="G58" s="130">
        <v>773</v>
      </c>
      <c r="H58" s="131">
        <v>848</v>
      </c>
    </row>
    <row r="59" spans="2:8" ht="45.75" customHeight="1">
      <c r="B59" s="129"/>
      <c r="C59" s="1203" t="s">
        <v>550</v>
      </c>
      <c r="D59" s="1204"/>
      <c r="E59" s="1205"/>
      <c r="F59" s="130">
        <v>432</v>
      </c>
      <c r="G59" s="130">
        <v>467</v>
      </c>
      <c r="H59" s="131">
        <v>512</v>
      </c>
    </row>
    <row r="60" spans="2:8" ht="45.75" customHeight="1">
      <c r="B60" s="129"/>
      <c r="C60" s="1203" t="s">
        <v>551</v>
      </c>
      <c r="D60" s="1204"/>
      <c r="E60" s="1205"/>
      <c r="F60" s="130">
        <v>413</v>
      </c>
      <c r="G60" s="130">
        <v>413</v>
      </c>
      <c r="H60" s="131">
        <v>403</v>
      </c>
    </row>
    <row r="61" spans="2:8" ht="45.75" customHeight="1">
      <c r="B61" s="129"/>
      <c r="C61" s="1203" t="s">
        <v>552</v>
      </c>
      <c r="D61" s="1204"/>
      <c r="E61" s="1205"/>
      <c r="F61" s="130">
        <v>103</v>
      </c>
      <c r="G61" s="130">
        <v>120</v>
      </c>
      <c r="H61" s="131">
        <v>160</v>
      </c>
    </row>
    <row r="62" spans="2:8" ht="45.75" customHeight="1" thickBot="1">
      <c r="B62" s="132"/>
      <c r="C62" s="1206" t="s">
        <v>553</v>
      </c>
      <c r="D62" s="1207"/>
      <c r="E62" s="1208"/>
      <c r="F62" s="133">
        <v>45</v>
      </c>
      <c r="G62" s="133">
        <v>45</v>
      </c>
      <c r="H62" s="134">
        <v>45</v>
      </c>
    </row>
    <row r="63" spans="2:8" ht="52.5" customHeight="1" thickBot="1">
      <c r="B63" s="135"/>
      <c r="C63" s="1209" t="s">
        <v>49</v>
      </c>
      <c r="D63" s="1209"/>
      <c r="E63" s="1210"/>
      <c r="F63" s="136">
        <v>4065</v>
      </c>
      <c r="G63" s="136">
        <v>4155</v>
      </c>
      <c r="H63" s="137">
        <v>4271</v>
      </c>
    </row>
    <row r="64" spans="2:8" ht="13"/>
  </sheetData>
  <sheetProtection algorithmName="SHA-512" hashValue="6IL53aPmaK/NV9JB17I9wqqLftrSvL7J2u3Hep2sMlRlpUb28VQtYxkYeGP6iQKB7auOEZPHBDqXOV1f6Ge9Eg==" saltValue="+40rqf1F9tpo2qY3vdCO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524</v>
      </c>
      <c r="G2" s="151"/>
      <c r="H2" s="152"/>
    </row>
    <row r="3" spans="1:8">
      <c r="A3" s="148" t="s">
        <v>517</v>
      </c>
      <c r="B3" s="153"/>
      <c r="C3" s="154"/>
      <c r="D3" s="155">
        <v>175946</v>
      </c>
      <c r="E3" s="156"/>
      <c r="F3" s="157">
        <v>93492</v>
      </c>
      <c r="G3" s="158"/>
      <c r="H3" s="159"/>
    </row>
    <row r="4" spans="1:8">
      <c r="A4" s="160"/>
      <c r="B4" s="161"/>
      <c r="C4" s="162"/>
      <c r="D4" s="163">
        <v>82143</v>
      </c>
      <c r="E4" s="164"/>
      <c r="F4" s="165">
        <v>53316</v>
      </c>
      <c r="G4" s="166"/>
      <c r="H4" s="167"/>
    </row>
    <row r="5" spans="1:8">
      <c r="A5" s="148" t="s">
        <v>519</v>
      </c>
      <c r="B5" s="153"/>
      <c r="C5" s="154"/>
      <c r="D5" s="155">
        <v>151158</v>
      </c>
      <c r="E5" s="156"/>
      <c r="F5" s="157">
        <v>126525</v>
      </c>
      <c r="G5" s="158"/>
      <c r="H5" s="159"/>
    </row>
    <row r="6" spans="1:8">
      <c r="A6" s="160"/>
      <c r="B6" s="161"/>
      <c r="C6" s="162"/>
      <c r="D6" s="163">
        <v>57431</v>
      </c>
      <c r="E6" s="164"/>
      <c r="F6" s="165">
        <v>67052</v>
      </c>
      <c r="G6" s="166"/>
      <c r="H6" s="167"/>
    </row>
    <row r="7" spans="1:8">
      <c r="A7" s="148" t="s">
        <v>520</v>
      </c>
      <c r="B7" s="153"/>
      <c r="C7" s="154"/>
      <c r="D7" s="155">
        <v>139496</v>
      </c>
      <c r="E7" s="156"/>
      <c r="F7" s="157">
        <v>122054</v>
      </c>
      <c r="G7" s="158"/>
      <c r="H7" s="159"/>
    </row>
    <row r="8" spans="1:8">
      <c r="A8" s="160"/>
      <c r="B8" s="161"/>
      <c r="C8" s="162"/>
      <c r="D8" s="163">
        <v>62954</v>
      </c>
      <c r="E8" s="164"/>
      <c r="F8" s="165">
        <v>68298</v>
      </c>
      <c r="G8" s="166"/>
      <c r="H8" s="167"/>
    </row>
    <row r="9" spans="1:8">
      <c r="A9" s="148" t="s">
        <v>521</v>
      </c>
      <c r="B9" s="153"/>
      <c r="C9" s="154"/>
      <c r="D9" s="155">
        <v>131145</v>
      </c>
      <c r="E9" s="156"/>
      <c r="F9" s="157">
        <v>111644</v>
      </c>
      <c r="G9" s="158"/>
      <c r="H9" s="159"/>
    </row>
    <row r="10" spans="1:8">
      <c r="A10" s="160"/>
      <c r="B10" s="161"/>
      <c r="C10" s="162"/>
      <c r="D10" s="163">
        <v>48570</v>
      </c>
      <c r="E10" s="164"/>
      <c r="F10" s="165">
        <v>66606</v>
      </c>
      <c r="G10" s="166"/>
      <c r="H10" s="167"/>
    </row>
    <row r="11" spans="1:8">
      <c r="A11" s="148" t="s">
        <v>522</v>
      </c>
      <c r="B11" s="153"/>
      <c r="C11" s="154"/>
      <c r="D11" s="155">
        <v>100108</v>
      </c>
      <c r="E11" s="156"/>
      <c r="F11" s="157">
        <v>127917</v>
      </c>
      <c r="G11" s="158"/>
      <c r="H11" s="159"/>
    </row>
    <row r="12" spans="1:8">
      <c r="A12" s="160"/>
      <c r="B12" s="161"/>
      <c r="C12" s="168"/>
      <c r="D12" s="163">
        <v>42513</v>
      </c>
      <c r="E12" s="164"/>
      <c r="F12" s="165">
        <v>69746</v>
      </c>
      <c r="G12" s="166"/>
      <c r="H12" s="167"/>
    </row>
    <row r="13" spans="1:8">
      <c r="A13" s="148"/>
      <c r="B13" s="153"/>
      <c r="C13" s="169"/>
      <c r="D13" s="170">
        <v>139571</v>
      </c>
      <c r="E13" s="171"/>
      <c r="F13" s="172">
        <v>116326</v>
      </c>
      <c r="G13" s="173"/>
      <c r="H13" s="159"/>
    </row>
    <row r="14" spans="1:8">
      <c r="A14" s="160"/>
      <c r="B14" s="161"/>
      <c r="C14" s="162"/>
      <c r="D14" s="163">
        <v>58722</v>
      </c>
      <c r="E14" s="164"/>
      <c r="F14" s="165">
        <v>65004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4.5199999999999996</v>
      </c>
      <c r="C19" s="174">
        <f>ROUND(VALUE(SUBSTITUTE(実質収支比率等に係る経年分析!G$48,"▲","-")),2)</f>
        <v>4.6900000000000004</v>
      </c>
      <c r="D19" s="174">
        <f>ROUND(VALUE(SUBSTITUTE(実質収支比率等に係る経年分析!H$48,"▲","-")),2)</f>
        <v>6.12</v>
      </c>
      <c r="E19" s="174">
        <f>ROUND(VALUE(SUBSTITUTE(実質収支比率等に係る経年分析!I$48,"▲","-")),2)</f>
        <v>5.33</v>
      </c>
      <c r="F19" s="174">
        <f>ROUND(VALUE(SUBSTITUTE(実質収支比率等に係る経年分析!J$48,"▲","-")),2)</f>
        <v>5.23</v>
      </c>
    </row>
    <row r="20" spans="1:11">
      <c r="A20" s="174" t="s">
        <v>53</v>
      </c>
      <c r="B20" s="174">
        <f>ROUND(VALUE(SUBSTITUTE(実質収支比率等に係る経年分析!F$47,"▲","-")),2)</f>
        <v>42.76</v>
      </c>
      <c r="C20" s="174">
        <f>ROUND(VALUE(SUBSTITUTE(実質収支比率等に係る経年分析!G$47,"▲","-")),2)</f>
        <v>38.54</v>
      </c>
      <c r="D20" s="174">
        <f>ROUND(VALUE(SUBSTITUTE(実質収支比率等に係る経年分析!H$47,"▲","-")),2)</f>
        <v>36.340000000000003</v>
      </c>
      <c r="E20" s="174">
        <f>ROUND(VALUE(SUBSTITUTE(実質収支比率等に係る経年分析!I$47,"▲","-")),2)</f>
        <v>40.450000000000003</v>
      </c>
      <c r="F20" s="174">
        <f>ROUND(VALUE(SUBSTITUTE(実質収支比率等に係る経年分析!J$47,"▲","-")),2)</f>
        <v>39.869999999999997</v>
      </c>
    </row>
    <row r="21" spans="1:11">
      <c r="A21" s="174" t="s">
        <v>54</v>
      </c>
      <c r="B21" s="174">
        <f>IF(ISNUMBER(VALUE(SUBSTITUTE(実質収支比率等に係る経年分析!F$49,"▲","-"))),ROUND(VALUE(SUBSTITUTE(実質収支比率等に係る経年分析!F$49,"▲","-")),2),NA())</f>
        <v>-6.31</v>
      </c>
      <c r="C21" s="174">
        <f>IF(ISNUMBER(VALUE(SUBSTITUTE(実質収支比率等に係る経年分析!G$49,"▲","-"))),ROUND(VALUE(SUBSTITUTE(実質収支比率等に係る経年分析!G$49,"▲","-")),2),NA())</f>
        <v>-2.44</v>
      </c>
      <c r="D21" s="174">
        <f>IF(ISNUMBER(VALUE(SUBSTITUTE(実質収支比率等に係る経年分析!H$49,"▲","-"))),ROUND(VALUE(SUBSTITUTE(実質収支比率等に係る経年分析!H$49,"▲","-")),2),NA())</f>
        <v>1.53</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0.14000000000000001</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c r="A32" s="175" t="str">
        <f>IF(連結実質赤字比率に係る赤字・黒字の構成分析!C$38="",NA(),連結実質赤字比率に係る赤字・黒字の構成分析!C$38)</f>
        <v>生活排水特別会計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0.12</v>
      </c>
    </row>
    <row r="33" spans="1:16">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c r="A34" s="175" t="str">
        <f>IF(連結実質赤字比率に係る赤字・黒字の構成分析!C$36="",NA(),連結実質赤字比率に係る赤字・黒字の構成分析!C$36)</f>
        <v>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0.83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1.1299999999999999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2.4700000000000002</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4.5199999999999996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4.68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27.87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5.33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5.22</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811</v>
      </c>
      <c r="E42" s="176"/>
      <c r="F42" s="176"/>
      <c r="G42" s="176">
        <f>'実質公債費比率（分子）の構造'!L$52</f>
        <v>792</v>
      </c>
      <c r="H42" s="176"/>
      <c r="I42" s="176"/>
      <c r="J42" s="176">
        <f>'実質公債費比率（分子）の構造'!M$52</f>
        <v>778</v>
      </c>
      <c r="K42" s="176"/>
      <c r="L42" s="176"/>
      <c r="M42" s="176">
        <f>'実質公債費比率（分子）の構造'!N$52</f>
        <v>802</v>
      </c>
      <c r="N42" s="176"/>
      <c r="O42" s="176"/>
      <c r="P42" s="176">
        <f>'実質公債費比率（分子）の構造'!O$52</f>
        <v>841</v>
      </c>
    </row>
    <row r="43" spans="1:16">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14</v>
      </c>
      <c r="C45" s="176"/>
      <c r="D45" s="176"/>
      <c r="E45" s="176">
        <f>'実質公債費比率（分子）の構造'!L$49</f>
        <v>11</v>
      </c>
      <c r="F45" s="176"/>
      <c r="G45" s="176"/>
      <c r="H45" s="176">
        <f>'実質公債費比率（分子）の構造'!M$49</f>
        <v>19</v>
      </c>
      <c r="I45" s="176"/>
      <c r="J45" s="176"/>
      <c r="K45" s="176">
        <f>'実質公債費比率（分子）の構造'!N$49</f>
        <v>53</v>
      </c>
      <c r="L45" s="176"/>
      <c r="M45" s="176"/>
      <c r="N45" s="176">
        <f>'実質公債費比率（分子）の構造'!O$49</f>
        <v>51</v>
      </c>
      <c r="O45" s="176"/>
      <c r="P45" s="176"/>
    </row>
    <row r="46" spans="1:16">
      <c r="A46" s="176" t="s">
        <v>64</v>
      </c>
      <c r="B46" s="176">
        <f>'実質公債費比率（分子）の構造'!K$48</f>
        <v>58</v>
      </c>
      <c r="C46" s="176"/>
      <c r="D46" s="176"/>
      <c r="E46" s="176">
        <f>'実質公債費比率（分子）の構造'!L$48</f>
        <v>61</v>
      </c>
      <c r="F46" s="176"/>
      <c r="G46" s="176"/>
      <c r="H46" s="176">
        <f>'実質公債費比率（分子）の構造'!M$48</f>
        <v>67</v>
      </c>
      <c r="I46" s="176"/>
      <c r="J46" s="176"/>
      <c r="K46" s="176">
        <f>'実質公債費比率（分子）の構造'!N$48</f>
        <v>52</v>
      </c>
      <c r="L46" s="176"/>
      <c r="M46" s="176"/>
      <c r="N46" s="176">
        <f>'実質公債費比率（分子）の構造'!O$48</f>
        <v>94</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986</v>
      </c>
      <c r="C49" s="176"/>
      <c r="D49" s="176"/>
      <c r="E49" s="176">
        <f>'実質公債費比率（分子）の構造'!L$45</f>
        <v>940</v>
      </c>
      <c r="F49" s="176"/>
      <c r="G49" s="176"/>
      <c r="H49" s="176">
        <f>'実質公債費比率（分子）の構造'!M$45</f>
        <v>920</v>
      </c>
      <c r="I49" s="176"/>
      <c r="J49" s="176"/>
      <c r="K49" s="176">
        <f>'実質公債費比率（分子）の構造'!N$45</f>
        <v>994</v>
      </c>
      <c r="L49" s="176"/>
      <c r="M49" s="176"/>
      <c r="N49" s="176">
        <f>'実質公債費比率（分子）の構造'!O$45</f>
        <v>1079</v>
      </c>
      <c r="O49" s="176"/>
      <c r="P49" s="176"/>
    </row>
    <row r="50" spans="1:16">
      <c r="A50" s="176" t="s">
        <v>67</v>
      </c>
      <c r="B50" s="176" t="e">
        <f>NA()</f>
        <v>#N/A</v>
      </c>
      <c r="C50" s="176">
        <f>IF(ISNUMBER('実質公債費比率（分子）の構造'!K$53),'実質公債費比率（分子）の構造'!K$53,NA())</f>
        <v>247</v>
      </c>
      <c r="D50" s="176" t="e">
        <f>NA()</f>
        <v>#N/A</v>
      </c>
      <c r="E50" s="176" t="e">
        <f>NA()</f>
        <v>#N/A</v>
      </c>
      <c r="F50" s="176">
        <f>IF(ISNUMBER('実質公債費比率（分子）の構造'!L$53),'実質公債費比率（分子）の構造'!L$53,NA())</f>
        <v>220</v>
      </c>
      <c r="G50" s="176" t="e">
        <f>NA()</f>
        <v>#N/A</v>
      </c>
      <c r="H50" s="176" t="e">
        <f>NA()</f>
        <v>#N/A</v>
      </c>
      <c r="I50" s="176">
        <f>IF(ISNUMBER('実質公債費比率（分子）の構造'!M$53),'実質公債費比率（分子）の構造'!M$53,NA())</f>
        <v>228</v>
      </c>
      <c r="J50" s="176" t="e">
        <f>NA()</f>
        <v>#N/A</v>
      </c>
      <c r="K50" s="176" t="e">
        <f>NA()</f>
        <v>#N/A</v>
      </c>
      <c r="L50" s="176">
        <f>IF(ISNUMBER('実質公債費比率（分子）の構造'!N$53),'実質公債費比率（分子）の構造'!N$53,NA())</f>
        <v>297</v>
      </c>
      <c r="M50" s="176" t="e">
        <f>NA()</f>
        <v>#N/A</v>
      </c>
      <c r="N50" s="176" t="e">
        <f>NA()</f>
        <v>#N/A</v>
      </c>
      <c r="O50" s="176">
        <f>IF(ISNUMBER('実質公債費比率（分子）の構造'!O$53),'実質公債費比率（分子）の構造'!O$53,NA())</f>
        <v>383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7013</v>
      </c>
      <c r="E56" s="175"/>
      <c r="F56" s="175"/>
      <c r="G56" s="175">
        <f>'将来負担比率（分子）の構造'!J$52</f>
        <v>6895</v>
      </c>
      <c r="H56" s="175"/>
      <c r="I56" s="175"/>
      <c r="J56" s="175">
        <f>'将来負担比率（分子）の構造'!K$52</f>
        <v>6724</v>
      </c>
      <c r="K56" s="175"/>
      <c r="L56" s="175"/>
      <c r="M56" s="175">
        <f>'将来負担比率（分子）の構造'!L$52</f>
        <v>6291</v>
      </c>
      <c r="N56" s="175"/>
      <c r="O56" s="175"/>
      <c r="P56" s="175">
        <f>'将来負担比率（分子）の構造'!M$52</f>
        <v>6045</v>
      </c>
    </row>
    <row r="57" spans="1:16">
      <c r="A57" s="175" t="s">
        <v>42</v>
      </c>
      <c r="B57" s="175"/>
      <c r="C57" s="175"/>
      <c r="D57" s="175">
        <f>'将来負担比率（分子）の構造'!I$51</f>
        <v>107</v>
      </c>
      <c r="E57" s="175"/>
      <c r="F57" s="175"/>
      <c r="G57" s="175">
        <f>'将来負担比率（分子）の構造'!J$51</f>
        <v>101</v>
      </c>
      <c r="H57" s="175"/>
      <c r="I57" s="175"/>
      <c r="J57" s="175">
        <f>'将来負担比率（分子）の構造'!K$51</f>
        <v>94</v>
      </c>
      <c r="K57" s="175"/>
      <c r="L57" s="175"/>
      <c r="M57" s="175">
        <f>'将来負担比率（分子）の構造'!L$51</f>
        <v>88</v>
      </c>
      <c r="N57" s="175"/>
      <c r="O57" s="175"/>
      <c r="P57" s="175">
        <f>'将来負担比率（分子）の構造'!M$51</f>
        <v>84</v>
      </c>
    </row>
    <row r="58" spans="1:16">
      <c r="A58" s="175" t="s">
        <v>41</v>
      </c>
      <c r="B58" s="175"/>
      <c r="C58" s="175"/>
      <c r="D58" s="175">
        <f>'将来負担比率（分子）の構造'!I$50</f>
        <v>2972</v>
      </c>
      <c r="E58" s="175"/>
      <c r="F58" s="175"/>
      <c r="G58" s="175">
        <f>'将来負担比率（分子）の構造'!J$50</f>
        <v>2922</v>
      </c>
      <c r="H58" s="175"/>
      <c r="I58" s="175"/>
      <c r="J58" s="175">
        <f>'将来負担比率（分子）の構造'!K$50</f>
        <v>3351</v>
      </c>
      <c r="K58" s="175"/>
      <c r="L58" s="175"/>
      <c r="M58" s="175">
        <f>'将来負担比率（分子）の構造'!L$50</f>
        <v>3480</v>
      </c>
      <c r="N58" s="175"/>
      <c r="O58" s="175"/>
      <c r="P58" s="175">
        <f>'将来負担比率（分子）の構造'!M$50</f>
        <v>3568</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1010</v>
      </c>
      <c r="C62" s="175"/>
      <c r="D62" s="175"/>
      <c r="E62" s="175">
        <f>'将来負担比率（分子）の構造'!J$45</f>
        <v>978</v>
      </c>
      <c r="F62" s="175"/>
      <c r="G62" s="175"/>
      <c r="H62" s="175">
        <f>'将来負担比率（分子）の構造'!K$45</f>
        <v>857</v>
      </c>
      <c r="I62" s="175"/>
      <c r="J62" s="175"/>
      <c r="K62" s="175">
        <f>'将来負担比率（分子）の構造'!L$45</f>
        <v>837</v>
      </c>
      <c r="L62" s="175"/>
      <c r="M62" s="175"/>
      <c r="N62" s="175">
        <f>'将来負担比率（分子）の構造'!M$45</f>
        <v>810</v>
      </c>
      <c r="O62" s="175"/>
      <c r="P62" s="175"/>
    </row>
    <row r="63" spans="1:16">
      <c r="A63" s="175" t="s">
        <v>34</v>
      </c>
      <c r="B63" s="175">
        <f>'将来負担比率（分子）の構造'!I$44</f>
        <v>231</v>
      </c>
      <c r="C63" s="175"/>
      <c r="D63" s="175"/>
      <c r="E63" s="175">
        <f>'将来負担比率（分子）の構造'!J$44</f>
        <v>272</v>
      </c>
      <c r="F63" s="175"/>
      <c r="G63" s="175"/>
      <c r="H63" s="175">
        <f>'将来負担比率（分子）の構造'!K$44</f>
        <v>523</v>
      </c>
      <c r="I63" s="175"/>
      <c r="J63" s="175"/>
      <c r="K63" s="175">
        <f>'将来負担比率（分子）の構造'!L$44</f>
        <v>782</v>
      </c>
      <c r="L63" s="175"/>
      <c r="M63" s="175"/>
      <c r="N63" s="175">
        <f>'将来負担比率（分子）の構造'!M$44</f>
        <v>1197</v>
      </c>
      <c r="O63" s="175"/>
      <c r="P63" s="175"/>
    </row>
    <row r="64" spans="1:16">
      <c r="A64" s="175" t="s">
        <v>33</v>
      </c>
      <c r="B64" s="175">
        <f>'将来負担比率（分子）の構造'!I$43</f>
        <v>425</v>
      </c>
      <c r="C64" s="175"/>
      <c r="D64" s="175"/>
      <c r="E64" s="175">
        <f>'将来負担比率（分子）の構造'!J$43</f>
        <v>373</v>
      </c>
      <c r="F64" s="175"/>
      <c r="G64" s="175"/>
      <c r="H64" s="175">
        <f>'将来負担比率（分子）の構造'!K$43</f>
        <v>378</v>
      </c>
      <c r="I64" s="175"/>
      <c r="J64" s="175"/>
      <c r="K64" s="175">
        <f>'将来負担比率（分子）の構造'!L$43</f>
        <v>351</v>
      </c>
      <c r="L64" s="175"/>
      <c r="M64" s="175"/>
      <c r="N64" s="175">
        <f>'将来負担比率（分子）の構造'!M$43</f>
        <v>363</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8181</v>
      </c>
      <c r="C66" s="175"/>
      <c r="D66" s="175"/>
      <c r="E66" s="175">
        <f>'将来負担比率（分子）の構造'!J$41</f>
        <v>8169</v>
      </c>
      <c r="F66" s="175"/>
      <c r="G66" s="175"/>
      <c r="H66" s="175">
        <f>'将来負担比率（分子）の構造'!K$41</f>
        <v>8064</v>
      </c>
      <c r="I66" s="175"/>
      <c r="J66" s="175"/>
      <c r="K66" s="175">
        <f>'将来負担比率（分子）の構造'!L$41</f>
        <v>7786</v>
      </c>
      <c r="L66" s="175"/>
      <c r="M66" s="175"/>
      <c r="N66" s="175">
        <f>'将来負担比率（分子）の構造'!M$41</f>
        <v>7304</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1672</v>
      </c>
      <c r="C72" s="179">
        <f>基金残高に係る経年分析!G55</f>
        <v>1805</v>
      </c>
      <c r="D72" s="179">
        <f>基金残高に係る経年分析!H55</f>
        <v>1812</v>
      </c>
    </row>
    <row r="73" spans="1:16">
      <c r="A73" s="178" t="s">
        <v>74</v>
      </c>
      <c r="B73" s="179">
        <f>基金残高に係る経年分析!F56</f>
        <v>506</v>
      </c>
      <c r="C73" s="179">
        <f>基金残高に係る経年分析!G56</f>
        <v>470</v>
      </c>
      <c r="D73" s="179">
        <f>基金残高に係る経年分析!H56</f>
        <v>397</v>
      </c>
    </row>
    <row r="74" spans="1:16">
      <c r="A74" s="178" t="s">
        <v>75</v>
      </c>
      <c r="B74" s="179">
        <f>基金残高に係る経年分析!F57</f>
        <v>1887</v>
      </c>
      <c r="C74" s="179">
        <f>基金残高に係る経年分析!G57</f>
        <v>1880</v>
      </c>
      <c r="D74" s="179">
        <f>基金残高に係る経年分析!H57</f>
        <v>2063</v>
      </c>
    </row>
  </sheetData>
  <sheetProtection algorithmName="SHA-512" hashValue="+FmxL74r5zmPXSWJMCjWgxBU3am7EXkHkbQmlvsmKI7HkKhTf2Klh2wYQlktKBuy4JChjKQhKZ88Gu+ZANtPDw==" saltValue="zua3Via3Bhd8d0mapGTD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2025-03-12T00:12:17Z</cp:lastPrinted>
  <dcterms:created xsi:type="dcterms:W3CDTF">2025-02-19T05:13:42Z</dcterms:created>
  <dcterms:modified xsi:type="dcterms:W3CDTF">2025-03-12T00:12:55Z</dcterms:modified>
  <cp:category/>
</cp:coreProperties>
</file>