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7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2" i="12" l="1"/>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BE35"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CO34" i="10"/>
  <c r="CO35" i="10" s="1"/>
</calcChain>
</file>

<file path=xl/sharedStrings.xml><?xml version="1.0" encoding="utf-8"?>
<sst xmlns="http://schemas.openxmlformats.org/spreadsheetml/2006/main" count="1068" uniqueCount="565">
  <si>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</si>
  <si>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</si>
  <si>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</si>
  <si>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</si>
  <si>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</si>
  <si>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</si>
  <si>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</si>
  <si>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</si>
  <si>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</si>
  <si>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</si>
  <si>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</si>
  <si>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</si>
  <si>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</si>
  <si>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</si>
  <si>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</si>
  <si>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</si>
  <si>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</si>
  <si>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</si>
  <si>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</si>
  <si>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</si>
  <si>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</si>
  <si>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</si>
  <si>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</si>
  <si>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</si>
  <si>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</si>
  <si>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</si>
  <si>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</si>
  <si>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</si>
  <si>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</si>
  <si>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</si>
  <si>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</si>
  <si>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</si>
  <si>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</si>
  <si>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</si>
  <si>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</si>
  <si>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</si>
  <si>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</si>
  <si>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</si>
  <si>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</si>
  <si>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</si>
  <si>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</si>
  <si>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</si>
  <si>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</si>
  <si>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</si>
  <si>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</si>
  <si>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</si>
  <si>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</si>
  <si>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</si>
  <si>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</si>
  <si>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</si>
  <si>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</si>
  <si>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</si>
  <si>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</si>
  <si>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</si>
  <si>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</si>
  <si>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</si>
  <si>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</si>
  <si>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</si>
  <si>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</si>
  <si>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</si>
  <si>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</si>
  <si>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</si>
  <si>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</si>
  <si>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</si>
  <si>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</si>
  <si>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</si>
  <si>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</si>
  <si>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</si>
  <si>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</si>
  <si>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</si>
  <si>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</si>
  <si>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</si>
  <si>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</si>
  <si>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</si>
  <si>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</si>
  <si>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</si>
  <si>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</si>
  <si>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</si>
  <si>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</si>
  <si>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</si>
  <si>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</si>
  <si>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</si>
  <si>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</si>
  <si>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</si>
  <si>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</si>
  <si>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</si>
  <si>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</si>
  <si>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</si>
  <si>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</si>
  <si>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</si>
  <si>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</si>
  <si>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</si>
  <si>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</si>
  <si>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</si>
  <si>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</si>
  <si>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</si>
  <si>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</si>
  <si>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</si>
  <si>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</si>
  <si>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</si>
  <si>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</si>
  <si>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</si>
  <si>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</si>
  <si>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</si>
  <si>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</si>
  <si>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</si>
  <si>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</si>
  <si>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</si>
  <si>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</si>
  <si>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</si>
  <si>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</si>
  <si>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</si>
  <si>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</si>
  <si>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</si>
  <si>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</si>
  <si>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</si>
  <si>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</si>
  <si>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</si>
  <si>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</si>
  <si>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</si>
  <si>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</si>
  <si>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</si>
  <si>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</si>
  <si>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</si>
  <si>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</si>
  <si>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</si>
  <si>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</si>
  <si>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</si>
  <si>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</si>
  <si>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</si>
  <si>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</si>
  <si>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</si>
  <si>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</si>
  <si>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</si>
  <si>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</si>
  <si>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</si>
  <si>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</si>
  <si>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</si>
  <si>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</si>
  <si>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</si>
  <si>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</si>
  <si>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</si>
  <si>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</si>
  <si>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</si>
  <si>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</si>
  <si>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</si>
  <si>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</si>
  <si>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</si>
  <si>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</si>
  <si>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</si>
  <si>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</si>
  <si>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</si>
  <si>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</si>
  <si>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</si>
  <si>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</si>
  <si>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</si>
  <si>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</si>
  <si>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</si>
  <si>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</si>
  <si>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</si>
  <si>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</si>
  <si>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</si>
  <si>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</si>
  <si>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</si>
  <si>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</si>
  <si>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</si>
  <si>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</si>
  <si>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</si>
  <si>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</si>
  <si>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</si>
  <si>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</si>
  <si>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</si>
  <si>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</si>
  <si>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</si>
  <si>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</si>
  <si>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</si>
  <si>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</si>
  <si>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</si>
  <si>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</si>
  <si>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</si>
  <si>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</si>
  <si>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</si>
  <si>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</si>
  <si>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</si>
  <si>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</si>
  <si>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</si>
  <si>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</si>
  <si>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</si>
  <si>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</si>
  <si>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</si>
  <si>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</si>
  <si>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</si>
  <si>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</si>
  <si>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</si>
  <si>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</si>
  <si>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</si>
  <si>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</si>
  <si>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</si>
  <si>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</si>
  <si>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</si>
  <si>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</si>
  <si>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</si>
  <si>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</si>
  <si>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熊本県宇城市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</si>
  <si>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</si>
  <si>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</si>
  <si>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</si>
  <si>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</si>
  <si>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</si>
  <si>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</si>
  <si>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</si>
  <si>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</si>
  <si>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</si>
  <si>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</si>
  <si>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</si>
  <si>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</si>
  <si>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</si>
  <si>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</si>
  <si>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</si>
  <si>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</si>
  <si>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</si>
  <si>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</si>
  <si>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</si>
  <si>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</si>
  <si>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</si>
  <si>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</si>
  <si>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</si>
  <si>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</si>
  <si>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</si>
  <si>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</si>
  <si>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</si>
  <si>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</si>
  <si>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</si>
  <si>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</si>
  <si>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</si>
  <si>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</si>
  <si>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</si>
  <si>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</si>
  <si>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</si>
  <si>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</si>
  <si>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</si>
  <si>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</si>
  <si>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</si>
  <si>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</si>
  <si>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</si>
  <si>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</si>
  <si>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</si>
  <si>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</si>
  <si>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</si>
  <si>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</si>
  <si>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</si>
  <si>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</si>
  <si>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</si>
  <si>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</si>
  <si>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</si>
  <si>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</si>
  <si>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</si>
  <si>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</si>
  <si>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</si>
  <si>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</si>
  <si>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</si>
  <si>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</si>
  <si>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</si>
  <si>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</si>
  <si>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</si>
  <si>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</si>
  <si>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</si>
  <si>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</si>
  <si>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</si>
  <si>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</si>
  <si>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</si>
  <si>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</si>
  <si>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</si>
  <si>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</si>
  <si>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</si>
  <si>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</si>
  <si>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</si>
  <si>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</si>
  <si>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</si>
  <si>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</si>
  <si>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</si>
  <si>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</si>
  <si>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</si>
  <si>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</si>
  <si>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</si>
  <si>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</si>
  <si>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</si>
  <si>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</si>
  <si>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</si>
  <si>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</si>
  <si>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</si>
  <si>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</si>
  <si>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</si>
  <si>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</si>
  <si>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</si>
  <si>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</si>
  <si>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</si>
  <si>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</si>
  <si>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</si>
  <si>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</si>
  <si>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</si>
  <si>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</si>
  <si>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</si>
  <si>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</si>
  <si>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</si>
  <si>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</si>
  <si>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</si>
  <si>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</si>
  <si>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</si>
  <si>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</si>
  <si>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</si>
  <si>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</si>
  <si>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</si>
  <si>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</si>
  <si>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</si>
  <si>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</si>
  <si>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</si>
  <si>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</si>
  <si>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</si>
  <si>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</si>
  <si>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</si>
  <si>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</si>
  <si>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</si>
  <si>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</si>
  <si>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</si>
  <si>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</si>
  <si>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</si>
  <si>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</si>
  <si>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</si>
  <si>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</si>
  <si>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</si>
  <si>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</si>
  <si>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</si>
  <si>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</si>
  <si>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</si>
  <si>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</si>
  <si>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</si>
  <si>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</si>
  <si>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</si>
  <si>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</si>
  <si>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</si>
  <si>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</si>
  <si>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</si>
  <si>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</si>
  <si>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</si>
  <si>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</si>
  <si>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</si>
  <si>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</si>
  <si>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</si>
  <si>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</si>
  <si>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</si>
  <si>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</si>
  <si>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</si>
  <si>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</si>
  <si>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熊本県宇城市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</si>
  <si>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</si>
  <si>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</si>
  <si>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</si>
  <si>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</si>
  <si>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</si>
  <si>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</si>
  <si>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</si>
  <si>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</si>
  <si>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</si>
  <si>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</si>
  <si>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</si>
  <si>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</si>
  <si>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</si>
  <si>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</si>
  <si>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</si>
  <si>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</si>
  <si>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</si>
  <si>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</si>
  <si>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</si>
  <si>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</si>
  <si>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</si>
  <si>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</si>
  <si>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</si>
  <si>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</si>
  <si>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</si>
  <si>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</si>
  <si>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</si>
  <si>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</si>
  <si>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</si>
  <si>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</si>
  <si>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</si>
  <si>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</si>
  <si>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</si>
  <si>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</si>
  <si>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</si>
  <si>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</si>
  <si>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</si>
  <si>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</si>
  <si>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</si>
  <si>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</si>
  <si>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</si>
  <si>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</si>
  <si>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</si>
  <si>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</si>
  <si>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</si>
  <si>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</si>
  <si>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</si>
  <si>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</si>
  <si>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</si>
  <si>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</si>
  <si>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</si>
  <si>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</si>
  <si>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</si>
  <si>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</si>
  <si>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</si>
  <si>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</si>
  <si>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</si>
  <si>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</si>
  <si>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</si>
  <si>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</si>
  <si>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</si>
  <si>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</si>
  <si>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</si>
  <si>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</si>
  <si>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</si>
  <si>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</si>
  <si>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</si>
  <si>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</si>
  <si>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</si>
  <si>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</si>
  <si>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</si>
  <si>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</si>
  <si>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</si>
  <si>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</si>
  <si>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</si>
  <si>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</si>
  <si>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</si>
  <si>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</si>
  <si>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</si>
  <si>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</si>
  <si>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</si>
  <si>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</si>
  <si>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</si>
  <si>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</si>
  <si>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</si>
  <si>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</si>
  <si>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</si>
  <si>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</si>
  <si>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</si>
  <si>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</si>
  <si>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</si>
  <si>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</si>
  <si>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</si>
  <si>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</si>
  <si>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</si>
  <si>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</si>
  <si>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</si>
  <si>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</si>
  <si>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</si>
  <si>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</si>
  <si>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</si>
  <si>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</si>
  <si>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</si>
  <si>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</si>
  <si>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</si>
  <si>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</si>
  <si>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</si>
  <si>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</si>
  <si>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</si>
  <si>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</si>
  <si>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</si>
  <si>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</si>
  <si>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</si>
  <si>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</si>
  <si>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</si>
  <si>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</si>
  <si>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</si>
  <si>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</si>
  <si>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</si>
  <si>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</si>
  <si>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</si>
  <si>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</si>
  <si>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</si>
  <si>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</si>
  <si>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</si>
  <si>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</si>
  <si>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</si>
  <si>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</si>
  <si>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</si>
  <si>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</si>
  <si>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</si>
  <si>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</si>
  <si>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</si>
  <si>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</si>
  <si>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</si>
  <si>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</si>
  <si>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</si>
  <si>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</si>
  <si>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</si>
  <si>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</si>
  <si>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</si>
  <si>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</si>
  <si>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</si>
  <si>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</si>
  <si>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</si>
  <si>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</si>
  <si>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</si>
  <si>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</si>
  <si>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</si>
  <si>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</si>
  <si>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</si>
  <si>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</si>
  <si>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</si>
  <si>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</si>
  <si>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</si>
  <si>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</si>
  <si>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</si>
  <si>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</si>
  <si>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</si>
  <si>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</si>
  <si>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</si>
  <si>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</si>
  <si>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</si>
  <si>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</si>
  <si>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</si>
  <si>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</si>
  <si>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</si>
  <si>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</si>
  <si>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</si>
  <si>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</si>
  <si>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</si>
  <si>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</si>
  <si>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</si>
  <si>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</si>
  <si>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</si>
  <si>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3.03</t>
  </si>
  <si>
    <t>▲ 4.93</t>
  </si>
  <si>
    <t>▲ 0.36</t>
  </si>
  <si>
    <t>国民健康保険特別会計</t>
  </si>
  <si>
    <t>▲ 0.31</t>
  </si>
  <si>
    <t>▲ 0.57</t>
  </si>
  <si>
    <t>▲ 0.19</t>
  </si>
  <si>
    <t>一般会計</t>
  </si>
  <si>
    <t>介護保険特別会計</t>
  </si>
  <si>
    <t>水道事業会計</t>
  </si>
  <si>
    <t>下水道事業会計</t>
  </si>
  <si>
    <t>後期高齢者医療特別会計</t>
  </si>
  <si>
    <t>奨学金特別会計</t>
  </si>
  <si>
    <t>その他会計（赤字）</t>
  </si>
  <si>
    <t>その他会計（黒字）</t>
  </si>
  <si>
    <t>R01</t>
    <phoneticPr fontId="5"/>
  </si>
  <si>
    <t>R02</t>
    <phoneticPr fontId="5"/>
  </si>
  <si>
    <t>R03</t>
    <phoneticPr fontId="5"/>
  </si>
  <si>
    <t>R04</t>
    <phoneticPr fontId="5"/>
  </si>
  <si>
    <t>R05</t>
    <phoneticPr fontId="5"/>
  </si>
  <si>
    <t>地域振興基金</t>
    <rPh sb="0" eb="4">
      <t>チイキシンコウ</t>
    </rPh>
    <rPh sb="4" eb="6">
      <t>キキン</t>
    </rPh>
    <phoneticPr fontId="5"/>
  </si>
  <si>
    <t>ふるさと応援寄附基金</t>
    <rPh sb="4" eb="6">
      <t>オウエン</t>
    </rPh>
    <rPh sb="6" eb="8">
      <t>キフ</t>
    </rPh>
    <rPh sb="8" eb="10">
      <t>キキン</t>
    </rPh>
    <phoneticPr fontId="2"/>
  </si>
  <si>
    <t>国営緊急農地再整備事業基金</t>
    <rPh sb="0" eb="2">
      <t>コクエイ</t>
    </rPh>
    <rPh sb="2" eb="4">
      <t>キンキュウ</t>
    </rPh>
    <rPh sb="4" eb="6">
      <t>ノウチ</t>
    </rPh>
    <rPh sb="6" eb="9">
      <t>サイセイビ</t>
    </rPh>
    <rPh sb="9" eb="11">
      <t>ジギョウ</t>
    </rPh>
    <rPh sb="11" eb="13">
      <t>キキン</t>
    </rPh>
    <phoneticPr fontId="2"/>
  </si>
  <si>
    <t>社会福祉振興基金</t>
    <rPh sb="0" eb="6">
      <t>シャカイフクシシンコウ</t>
    </rPh>
    <rPh sb="6" eb="8">
      <t>キキン</t>
    </rPh>
    <phoneticPr fontId="2"/>
  </si>
  <si>
    <t>平成28年熊本地震復興基金</t>
    <rPh sb="0" eb="2">
      <t>ヘイセイ</t>
    </rPh>
    <rPh sb="4" eb="5">
      <t>ネン</t>
    </rPh>
    <rPh sb="5" eb="13">
      <t>クマモトジシンフッコウキキン</t>
    </rPh>
    <phoneticPr fontId="2"/>
  </si>
  <si>
    <t>‐</t>
    <phoneticPr fontId="2"/>
  </si>
  <si>
    <t>-</t>
    <phoneticPr fontId="2"/>
  </si>
  <si>
    <t>有限会社アグリパーク豊野</t>
    <rPh sb="0" eb="4">
      <t>ユウゲンガイシャ</t>
    </rPh>
    <rPh sb="10" eb="12">
      <t>トヨノ</t>
    </rPh>
    <phoneticPr fontId="2"/>
  </si>
  <si>
    <t>宇城市土地開発公社</t>
    <rPh sb="0" eb="3">
      <t>ウキシ</t>
    </rPh>
    <rPh sb="3" eb="9">
      <t>トチカイハツコウシャ</t>
    </rPh>
    <phoneticPr fontId="2"/>
  </si>
  <si>
    <t>熊本県市町村総合事務組合</t>
    <rPh sb="0" eb="3">
      <t>クマモトケン</t>
    </rPh>
    <rPh sb="3" eb="6">
      <t>シチョウソン</t>
    </rPh>
    <rPh sb="6" eb="8">
      <t>ソウゴウ</t>
    </rPh>
    <rPh sb="8" eb="10">
      <t>ジム</t>
    </rPh>
    <rPh sb="10" eb="12">
      <t>クミアイ</t>
    </rPh>
    <phoneticPr fontId="2"/>
  </si>
  <si>
    <t>上天草・宇城水道企業団</t>
    <rPh sb="0" eb="3">
      <t>カミアマクサ</t>
    </rPh>
    <rPh sb="4" eb="6">
      <t>ウキ</t>
    </rPh>
    <rPh sb="6" eb="8">
      <t>スイドウ</t>
    </rPh>
    <rPh sb="8" eb="11">
      <t>キギョウダン</t>
    </rPh>
    <phoneticPr fontId="2"/>
  </si>
  <si>
    <t>宇城広域連合（一般会計）</t>
    <rPh sb="0" eb="6">
      <t>ウキコウイキレンゴウ</t>
    </rPh>
    <rPh sb="7" eb="11">
      <t>イッパンカイケイ</t>
    </rPh>
    <phoneticPr fontId="2"/>
  </si>
  <si>
    <t>宇城広域連合（ふるさと市町村圏基金特別会計）</t>
    <rPh sb="0" eb="6">
      <t>ウキコウイキレンゴウ</t>
    </rPh>
    <rPh sb="11" eb="15">
      <t>シチョウソンケン</t>
    </rPh>
    <rPh sb="15" eb="17">
      <t>キキン</t>
    </rPh>
    <rPh sb="17" eb="21">
      <t>トクベツカイケイ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</si>
  <si>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9">
      <t>イッパンカイケイ</t>
    </rPh>
    <phoneticPr fontId="2"/>
  </si>
  <si>
    <t>熊本県後期高齢者医療広域連合（後期高齢者医療特別会計）</t>
    <rPh sb="0" eb="8">
      <t>クマモトケンコウキコウレイシャ</t>
    </rPh>
    <rPh sb="8" eb="10">
      <t>イリョウ</t>
    </rPh>
    <rPh sb="10" eb="14">
      <t>コウイキレンゴウ</t>
    </rPh>
    <rPh sb="15" eb="20">
      <t>コウキコウレイシャ</t>
    </rPh>
    <rPh sb="20" eb="22">
      <t>イリョウ</t>
    </rPh>
    <rPh sb="22" eb="26">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</si>
</sst>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C4B-4305-A3D8-584D60EA69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165469</c:v>
                </c:pt>
                <c:pt idx="1">
                  <c:v>173994</c:v>
                </c:pt>
                <c:pt idx="2">
                  <c:v>127432</c:v>
                </c:pt>
                <c:pt idx="3">
                  <c:v>73486</c:v>
                </c:pt>
                <c:pt idx="4">
                  <c:v>112902</c:v>
                </c:pt>
              </c:numCache>
            </c:numRef>
          </c:val>
          <c:smooth val="0"/>
          <c:extLst>
            <c:ext xmlns:c16="http://schemas.microsoft.com/office/drawing/2014/chart" uri="{C3380CC4-5D6E-409C-BE32-E72D297353CC}">
              <c16:uniqueId val="{00000001-6C4B-4305-A3D8-584D60EA69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5.54</c:v>
                </c:pt>
                <c:pt idx="1">
                  <c:v>4.87</c:v>
                </c:pt>
                <c:pt idx="2">
                  <c:v>4.79</c:v>
                </c:pt>
                <c:pt idx="3">
                  <c:v>5.7</c:v>
                </c:pt>
                <c:pt idx="4">
                  <c:v>5.26</c:v>
                </c:pt>
              </c:numCache>
            </c:numRef>
          </c:val>
          <c:extLst>
            <c:ext xmlns:c16="http://schemas.microsoft.com/office/drawing/2014/chart" uri="{C3380CC4-5D6E-409C-BE32-E72D297353CC}">
              <c16:uniqueId val="{00000000-3006-4348-A772-7936CEC75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55.8</c:v>
                </c:pt>
                <c:pt idx="1">
                  <c:v>51.67</c:v>
                </c:pt>
                <c:pt idx="2">
                  <c:v>52.13</c:v>
                </c:pt>
                <c:pt idx="3">
                  <c:v>55.18</c:v>
                </c:pt>
                <c:pt idx="4">
                  <c:v>57.53</c:v>
                </c:pt>
              </c:numCache>
            </c:numRef>
          </c:val>
          <c:extLst>
            <c:ext xmlns:c16="http://schemas.microsoft.com/office/drawing/2014/chart" uri="{C3380CC4-5D6E-409C-BE32-E72D297353CC}">
              <c16:uniqueId val="{00000001-3006-4348-A772-7936CEC755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-4.93</c:v>
                </c:pt>
                <c:pt idx="2">
                  <c:v>0.11</c:v>
                </c:pt>
                <c:pt idx="3">
                  <c:v>0.88</c:v>
                </c:pt>
                <c:pt idx="4">
                  <c:v>-0.36</c:v>
                </c:pt>
              </c:numCache>
            </c:numRef>
          </c:val>
          <c:smooth val="0"/>
          <c:extLst>
            <c:ext xmlns:c16="http://schemas.microsoft.com/office/drawing/2014/chart" uri="{C3380CC4-5D6E-409C-BE32-E72D297353CC}">
              <c16:uniqueId val="{00000002-3006-4348-A772-7936CEC755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3.15</c:v>
                </c:pt>
                <c:pt idx="2">
                  <c:v>#N/A</c:v>
                </c:pt>
                <c:pt idx="3">
                  <c:v>2.5099999999999998</c:v>
                </c:pt>
                <c:pt idx="4">
                  <c:v>#N/A</c:v>
                </c:pt>
                <c:pt idx="5">
                  <c:v>1.98</c:v>
                </c:pt>
                <c:pt idx="6">
                  <c:v>#N/A</c:v>
                </c:pt>
                <c:pt idx="7">
                  <c:v>1.98</c:v>
                </c:pt>
                <c:pt idx="8">
                  <c:v>0</c:v>
                </c:pt>
                <c:pt idx="9">
                  <c:v>0</c:v>
                </c:pt>
              </c:numCache>
            </c:numRef>
          </c:val>
          <c:extLst>
            <c:ext xmlns:c16="http://schemas.microsoft.com/office/drawing/2014/chart" uri="{C3380CC4-5D6E-409C-BE32-E72D297353CC}">
              <c16:uniqueId val="{00000000-4D93-495F-ADCD-700DD1793A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3-495F-ADCD-700DD1793A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93-495F-ADCD-700DD1793A79}"/>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D93-495F-ADCD-700DD1793A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4D93-495F-ADCD-700DD1793A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0.7</c:v>
                </c:pt>
                <c:pt idx="4">
                  <c:v>#N/A</c:v>
                </c:pt>
                <c:pt idx="5">
                  <c:v>1.98</c:v>
                </c:pt>
                <c:pt idx="6">
                  <c:v>#N/A</c:v>
                </c:pt>
                <c:pt idx="7">
                  <c:v>1.8</c:v>
                </c:pt>
                <c:pt idx="8">
                  <c:v>#N/A</c:v>
                </c:pt>
                <c:pt idx="9">
                  <c:v>2.04</c:v>
                </c:pt>
              </c:numCache>
            </c:numRef>
          </c:val>
          <c:extLst>
            <c:ext xmlns:c16="http://schemas.microsoft.com/office/drawing/2014/chart" uri="{C3380CC4-5D6E-409C-BE32-E72D297353CC}">
              <c16:uniqueId val="{00000005-4D93-495F-ADCD-700DD1793A7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2.2000000000000002</c:v>
                </c:pt>
                <c:pt idx="4">
                  <c:v>#N/A</c:v>
                </c:pt>
                <c:pt idx="5">
                  <c:v>2.1</c:v>
                </c:pt>
                <c:pt idx="6">
                  <c:v>#N/A</c:v>
                </c:pt>
                <c:pt idx="7">
                  <c:v>2.08</c:v>
                </c:pt>
                <c:pt idx="8">
                  <c:v>#N/A</c:v>
                </c:pt>
                <c:pt idx="9">
                  <c:v>2.6</c:v>
                </c:pt>
              </c:numCache>
            </c:numRef>
          </c:val>
          <c:extLst>
            <c:ext xmlns:c16="http://schemas.microsoft.com/office/drawing/2014/chart" uri="{C3380CC4-5D6E-409C-BE32-E72D297353CC}">
              <c16:uniqueId val="{00000006-4D93-495F-ADCD-700DD1793A7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2.0099999999999998</c:v>
                </c:pt>
                <c:pt idx="2">
                  <c:v>#N/A</c:v>
                </c:pt>
                <c:pt idx="3">
                  <c:v>2.1</c:v>
                </c:pt>
                <c:pt idx="4">
                  <c:v>#N/A</c:v>
                </c:pt>
                <c:pt idx="5">
                  <c:v>2.37</c:v>
                </c:pt>
                <c:pt idx="6">
                  <c:v>#N/A</c:v>
                </c:pt>
                <c:pt idx="7">
                  <c:v>2.99</c:v>
                </c:pt>
                <c:pt idx="8">
                  <c:v>#N/A</c:v>
                </c:pt>
                <c:pt idx="9">
                  <c:v>2.66</c:v>
                </c:pt>
              </c:numCache>
            </c:numRef>
          </c:val>
          <c:extLst>
            <c:ext xmlns:c16="http://schemas.microsoft.com/office/drawing/2014/chart" uri="{C3380CC4-5D6E-409C-BE32-E72D297353CC}">
              <c16:uniqueId val="{00000007-4D93-495F-ADCD-700DD1793A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5.49</c:v>
                </c:pt>
                <c:pt idx="2">
                  <c:v>#N/A</c:v>
                </c:pt>
                <c:pt idx="3">
                  <c:v>4.8600000000000003</c:v>
                </c:pt>
                <c:pt idx="4">
                  <c:v>#N/A</c:v>
                </c:pt>
                <c:pt idx="5">
                  <c:v>4.78</c:v>
                </c:pt>
                <c:pt idx="6">
                  <c:v>#N/A</c:v>
                </c:pt>
                <c:pt idx="7">
                  <c:v>5.69</c:v>
                </c:pt>
                <c:pt idx="8">
                  <c:v>#N/A</c:v>
                </c:pt>
                <c:pt idx="9">
                  <c:v>5.25</c:v>
                </c:pt>
              </c:numCache>
            </c:numRef>
          </c:val>
          <c:extLst>
            <c:ext xmlns:c16="http://schemas.microsoft.com/office/drawing/2014/chart" uri="{C3380CC4-5D6E-409C-BE32-E72D297353CC}">
              <c16:uniqueId val="{00000008-4D93-495F-ADCD-700DD1793A7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0.31</c:v>
                </c:pt>
                <c:pt idx="1">
                  <c:v>#N/A</c:v>
                </c:pt>
                <c:pt idx="2">
                  <c:v>#N/A</c:v>
                </c:pt>
                <c:pt idx="3">
                  <c:v>0.19</c:v>
                </c:pt>
                <c:pt idx="4">
                  <c:v>#N/A</c:v>
                </c:pt>
                <c:pt idx="5">
                  <c:v>0.01</c:v>
                </c:pt>
                <c:pt idx="6">
                  <c:v>0.56999999999999995</c:v>
                </c:pt>
                <c:pt idx="7">
                  <c:v>#N/A</c:v>
                </c:pt>
                <c:pt idx="8">
                  <c:v>0.19</c:v>
                </c:pt>
                <c:pt idx="9">
                  <c:v>#N/A</c:v>
                </c:pt>
              </c:numCache>
            </c:numRef>
          </c:val>
          <c:extLst>
            <c:ext xmlns:c16="http://schemas.microsoft.com/office/drawing/2014/chart" uri="{C3380CC4-5D6E-409C-BE32-E72D297353CC}">
              <c16:uniqueId val="{00000009-4D93-495F-ADCD-700DD1793A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3238</c:v>
                </c:pt>
                <c:pt idx="5">
                  <c:v>3613</c:v>
                </c:pt>
                <c:pt idx="8">
                  <c:v>3647</c:v>
                </c:pt>
                <c:pt idx="11">
                  <c:v>3799</c:v>
                </c:pt>
                <c:pt idx="14">
                  <c:v>3877</c:v>
                </c:pt>
              </c:numCache>
            </c:numRef>
          </c:val>
          <c:extLst>
            <c:ext xmlns:c16="http://schemas.microsoft.com/office/drawing/2014/chart" uri="{C3380CC4-5D6E-409C-BE32-E72D297353CC}">
              <c16:uniqueId val="{00000000-1EFA-4D6C-BD8A-2929706E9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FA-4D6C-BD8A-2929706E9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10</c:v>
                </c:pt>
                <c:pt idx="6">
                  <c:v>56</c:v>
                </c:pt>
                <c:pt idx="9">
                  <c:v>50</c:v>
                </c:pt>
                <c:pt idx="12">
                  <c:v>28</c:v>
                </c:pt>
              </c:numCache>
            </c:numRef>
          </c:val>
          <c:extLst>
            <c:ext xmlns:c16="http://schemas.microsoft.com/office/drawing/2014/chart" uri="{C3380CC4-5D6E-409C-BE32-E72D297353CC}">
              <c16:uniqueId val="{00000002-1EFA-4D6C-BD8A-2929706E9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67</c:v>
                </c:pt>
                <c:pt idx="6">
                  <c:v>91</c:v>
                </c:pt>
                <c:pt idx="9">
                  <c:v>183</c:v>
                </c:pt>
                <c:pt idx="12">
                  <c:v>196</c:v>
                </c:pt>
              </c:numCache>
            </c:numRef>
          </c:val>
          <c:extLst>
            <c:ext xmlns:c16="http://schemas.microsoft.com/office/drawing/2014/chart" uri="{C3380CC4-5D6E-409C-BE32-E72D297353CC}">
              <c16:uniqueId val="{00000003-1EFA-4D6C-BD8A-2929706E9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553</c:v>
                </c:pt>
                <c:pt idx="3">
                  <c:v>949</c:v>
                </c:pt>
                <c:pt idx="6">
                  <c:v>839</c:v>
                </c:pt>
                <c:pt idx="9">
                  <c:v>646</c:v>
                </c:pt>
                <c:pt idx="12">
                  <c:v>650</c:v>
                </c:pt>
              </c:numCache>
            </c:numRef>
          </c:val>
          <c:extLst>
            <c:ext xmlns:c16="http://schemas.microsoft.com/office/drawing/2014/chart" uri="{C3380CC4-5D6E-409C-BE32-E72D297353CC}">
              <c16:uniqueId val="{00000004-1EFA-4D6C-BD8A-2929706E9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FA-4D6C-BD8A-2929706E9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FA-4D6C-BD8A-2929706E9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3565</c:v>
                </c:pt>
                <c:pt idx="3">
                  <c:v>3977</c:v>
                </c:pt>
                <c:pt idx="6">
                  <c:v>4223</c:v>
                </c:pt>
                <c:pt idx="9">
                  <c:v>4494</c:v>
                </c:pt>
                <c:pt idx="12">
                  <c:v>4576</c:v>
                </c:pt>
              </c:numCache>
            </c:numRef>
          </c:val>
          <c:extLst>
            <c:ext xmlns:c16="http://schemas.microsoft.com/office/drawing/2014/chart" uri="{C3380CC4-5D6E-409C-BE32-E72D297353CC}">
              <c16:uniqueId val="{00000007-1EFA-4D6C-BD8A-2929706E9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959</c:v>
                </c:pt>
                <c:pt idx="2">
                  <c:v>#N/A</c:v>
                </c:pt>
                <c:pt idx="3">
                  <c:v>#N/A</c:v>
                </c:pt>
                <c:pt idx="4">
                  <c:v>1390</c:v>
                </c:pt>
                <c:pt idx="5">
                  <c:v>#N/A</c:v>
                </c:pt>
                <c:pt idx="6">
                  <c:v>#N/A</c:v>
                </c:pt>
                <c:pt idx="7">
                  <c:v>1562</c:v>
                </c:pt>
                <c:pt idx="8">
                  <c:v>#N/A</c:v>
                </c:pt>
                <c:pt idx="9">
                  <c:v>#N/A</c:v>
                </c:pt>
                <c:pt idx="10">
                  <c:v>1574</c:v>
                </c:pt>
                <c:pt idx="11">
                  <c:v>#N/A</c:v>
                </c:pt>
                <c:pt idx="12">
                  <c:v>#N/A</c:v>
                </c:pt>
                <c:pt idx="13">
                  <c:v>1573</c:v>
                </c:pt>
                <c:pt idx="14">
                  <c:v>#N/A</c:v>
                </c:pt>
              </c:numCache>
            </c:numRef>
          </c:val>
          <c:smooth val="0"/>
          <c:extLst>
            <c:ext xmlns:c16="http://schemas.microsoft.com/office/drawing/2014/chart" uri="{C3380CC4-5D6E-409C-BE32-E72D297353CC}">
              <c16:uniqueId val="{00000008-1EFA-4D6C-BD8A-2929706E9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35489</c:v>
                </c:pt>
                <c:pt idx="5">
                  <c:v>36870</c:v>
                </c:pt>
                <c:pt idx="8">
                  <c:v>37988</c:v>
                </c:pt>
                <c:pt idx="11">
                  <c:v>37003</c:v>
                </c:pt>
                <c:pt idx="14">
                  <c:v>36890</c:v>
                </c:pt>
              </c:numCache>
            </c:numRef>
          </c:val>
          <c:extLst>
            <c:ext xmlns:c16="http://schemas.microsoft.com/office/drawing/2014/chart" uri="{C3380CC4-5D6E-409C-BE32-E72D297353CC}">
              <c16:uniqueId val="{00000000-2628-4BE6-8B5F-A856F85F81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694</c:v>
                </c:pt>
                <c:pt idx="5">
                  <c:v>1098</c:v>
                </c:pt>
                <c:pt idx="8">
                  <c:v>1277</c:v>
                </c:pt>
                <c:pt idx="11">
                  <c:v>1208</c:v>
                </c:pt>
                <c:pt idx="14">
                  <c:v>1132</c:v>
                </c:pt>
              </c:numCache>
            </c:numRef>
          </c:val>
          <c:extLst>
            <c:ext xmlns:c16="http://schemas.microsoft.com/office/drawing/2014/chart" uri="{C3380CC4-5D6E-409C-BE32-E72D297353CC}">
              <c16:uniqueId val="{00000001-2628-4BE6-8B5F-A856F85F81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12944</c:v>
                </c:pt>
                <c:pt idx="5">
                  <c:v>12981</c:v>
                </c:pt>
                <c:pt idx="8">
                  <c:v>13044</c:v>
                </c:pt>
                <c:pt idx="11">
                  <c:v>13872</c:v>
                </c:pt>
                <c:pt idx="14">
                  <c:v>15479</c:v>
                </c:pt>
              </c:numCache>
            </c:numRef>
          </c:val>
          <c:extLst>
            <c:ext xmlns:c16="http://schemas.microsoft.com/office/drawing/2014/chart" uri="{C3380CC4-5D6E-409C-BE32-E72D297353CC}">
              <c16:uniqueId val="{00000002-2628-4BE6-8B5F-A856F85F81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28-4BE6-8B5F-A856F85F81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28-4BE6-8B5F-A856F85F81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8-4BE6-8B5F-A856F85F81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3298</c:v>
                </c:pt>
                <c:pt idx="3">
                  <c:v>3196</c:v>
                </c:pt>
                <c:pt idx="6">
                  <c:v>2643</c:v>
                </c:pt>
                <c:pt idx="9">
                  <c:v>2766</c:v>
                </c:pt>
                <c:pt idx="12">
                  <c:v>3133</c:v>
                </c:pt>
              </c:numCache>
            </c:numRef>
          </c:val>
          <c:extLst>
            <c:ext xmlns:c16="http://schemas.microsoft.com/office/drawing/2014/chart" uri="{C3380CC4-5D6E-409C-BE32-E72D297353CC}">
              <c16:uniqueId val="{00000006-2628-4BE6-8B5F-A856F85F81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883</c:v>
                </c:pt>
                <c:pt idx="3">
                  <c:v>732</c:v>
                </c:pt>
                <c:pt idx="6">
                  <c:v>1746</c:v>
                </c:pt>
                <c:pt idx="9">
                  <c:v>3970</c:v>
                </c:pt>
                <c:pt idx="12">
                  <c:v>5827</c:v>
                </c:pt>
              </c:numCache>
            </c:numRef>
          </c:val>
          <c:extLst>
            <c:ext xmlns:c16="http://schemas.microsoft.com/office/drawing/2014/chart" uri="{C3380CC4-5D6E-409C-BE32-E72D297353CC}">
              <c16:uniqueId val="{00000007-2628-4BE6-8B5F-A856F85F81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6841</c:v>
                </c:pt>
                <c:pt idx="3">
                  <c:v>7097</c:v>
                </c:pt>
                <c:pt idx="6">
                  <c:v>8458</c:v>
                </c:pt>
                <c:pt idx="9">
                  <c:v>7349</c:v>
                </c:pt>
                <c:pt idx="12">
                  <c:v>6543</c:v>
                </c:pt>
              </c:numCache>
            </c:numRef>
          </c:val>
          <c:extLst>
            <c:ext xmlns:c16="http://schemas.microsoft.com/office/drawing/2014/chart" uri="{C3380CC4-5D6E-409C-BE32-E72D297353CC}">
              <c16:uniqueId val="{00000008-2628-4BE6-8B5F-A856F85F81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c:v>
                </c:pt>
                <c:pt idx="3">
                  <c:v>65</c:v>
                </c:pt>
                <c:pt idx="6">
                  <c:v>65</c:v>
                </c:pt>
                <c:pt idx="9">
                  <c:v>54</c:v>
                </c:pt>
                <c:pt idx="12">
                  <c:v>43</c:v>
                </c:pt>
              </c:numCache>
            </c:numRef>
          </c:val>
          <c:extLst>
            <c:ext xmlns:c16="http://schemas.microsoft.com/office/drawing/2014/chart" uri="{C3380CC4-5D6E-409C-BE32-E72D297353CC}">
              <c16:uniqueId val="{00000009-2628-4BE6-8B5F-A856F85F81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38334</c:v>
                </c:pt>
                <c:pt idx="3">
                  <c:v>41989</c:v>
                </c:pt>
                <c:pt idx="6">
                  <c:v>42782</c:v>
                </c:pt>
                <c:pt idx="9">
                  <c:v>41217</c:v>
                </c:pt>
                <c:pt idx="12">
                  <c:v>41322</c:v>
                </c:pt>
              </c:numCache>
            </c:numRef>
          </c:val>
          <c:extLst>
            <c:ext xmlns:c16="http://schemas.microsoft.com/office/drawing/2014/chart" uri="{C3380CC4-5D6E-409C-BE32-E72D297353CC}">
              <c16:uniqueId val="{0000000A-2628-4BE6-8B5F-A856F85F81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281</c:v>
                </c:pt>
                <c:pt idx="2">
                  <c:v>#N/A</c:v>
                </c:pt>
                <c:pt idx="3">
                  <c:v>#N/A</c:v>
                </c:pt>
                <c:pt idx="4">
                  <c:v>2131</c:v>
                </c:pt>
                <c:pt idx="5">
                  <c:v>#N/A</c:v>
                </c:pt>
                <c:pt idx="6">
                  <c:v>#N/A</c:v>
                </c:pt>
                <c:pt idx="7">
                  <c:v>3386</c:v>
                </c:pt>
                <c:pt idx="8">
                  <c:v>#N/A</c:v>
                </c:pt>
                <c:pt idx="9">
                  <c:v>#N/A</c:v>
                </c:pt>
                <c:pt idx="10">
                  <c:v>3273</c:v>
                </c:pt>
                <c:pt idx="11">
                  <c:v>#N/A</c:v>
                </c:pt>
                <c:pt idx="12">
                  <c:v>#N/A</c:v>
                </c:pt>
                <c:pt idx="13">
                  <c:v>3368</c:v>
                </c:pt>
                <c:pt idx="14">
                  <c:v>#N/A</c:v>
                </c:pt>
              </c:numCache>
            </c:numRef>
          </c:val>
          <c:smooth val="0"/>
          <c:extLst>
            <c:ext xmlns:c16="http://schemas.microsoft.com/office/drawing/2014/chart" uri="{C3380CC4-5D6E-409C-BE32-E72D297353CC}">
              <c16:uniqueId val="{0000000B-2628-4BE6-8B5F-A856F85F81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9557</c:v>
                </c:pt>
                <c:pt idx="1">
                  <c:v>10000</c:v>
                </c:pt>
                <c:pt idx="2">
                  <c:v>10525</c:v>
                </c:pt>
              </c:numCache>
            </c:numRef>
          </c:val>
          <c:extLst>
            <c:ext xmlns:c16="http://schemas.microsoft.com/office/drawing/2014/chart" uri="{C3380CC4-5D6E-409C-BE32-E72D297353CC}">
              <c16:uniqueId val="{00000000-F2B2-4205-84E7-CDEA0CBBDF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753</c:v>
                </c:pt>
                <c:pt idx="1">
                  <c:v>733</c:v>
                </c:pt>
                <c:pt idx="2">
                  <c:v>1037</c:v>
                </c:pt>
              </c:numCache>
            </c:numRef>
          </c:val>
          <c:extLst>
            <c:ext xmlns:c16="http://schemas.microsoft.com/office/drawing/2014/chart" uri="{C3380CC4-5D6E-409C-BE32-E72D297353CC}">
              <c16:uniqueId val="{00000001-F2B2-4205-84E7-CDEA0CBBDF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4563</c:v>
                </c:pt>
                <c:pt idx="1">
                  <c:v>4880</c:v>
                </c:pt>
                <c:pt idx="2">
                  <c:v>5319</c:v>
                </c:pt>
              </c:numCache>
            </c:numRef>
          </c:val>
          <c:extLst>
            <c:ext xmlns:c16="http://schemas.microsoft.com/office/drawing/2014/chart" uri="{C3380CC4-5D6E-409C-BE32-E72D297353CC}">
              <c16:uniqueId val="{00000002-F2B2-4205-84E7-CDEA0CBBDF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年度は前年度から増減なしで、全国・類似団体平均を下回っているが、県平均は上回っている。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前年度と比較して、基準財政需要額（＋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百万円）と基準財政収入額（＋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百万円）ともに増加し、単年度財政力指数は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）の財政力指数も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となった。歳入総額に占める地方税の割合は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％と低く、地方交付税に依存している状況。今後は、企業誘致や地場産業の育成を行い税源の涵養を図るとともに、市税の徴収率向上による歳入確保にも努めていく。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ポイント上昇し、全国・県・類似団体の平均を上回っており、比較団体よりもやや財政構造の弾力性がない状況である。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主な要因は、地方税や地方交付税等の経常一般財源等（分母）は増加（対前年度比＋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百万円）したが、繰出金や等扶助費等の経常経費充当一般財源（分子）が増加（対前年度比＋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社会保障関連経費の増加が見込まれるため、引き続き自主財源の確保と歳出の更なる削減を行い、財政構造の硬直化抑制に努めていく。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46736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365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40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112014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0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4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年度は前年度より減少し、全国・県・類似団体を下回っている。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主な要因は、地方公務員の定年退職の引上げに伴い、令和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年度は定年退職者が発生しない年度であり、退職手当組合負担金の減により、人件費が大幅に減少（対前年度比▲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しかし、物件費等は前年度と比較して増加しているため、民間への業務委託や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の利活用等による業務効率化や公共施設の統廃合を含めた適正配置を行いながら、低コストで質の高い行政サービスの提供を目指した行財政改革を進めていく。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21965</xdr:rowOff>
    </xdr:from>
    <xdr:to>
      <xdr:col>23</xdr:col>
      <xdr:colOff>133350</xdr:colOff>
      <xdr:row>82</xdr:row>
      <xdr:rowOff>162771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0865"/>
          <a:ext cx="838200" cy="1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37584</xdr:rowOff>
    </xdr:from>
    <xdr:to>
      <xdr:col>19</xdr:col>
      <xdr:colOff>133350</xdr:colOff>
      <xdr:row>82</xdr:row>
      <xdr:rowOff>162771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6484"/>
          <a:ext cx="889000" cy="1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37584</xdr:rowOff>
    </xdr:from>
    <xdr:to>
      <xdr:col>15</xdr:col>
      <xdr:colOff>82550</xdr:colOff>
      <xdr:row>83</xdr:row>
      <xdr:rowOff>107603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6484"/>
          <a:ext cx="889000" cy="2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152803</xdr:rowOff>
    </xdr:from>
    <xdr:to>
      <xdr:col>11</xdr:col>
      <xdr:colOff>31750</xdr:colOff>
      <xdr:row>83</xdr:row>
      <xdr:rowOff>107603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0253"/>
          <a:ext cx="889000" cy="2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142615</xdr:rowOff>
    </xdr:from>
    <xdr:to>
      <xdr:col>23</xdr:col>
      <xdr:colOff>184150</xdr:colOff>
      <xdr:row>82</xdr:row>
      <xdr:rowOff>72765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111971</xdr:rowOff>
    </xdr:from>
    <xdr:to>
      <xdr:col>19</xdr:col>
      <xdr:colOff>184150</xdr:colOff>
      <xdr:row>83</xdr:row>
      <xdr:rowOff>42121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52298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3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158234</xdr:rowOff>
    </xdr:from>
    <xdr:to>
      <xdr:col>15</xdr:col>
      <xdr:colOff>133350</xdr:colOff>
      <xdr:row>82</xdr:row>
      <xdr:rowOff>88384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98561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56803</xdr:rowOff>
    </xdr:from>
    <xdr:to>
      <xdr:col>11</xdr:col>
      <xdr:colOff>82550</xdr:colOff>
      <xdr:row>83</xdr:row>
      <xdr:rowOff>158403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143180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102003</xdr:rowOff>
    </xdr:from>
    <xdr:to>
      <xdr:col>7</xdr:col>
      <xdr:colOff>31750</xdr:colOff>
      <xdr:row>82</xdr:row>
      <xdr:rowOff>32153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42330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国の動向に準じて、平成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年度から給与構造の見直しと合併に伴う旧町間の給与格差是正を、また、平成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年度から給与制度の総合的見直しなどに取り組んでいる。令和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年度から人事評価制度を本格的に採用し、令和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級の職員の格付け見直しを実施するなど、年功的な昇給制度から脱却を図り、能力や実績を反映した給与体系に移行している。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今後も、国や他団体等の状況を踏まえた給与の適正化に努めていく。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し、全国・県・類似団体を下回っている。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市民病院の民間譲渡による職員の受入れによるものである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人口減少や少子高齢化に伴う税収減など今後厳しい財政状況が見込まれる中、事業の民間委託や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の利活用等を引き続き検討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、業務の効率化を図りながら住民サービスを低下させることなく適切な定員管理に努めていく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72511</xdr:rowOff>
    </xdr:from>
    <xdr:to>
      <xdr:col>81</xdr:col>
      <xdr:colOff>44450</xdr:colOff>
      <xdr:row>60</xdr:row>
      <xdr:rowOff>88598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951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72511</xdr:rowOff>
    </xdr:from>
    <xdr:to>
      <xdr:col>77</xdr:col>
      <xdr:colOff>44450</xdr:colOff>
      <xdr:row>60</xdr:row>
      <xdr:rowOff>105833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59511"/>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105833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127665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823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21711</xdr:rowOff>
    </xdr:from>
    <xdr:to>
      <xdr:col>77</xdr:col>
      <xdr:colOff>95250</xdr:colOff>
      <xdr:row>60</xdr:row>
      <xdr:rowOff>123311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133488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ポイント増加し、全国・県・類似団体を上回っているが、早期健全化基準は下回っている。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ポイント）したが、主な要因は、標準税収入額等や普通交付税の増により標準財政規模が増加（対前年度比＋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今後は学校施設の建設事業や下水道事業の雨水対策に係る施設の公債費負担も重なるため、事業の峻別及び平準化を行い、当該比率を急激に悪化させないように努めていく。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151795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182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117324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688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ポイント上昇し、全国・類似団体平均を上回っているが、早期健全化基準を大幅に下回っている。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主な要因は、宇城広域連合（一部事務組合）で実施したエネルギー回収型廃棄物処理施設整備事業に係る地方債発行（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百万円）により、広域連合の地方債現在高が増加（対前年度比＋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百万円）したことにより、一部事務組合等見込額が増加（対前年度比＋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学校施設建設事業を行っているが、令和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年度には旧合併特例事業債の発行限度額に到達する見込みで、今後、同事業債を活用できないため、普通建設事業の抑制や平準化の取組を行い、地方債抑制に努めていく。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2298</xdr:rowOff>
    </xdr:from>
    <xdr:to>
      <xdr:col>81</xdr:col>
      <xdr:colOff>44450</xdr:colOff>
      <xdr:row>15</xdr:row>
      <xdr:rowOff>8043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74048"/>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xdr:rowOff>
    </xdr:from>
    <xdr:to>
      <xdr:col>77</xdr:col>
      <xdr:colOff>44450</xdr:colOff>
      <xdr:row>15</xdr:row>
      <xdr:rowOff>4596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740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86421</xdr:rowOff>
    </xdr:from>
    <xdr:to>
      <xdr:col>72</xdr:col>
      <xdr:colOff>203200</xdr:colOff>
      <xdr:row>15</xdr:row>
      <xdr:rowOff>4596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486721"/>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107345</xdr:rowOff>
    </xdr:from>
    <xdr:to>
      <xdr:col>68</xdr:col>
      <xdr:colOff>152400</xdr:colOff>
      <xdr:row>14</xdr:row>
      <xdr:rowOff>86421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336195"/>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128693</xdr:rowOff>
    </xdr:from>
    <xdr:to>
      <xdr:col>81</xdr:col>
      <xdr:colOff>95250</xdr:colOff>
      <xdr:row>15</xdr:row>
      <xdr:rowOff>58843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100770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125246</xdr:rowOff>
    </xdr:from>
    <xdr:to>
      <xdr:col>73</xdr:col>
      <xdr:colOff>44450</xdr:colOff>
      <xdr:row>15</xdr:row>
      <xdr:rowOff>55396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40173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35621</xdr:rowOff>
    </xdr:from>
    <xdr:to>
      <xdr:col>68</xdr:col>
      <xdr:colOff>203200</xdr:colOff>
      <xdr:row>14</xdr:row>
      <xdr:rowOff>137221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147398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20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56545</xdr:rowOff>
    </xdr:from>
    <xdr:to>
      <xdr:col>64</xdr:col>
      <xdr:colOff>152400</xdr:colOff>
      <xdr:row>13</xdr:row>
      <xdr:rowOff>158145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168322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ポイント減少し、全国・県・類似団体を下回っている。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主な要因は、地方公務員の定年退職の引上げに伴い、令和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年度は定年退職者が発生しない年度であり、退職手当組合負担金が減少したこと等から経常一般人件費総額は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今後は、事業の民間委託等による業務効率化を図り、住民サービスの低下させることなく適切な定員管理に努めていく。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4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ポイント増加し、県平均を上回っているが、全国・類似団体を下回っている。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主な要因は、小中学校の通学において、路線バスの減便によるスクールバス運行業務委託料が増加したこと等から経常一般物件費総額は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今後も、公共施設の統廃合を含めた適正配置や経常的経費の削減に努めていく。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76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76200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7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0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ポイント増加し、類似団体平均を上回っているが、全国・県平均は下回っている。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主な要因は、豊野保育園の民営化に伴う私立保育所運営費負担金や新型コロナウイルス禍及び物価高騰により生活保護世帯が増加したこと等から、経常一般扶助費総額は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今後も、高齢化の進展等により扶助費の増加が予想されることから、資格審査や受益者負担等の適正化を図っていく。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106426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602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133858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78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83058</xdr:rowOff>
    </xdr:from>
    <xdr:to>
      <xdr:col>6</xdr:col>
      <xdr:colOff>171450</xdr:colOff>
      <xdr:row>58</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169435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主な要因は、熊本県後期高齢者医療広域連合療養給付費負担金が増加したこと等により経常一般繰出金総額は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今後も、高齢化の進展に伴い、医療給付費の増加が見込まれるため、保険料の適正化に留意していく。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42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ポイント増加し、全国・県平均を上回っているが、類似団体は下回っている。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主な要因は、宇城広域連合負担金において、義務的経費（経常）の比率が増加したこと等により、経常一般補助費総額は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今後も、公営企業や関係団体に対する執行管理等により経費削減に努め、補助金の適正化を図っていく。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4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年度に完了した地域交流温泉施設整備事業等の元金償還が始まったことから経常一般公債費総額は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今後も、教育施設整備事業等を行っており、地方債残高の増加が見込まれるため、事業の峻別及び平準化を行っていく。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0</xdr:rowOff>
    </xdr:from>
    <xdr:to>
      <xdr:col>24</xdr:col>
      <xdr:colOff>25400</xdr:colOff>
      <xdr:row>82</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405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139700</xdr:rowOff>
    </xdr:from>
    <xdr:to>
      <xdr:col>19</xdr:col>
      <xdr:colOff>187325</xdr:colOff>
      <xdr:row>82</xdr:row>
      <xdr:rowOff>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855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114300</xdr:rowOff>
    </xdr:from>
    <xdr:to>
      <xdr:col>15</xdr:col>
      <xdr:colOff>98425</xdr:colOff>
      <xdr:row>80</xdr:row>
      <xdr:rowOff>139700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83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82550</xdr:rowOff>
    </xdr:from>
    <xdr:to>
      <xdr:col>11</xdr:col>
      <xdr:colOff>9525</xdr:colOff>
      <xdr:row>80</xdr:row>
      <xdr:rowOff>114300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2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133350</xdr:rowOff>
    </xdr:from>
    <xdr:to>
      <xdr:col>24</xdr:col>
      <xdr:colOff>76200</xdr:colOff>
      <xdr:row>82</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41927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120650</xdr:rowOff>
    </xdr:from>
    <xdr:to>
      <xdr:col>20</xdr:col>
      <xdr:colOff>38100</xdr:colOff>
      <xdr:row>82</xdr:row>
      <xdr:rowOff>50800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35577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409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88900</xdr:rowOff>
    </xdr:from>
    <xdr:to>
      <xdr:col>15</xdr:col>
      <xdr:colOff>149225</xdr:colOff>
      <xdr:row>81</xdr:row>
      <xdr:rowOff>19050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63500</xdr:rowOff>
    </xdr:from>
    <xdr:to>
      <xdr:col>11</xdr:col>
      <xdr:colOff>60325</xdr:colOff>
      <xdr:row>80</xdr:row>
      <xdr:rowOff>165100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ポイント増加したが、全国・県・類似団体平均を下回っている。前年度と比較して、人件費▲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歳入では、経常一般財源の多くを普通交付税が占めているため、税収等の債権管理徹底や受益者負担の適正化等に努めていく。また、全庁的にコスト意識を持ち、歳入規模に応じた歳出規模となるよう見直しを行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xdr:rowOff>
    </xdr:from>
    <xdr:to>
      <xdr:col>82</xdr:col>
      <xdr:colOff>107950</xdr:colOff>
      <xdr:row>75</xdr:row>
      <xdr:rowOff>40459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96734"/>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82913</xdr:rowOff>
    </xdr:from>
    <xdr:to>
      <xdr:col>78</xdr:col>
      <xdr:colOff>69850</xdr:colOff>
      <xdr:row>74</xdr:row>
      <xdr:rowOff>9434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987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82913</xdr:rowOff>
    </xdr:from>
    <xdr:to>
      <xdr:col>73</xdr:col>
      <xdr:colOff>180975</xdr:colOff>
      <xdr:row>75</xdr:row>
      <xdr:rowOff>20865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98763"/>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20865</xdr:rowOff>
    </xdr:from>
    <xdr:to>
      <xdr:col>69</xdr:col>
      <xdr:colOff>92075</xdr:colOff>
      <xdr:row>76</xdr:row>
      <xdr:rowOff>25763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79615"/>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161109</xdr:rowOff>
    </xdr:from>
    <xdr:to>
      <xdr:col>82</xdr:col>
      <xdr:colOff>158750</xdr:colOff>
      <xdr:row>75</xdr:row>
      <xdr:rowOff>91259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6186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130084</xdr:rowOff>
    </xdr:from>
    <xdr:to>
      <xdr:col>78</xdr:col>
      <xdr:colOff>120650</xdr:colOff>
      <xdr:row>74</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70411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1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32113</xdr:rowOff>
    </xdr:from>
    <xdr:to>
      <xdr:col>74</xdr:col>
      <xdr:colOff>31750</xdr:colOff>
      <xdr:row>73</xdr:row>
      <xdr:rowOff>133713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143890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86740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26378</xdr:rowOff>
    </xdr:from>
    <xdr:to>
      <xdr:col>29</xdr:col>
      <xdr:colOff>127000</xdr:colOff>
      <xdr:row>19</xdr:row>
      <xdr:rowOff>80201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1553"/>
          <a:ext cx="647700" cy="5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54305</xdr:rowOff>
    </xdr:from>
    <xdr:to>
      <xdr:col>26</xdr:col>
      <xdr:colOff>50800</xdr:colOff>
      <xdr:row>19</xdr:row>
      <xdr:rowOff>80201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59480"/>
          <a:ext cx="698500" cy="2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12471</xdr:rowOff>
    </xdr:from>
    <xdr:to>
      <xdr:col>22</xdr:col>
      <xdr:colOff>114300</xdr:colOff>
      <xdr:row>19</xdr:row>
      <xdr:rowOff>54305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17646"/>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150394</xdr:rowOff>
    </xdr:from>
    <xdr:to>
      <xdr:col>18</xdr:col>
      <xdr:colOff>177800</xdr:colOff>
      <xdr:row>19</xdr:row>
      <xdr:rowOff>12471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4119"/>
          <a:ext cx="698500" cy="3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147028</xdr:rowOff>
    </xdr:from>
    <xdr:to>
      <xdr:col>29</xdr:col>
      <xdr:colOff>177800</xdr:colOff>
      <xdr:row>19</xdr:row>
      <xdr:rowOff>77178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119105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29401</xdr:rowOff>
    </xdr:from>
    <xdr:to>
      <xdr:col>26</xdr:col>
      <xdr:colOff>101600</xdr:colOff>
      <xdr:row>19</xdr:row>
      <xdr:rowOff>131001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115778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3505</xdr:rowOff>
    </xdr:from>
    <xdr:to>
      <xdr:col>22</xdr:col>
      <xdr:colOff>165100</xdr:colOff>
      <xdr:row>19</xdr:row>
      <xdr:rowOff>105105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133121</xdr:rowOff>
    </xdr:from>
    <xdr:to>
      <xdr:col>19</xdr:col>
      <xdr:colOff>38100</xdr:colOff>
      <xdr:row>19</xdr:row>
      <xdr:rowOff>63271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48048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99593</xdr:rowOff>
    </xdr:from>
    <xdr:to>
      <xdr:col>15</xdr:col>
      <xdr:colOff>101600</xdr:colOff>
      <xdr:row>19</xdr:row>
      <xdr:rowOff>29743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98947</xdr:rowOff>
    </xdr:from>
    <xdr:to>
      <xdr:col>29</xdr:col>
      <xdr:colOff>127000</xdr:colOff>
      <xdr:row>35</xdr:row>
      <xdr:rowOff>107732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09297"/>
          <a:ext cx="6477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107732</xdr:rowOff>
    </xdr:from>
    <xdr:to>
      <xdr:col>26</xdr:col>
      <xdr:colOff>50800</xdr:colOff>
      <xdr:row>35</xdr:row>
      <xdr:rowOff>120566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18082"/>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120566</xdr:rowOff>
    </xdr:from>
    <xdr:to>
      <xdr:col>22</xdr:col>
      <xdr:colOff>114300</xdr:colOff>
      <xdr:row>35</xdr:row>
      <xdr:rowOff>222653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30916"/>
          <a:ext cx="698500" cy="10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222653</xdr:rowOff>
    </xdr:from>
    <xdr:to>
      <xdr:col>18</xdr:col>
      <xdr:colOff>177800</xdr:colOff>
      <xdr:row>36</xdr:row>
      <xdr:rowOff>126380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3003"/>
          <a:ext cx="698500" cy="24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48147</xdr:rowOff>
    </xdr:from>
    <xdr:to>
      <xdr:col>29</xdr:col>
      <xdr:colOff>177800</xdr:colOff>
      <xdr:row>35</xdr:row>
      <xdr:rowOff>149747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5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236124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56932</xdr:rowOff>
    </xdr:from>
    <xdr:to>
      <xdr:col>26</xdr:col>
      <xdr:colOff>101600</xdr:colOff>
      <xdr:row>35</xdr:row>
      <xdr:rowOff>158532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6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168709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3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69766</xdr:rowOff>
    </xdr:from>
    <xdr:to>
      <xdr:col>22</xdr:col>
      <xdr:colOff>165100</xdr:colOff>
      <xdr:row>35</xdr:row>
      <xdr:rowOff>171366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171853</xdr:rowOff>
    </xdr:from>
    <xdr:to>
      <xdr:col>19</xdr:col>
      <xdr:colOff>38100</xdr:colOff>
      <xdr:row>35</xdr:row>
      <xdr:rowOff>273453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283630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75580</xdr:rowOff>
    </xdr:from>
    <xdr:to>
      <xdr:col>15</xdr:col>
      <xdr:colOff>101600</xdr:colOff>
      <xdr:row>37</xdr:row>
      <xdr:rowOff>5730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161957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156401</xdr:rowOff>
    </xdr:from>
    <xdr:to>
      <xdr:col>24</xdr:col>
      <xdr:colOff>63500</xdr:colOff>
      <xdr:row>39</xdr:row>
      <xdr:rowOff>10147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71501"/>
          <a:ext cx="8382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78804</xdr:rowOff>
    </xdr:from>
    <xdr:to>
      <xdr:col>19</xdr:col>
      <xdr:colOff>177800</xdr:colOff>
      <xdr:row>38</xdr:row>
      <xdr:rowOff>156401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93904"/>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52667</xdr:rowOff>
    </xdr:from>
    <xdr:to>
      <xdr:col>15</xdr:col>
      <xdr:colOff>50800</xdr:colOff>
      <xdr:row>38</xdr:row>
      <xdr:rowOff>78804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6776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52667</xdr:rowOff>
    </xdr:from>
    <xdr:to>
      <xdr:col>10</xdr:col>
      <xdr:colOff>114300</xdr:colOff>
      <xdr:row>38</xdr:row>
      <xdr:rowOff>59347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7767"/>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130797</xdr:rowOff>
    </xdr:from>
    <xdr:to>
      <xdr:col>24</xdr:col>
      <xdr:colOff>114300</xdr:colOff>
      <xdr:row>39</xdr:row>
      <xdr:rowOff>60947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105601</xdr:rowOff>
    </xdr:from>
    <xdr:to>
      <xdr:col>20</xdr:col>
      <xdr:colOff>38100</xdr:colOff>
      <xdr:row>39</xdr:row>
      <xdr:rowOff>35751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26878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28004</xdr:rowOff>
    </xdr:from>
    <xdr:to>
      <xdr:col>15</xdr:col>
      <xdr:colOff>101600</xdr:colOff>
      <xdr:row>38</xdr:row>
      <xdr:rowOff>129604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120731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1867</xdr:rowOff>
    </xdr:from>
    <xdr:to>
      <xdr:col>10</xdr:col>
      <xdr:colOff>165100</xdr:colOff>
      <xdr:row>38</xdr:row>
      <xdr:rowOff>103467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8547</xdr:rowOff>
    </xdr:from>
    <xdr:to>
      <xdr:col>6</xdr:col>
      <xdr:colOff>38100</xdr:colOff>
      <xdr:row>38</xdr:row>
      <xdr:rowOff>110147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101274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77635</xdr:rowOff>
    </xdr:from>
    <xdr:to>
      <xdr:col>24</xdr:col>
      <xdr:colOff>63500</xdr:colOff>
      <xdr:row>56</xdr:row>
      <xdr:rowOff>148158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07385"/>
          <a:ext cx="8382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77635</xdr:rowOff>
    </xdr:from>
    <xdr:to>
      <xdr:col>19</xdr:col>
      <xdr:colOff>177800</xdr:colOff>
      <xdr:row>56</xdr:row>
      <xdr:rowOff>151669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7385"/>
          <a:ext cx="8890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39932</xdr:rowOff>
    </xdr:from>
    <xdr:to>
      <xdr:col>15</xdr:col>
      <xdr:colOff>50800</xdr:colOff>
      <xdr:row>56</xdr:row>
      <xdr:rowOff>151669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98232"/>
          <a:ext cx="889000" cy="4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39932</xdr:rowOff>
    </xdr:from>
    <xdr:to>
      <xdr:col>10</xdr:col>
      <xdr:colOff>114300</xdr:colOff>
      <xdr:row>58</xdr:row>
      <xdr:rowOff>13986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98232"/>
          <a:ext cx="889000" cy="6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97358</xdr:rowOff>
    </xdr:from>
    <xdr:to>
      <xdr:col>24</xdr:col>
      <xdr:colOff>114300</xdr:colOff>
      <xdr:row>57</xdr:row>
      <xdr:rowOff>27508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26835</xdr:rowOff>
    </xdr:from>
    <xdr:to>
      <xdr:col>20</xdr:col>
      <xdr:colOff>38100</xdr:colOff>
      <xdr:row>55</xdr:row>
      <xdr:rowOff>128435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119562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100869</xdr:rowOff>
    </xdr:from>
    <xdr:to>
      <xdr:col>15</xdr:col>
      <xdr:colOff>101600</xdr:colOff>
      <xdr:row>57</xdr:row>
      <xdr:rowOff>31019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160582</xdr:rowOff>
    </xdr:from>
    <xdr:to>
      <xdr:col>10</xdr:col>
      <xdr:colOff>165100</xdr:colOff>
      <xdr:row>54</xdr:row>
      <xdr:rowOff>90732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107259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134636</xdr:rowOff>
    </xdr:from>
    <xdr:to>
      <xdr:col>6</xdr:col>
      <xdr:colOff>38100</xdr:colOff>
      <xdr:row>58</xdr:row>
      <xdr:rowOff>64786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55913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113503</xdr:rowOff>
    </xdr:from>
    <xdr:to>
      <xdr:col>24</xdr:col>
      <xdr:colOff>63500</xdr:colOff>
      <xdr:row>77</xdr:row>
      <xdr:rowOff>118807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3703"/>
          <a:ext cx="838200" cy="17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113503</xdr:rowOff>
    </xdr:from>
    <xdr:to>
      <xdr:col>19</xdr:col>
      <xdr:colOff>177800</xdr:colOff>
      <xdr:row>77</xdr:row>
      <xdr:rowOff>127767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3703"/>
          <a:ext cx="8890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117526</xdr:rowOff>
    </xdr:from>
    <xdr:to>
      <xdr:col>15</xdr:col>
      <xdr:colOff>50800</xdr:colOff>
      <xdr:row>77</xdr:row>
      <xdr:rowOff>127767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91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131790</xdr:rowOff>
    </xdr:from>
    <xdr:to>
      <xdr:col>10</xdr:col>
      <xdr:colOff>114300</xdr:colOff>
      <xdr:row>77</xdr:row>
      <xdr:rowOff>117526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61990"/>
          <a:ext cx="889000" cy="1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68007</xdr:rowOff>
    </xdr:from>
    <xdr:to>
      <xdr:col>24</xdr:col>
      <xdr:colOff>114300</xdr:colOff>
      <xdr:row>77</xdr:row>
      <xdr:rowOff>169607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62703</xdr:rowOff>
    </xdr:from>
    <xdr:to>
      <xdr:col>20</xdr:col>
      <xdr:colOff>38100</xdr:colOff>
      <xdr:row>76</xdr:row>
      <xdr:rowOff>164303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155430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76967</xdr:rowOff>
    </xdr:from>
    <xdr:to>
      <xdr:col>15</xdr:col>
      <xdr:colOff>101600</xdr:colOff>
      <xdr:row>78</xdr:row>
      <xdr:rowOff>7117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169694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66726</xdr:rowOff>
    </xdr:from>
    <xdr:to>
      <xdr:col>10</xdr:col>
      <xdr:colOff>165100</xdr:colOff>
      <xdr:row>77</xdr:row>
      <xdr:rowOff>168326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80990</xdr:rowOff>
    </xdr:from>
    <xdr:to>
      <xdr:col>6</xdr:col>
      <xdr:colOff>38100</xdr:colOff>
      <xdr:row>77</xdr:row>
      <xdr:rowOff>11140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27667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134376</xdr:rowOff>
    </xdr:from>
    <xdr:to>
      <xdr:col>24</xdr:col>
      <xdr:colOff>63500</xdr:colOff>
      <xdr:row>94</xdr:row>
      <xdr:rowOff>109296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79226"/>
          <a:ext cx="838200" cy="1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118506</xdr:rowOff>
    </xdr:from>
    <xdr:to>
      <xdr:col>19</xdr:col>
      <xdr:colOff>177800</xdr:colOff>
      <xdr:row>94</xdr:row>
      <xdr:rowOff>109296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63356"/>
          <a:ext cx="889000" cy="1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118506</xdr:rowOff>
    </xdr:from>
    <xdr:to>
      <xdr:col>15</xdr:col>
      <xdr:colOff>50800</xdr:colOff>
      <xdr:row>95</xdr:row>
      <xdr:rowOff>99118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63356"/>
          <a:ext cx="889000" cy="3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99118</xdr:rowOff>
    </xdr:from>
    <xdr:to>
      <xdr:col>10</xdr:col>
      <xdr:colOff>114300</xdr:colOff>
      <xdr:row>95</xdr:row>
      <xdr:rowOff>154471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86868"/>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83576</xdr:rowOff>
    </xdr:from>
    <xdr:to>
      <xdr:col>24</xdr:col>
      <xdr:colOff>114300</xdr:colOff>
      <xdr:row>94</xdr:row>
      <xdr:rowOff>13726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106453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7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58496</xdr:rowOff>
    </xdr:from>
    <xdr:to>
      <xdr:col>20</xdr:col>
      <xdr:colOff>38100</xdr:colOff>
      <xdr:row>94</xdr:row>
      <xdr:rowOff>160096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67706</xdr:rowOff>
    </xdr:from>
    <xdr:to>
      <xdr:col>15</xdr:col>
      <xdr:colOff>101600</xdr:colOff>
      <xdr:row>93</xdr:row>
      <xdr:rowOff>169306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14383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48318</xdr:rowOff>
    </xdr:from>
    <xdr:to>
      <xdr:col>10</xdr:col>
      <xdr:colOff>165100</xdr:colOff>
      <xdr:row>95</xdr:row>
      <xdr:rowOff>149918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166445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1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103671</xdr:rowOff>
    </xdr:from>
    <xdr:to>
      <xdr:col>6</xdr:col>
      <xdr:colOff>38100</xdr:colOff>
      <xdr:row>96</xdr:row>
      <xdr:rowOff>33821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50348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13926</xdr:rowOff>
    </xdr:from>
    <xdr:to>
      <xdr:col>55</xdr:col>
      <xdr:colOff>0</xdr:colOff>
      <xdr:row>37</xdr:row>
      <xdr:rowOff>31866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86126"/>
          <a:ext cx="838200" cy="18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13926</xdr:rowOff>
    </xdr:from>
    <xdr:to>
      <xdr:col>50</xdr:col>
      <xdr:colOff>114300</xdr:colOff>
      <xdr:row>37</xdr:row>
      <xdr:rowOff>118788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86126"/>
          <a:ext cx="8890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1441</xdr:rowOff>
    </xdr:from>
    <xdr:to>
      <xdr:col>45</xdr:col>
      <xdr:colOff>177800</xdr:colOff>
      <xdr:row>37</xdr:row>
      <xdr:rowOff>118788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16391"/>
          <a:ext cx="889000" cy="11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1441</xdr:rowOff>
    </xdr:from>
    <xdr:to>
      <xdr:col>41</xdr:col>
      <xdr:colOff>50800</xdr:colOff>
      <xdr:row>37</xdr:row>
      <xdr:rowOff>127911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16391"/>
          <a:ext cx="889000" cy="11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152516</xdr:rowOff>
    </xdr:from>
    <xdr:to>
      <xdr:col>55</xdr:col>
      <xdr:colOff>50800</xdr:colOff>
      <xdr:row>37</xdr:row>
      <xdr:rowOff>82666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130943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134576</xdr:rowOff>
    </xdr:from>
    <xdr:to>
      <xdr:col>50</xdr:col>
      <xdr:colOff>165100</xdr:colOff>
      <xdr:row>36</xdr:row>
      <xdr:rowOff>64726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81253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67988</xdr:rowOff>
    </xdr:from>
    <xdr:to>
      <xdr:col>46</xdr:col>
      <xdr:colOff>38100</xdr:colOff>
      <xdr:row>37</xdr:row>
      <xdr:rowOff>169588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160716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122091</xdr:rowOff>
    </xdr:from>
    <xdr:to>
      <xdr:col>41</xdr:col>
      <xdr:colOff>101600</xdr:colOff>
      <xdr:row>31</xdr:row>
      <xdr:rowOff>52241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43368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3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77111</xdr:rowOff>
    </xdr:from>
    <xdr:to>
      <xdr:col>36</xdr:col>
      <xdr:colOff>165100</xdr:colOff>
      <xdr:row>38</xdr:row>
      <xdr:rowOff>7261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23788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41387</xdr:rowOff>
    </xdr:from>
    <xdr:to>
      <xdr:col>55</xdr:col>
      <xdr:colOff>0</xdr:colOff>
      <xdr:row>55</xdr:row>
      <xdr:rowOff>170287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99687"/>
          <a:ext cx="838200" cy="30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102118</xdr:rowOff>
    </xdr:from>
    <xdr:to>
      <xdr:col>50</xdr:col>
      <xdr:colOff>114300</xdr:colOff>
      <xdr:row>55</xdr:row>
      <xdr:rowOff>170287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88968"/>
          <a:ext cx="889000" cy="4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90215</xdr:rowOff>
    </xdr:from>
    <xdr:to>
      <xdr:col>45</xdr:col>
      <xdr:colOff>177800</xdr:colOff>
      <xdr:row>53</xdr:row>
      <xdr:rowOff>102118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834165"/>
          <a:ext cx="889000" cy="3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90215</xdr:rowOff>
    </xdr:from>
    <xdr:to>
      <xdr:col>41</xdr:col>
      <xdr:colOff>50800</xdr:colOff>
      <xdr:row>51</xdr:row>
      <xdr:rowOff>155177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34165"/>
          <a:ext cx="8890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162037</xdr:rowOff>
    </xdr:from>
    <xdr:to>
      <xdr:col>55</xdr:col>
      <xdr:colOff>50800</xdr:colOff>
      <xdr:row>54</xdr:row>
      <xdr:rowOff>92187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13464</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119487</xdr:rowOff>
    </xdr:from>
    <xdr:to>
      <xdr:col>50</xdr:col>
      <xdr:colOff>165100</xdr:colOff>
      <xdr:row>56</xdr:row>
      <xdr:rowOff>49637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51318</xdr:rowOff>
    </xdr:from>
    <xdr:to>
      <xdr:col>46</xdr:col>
      <xdr:colOff>38100</xdr:colOff>
      <xdr:row>53</xdr:row>
      <xdr:rowOff>152918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169445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91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39415</xdr:rowOff>
    </xdr:from>
    <xdr:to>
      <xdr:col>41</xdr:col>
      <xdr:colOff>101600</xdr:colOff>
      <xdr:row>51</xdr:row>
      <xdr:rowOff>141015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157542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104377</xdr:rowOff>
    </xdr:from>
    <xdr:to>
      <xdr:col>36</xdr:col>
      <xdr:colOff>165100</xdr:colOff>
      <xdr:row>52</xdr:row>
      <xdr:rowOff>34527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51054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26364</xdr:rowOff>
    </xdr:from>
    <xdr:to>
      <xdr:col>54</xdr:col>
      <xdr:colOff>189865</xdr:colOff>
      <xdr:row>79</xdr:row>
      <xdr:rowOff>96903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70764"/>
          <a:ext cx="1270" cy="127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100730</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96903</xdr:rowOff>
    </xdr:from>
    <xdr:to>
      <xdr:col>55</xdr:col>
      <xdr:colOff>88900</xdr:colOff>
      <xdr:row>79</xdr:row>
      <xdr:rowOff>96903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144491</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1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26364</xdr:rowOff>
    </xdr:from>
    <xdr:to>
      <xdr:col>55</xdr:col>
      <xdr:colOff>88900</xdr:colOff>
      <xdr:row>72</xdr:row>
      <xdr:rowOff>26364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7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66205</xdr:rowOff>
    </xdr:from>
    <xdr:to>
      <xdr:col>55</xdr:col>
      <xdr:colOff>0</xdr:colOff>
      <xdr:row>78</xdr:row>
      <xdr:rowOff>155277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39305"/>
          <a:ext cx="838200" cy="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160224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137347</xdr:rowOff>
    </xdr:from>
    <xdr:to>
      <xdr:col>55</xdr:col>
      <xdr:colOff>50800</xdr:colOff>
      <xdr:row>78</xdr:row>
      <xdr:rowOff>67497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3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52310</xdr:rowOff>
    </xdr:from>
    <xdr:to>
      <xdr:col>50</xdr:col>
      <xdr:colOff>114300</xdr:colOff>
      <xdr:row>78</xdr:row>
      <xdr:rowOff>66205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53960"/>
          <a:ext cx="889000" cy="1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119255</xdr:rowOff>
    </xdr:from>
    <xdr:to>
      <xdr:col>50</xdr:col>
      <xdr:colOff>165100</xdr:colOff>
      <xdr:row>78</xdr:row>
      <xdr:rowOff>49405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65932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126784</xdr:rowOff>
    </xdr:from>
    <xdr:to>
      <xdr:col>45</xdr:col>
      <xdr:colOff>177800</xdr:colOff>
      <xdr:row>77</xdr:row>
      <xdr:rowOff>52310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471184"/>
          <a:ext cx="889000" cy="7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120267</xdr:rowOff>
    </xdr:from>
    <xdr:to>
      <xdr:col>46</xdr:col>
      <xdr:colOff>38100</xdr:colOff>
      <xdr:row>78</xdr:row>
      <xdr:rowOff>50417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2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82860</xdr:rowOff>
    </xdr:from>
    <xdr:to>
      <xdr:col>41</xdr:col>
      <xdr:colOff>50800</xdr:colOff>
      <xdr:row>72</xdr:row>
      <xdr:rowOff>126784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084360"/>
          <a:ext cx="889000" cy="3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96264</xdr:rowOff>
    </xdr:from>
    <xdr:to>
      <xdr:col>41</xdr:col>
      <xdr:colOff>101600</xdr:colOff>
      <xdr:row>78</xdr:row>
      <xdr:rowOff>26414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115058</xdr:rowOff>
    </xdr:from>
    <xdr:to>
      <xdr:col>36</xdr:col>
      <xdr:colOff>165100</xdr:colOff>
      <xdr:row>78</xdr:row>
      <xdr:rowOff>45208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104477</xdr:rowOff>
    </xdr:from>
    <xdr:to>
      <xdr:col>55</xdr:col>
      <xdr:colOff>50800</xdr:colOff>
      <xdr:row>79</xdr:row>
      <xdr:rowOff>34627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19404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15405</xdr:rowOff>
    </xdr:from>
    <xdr:to>
      <xdr:col>50</xdr:col>
      <xdr:colOff>165100</xdr:colOff>
      <xdr:row>78</xdr:row>
      <xdr:rowOff>117005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108132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1510</xdr:rowOff>
    </xdr:from>
    <xdr:to>
      <xdr:col>46</xdr:col>
      <xdr:colOff>38100</xdr:colOff>
      <xdr:row>77</xdr:row>
      <xdr:rowOff>103110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119637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75984</xdr:rowOff>
    </xdr:from>
    <xdr:to>
      <xdr:col>41</xdr:col>
      <xdr:colOff>101600</xdr:colOff>
      <xdr:row>73</xdr:row>
      <xdr:rowOff>6134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22661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1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32060</xdr:rowOff>
    </xdr:from>
    <xdr:to>
      <xdr:col>36</xdr:col>
      <xdr:colOff>165100</xdr:colOff>
      <xdr:row>70</xdr:row>
      <xdr:rowOff>133660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0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150187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1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58482</xdr:rowOff>
    </xdr:from>
    <xdr:to>
      <xdr:col>55</xdr:col>
      <xdr:colOff>0</xdr:colOff>
      <xdr:row>96</xdr:row>
      <xdr:rowOff>10291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003332"/>
          <a:ext cx="838200" cy="4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66353</xdr:rowOff>
    </xdr:from>
    <xdr:to>
      <xdr:col>50</xdr:col>
      <xdr:colOff>114300</xdr:colOff>
      <xdr:row>96</xdr:row>
      <xdr:rowOff>10291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011203"/>
          <a:ext cx="889000" cy="4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66353</xdr:rowOff>
    </xdr:from>
    <xdr:to>
      <xdr:col>45</xdr:col>
      <xdr:colOff>177800</xdr:colOff>
      <xdr:row>93</xdr:row>
      <xdr:rowOff>123338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011203"/>
          <a:ext cx="889000" cy="5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123338</xdr:rowOff>
    </xdr:from>
    <xdr:to>
      <xdr:col>41</xdr:col>
      <xdr:colOff>50800</xdr:colOff>
      <xdr:row>96</xdr:row>
      <xdr:rowOff>126017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068188"/>
          <a:ext cx="889000" cy="5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7682</xdr:rowOff>
    </xdr:from>
    <xdr:to>
      <xdr:col>55</xdr:col>
      <xdr:colOff>50800</xdr:colOff>
      <xdr:row>93</xdr:row>
      <xdr:rowOff>109282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30559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130941</xdr:rowOff>
    </xdr:from>
    <xdr:to>
      <xdr:col>50</xdr:col>
      <xdr:colOff>165100</xdr:colOff>
      <xdr:row>96</xdr:row>
      <xdr:rowOff>61091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77618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15553</xdr:rowOff>
    </xdr:from>
    <xdr:to>
      <xdr:col>46</xdr:col>
      <xdr:colOff>38100</xdr:colOff>
      <xdr:row>93</xdr:row>
      <xdr:rowOff>117153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133680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72538</xdr:rowOff>
    </xdr:from>
    <xdr:to>
      <xdr:col>41</xdr:col>
      <xdr:colOff>101600</xdr:colOff>
      <xdr:row>94</xdr:row>
      <xdr:rowOff>2688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0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19215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7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75217</xdr:rowOff>
    </xdr:from>
    <xdr:to>
      <xdr:col>36</xdr:col>
      <xdr:colOff>165100</xdr:colOff>
      <xdr:row>97</xdr:row>
      <xdr:rowOff>5367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21894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5664</xdr:rowOff>
    </xdr:from>
    <xdr:to>
      <xdr:col>85</xdr:col>
      <xdr:colOff>127000</xdr:colOff>
      <xdr:row>39</xdr:row>
      <xdr:rowOff>31267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9221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168028</xdr:rowOff>
    </xdr:from>
    <xdr:to>
      <xdr:col>81</xdr:col>
      <xdr:colOff>50800</xdr:colOff>
      <xdr:row>39</xdr:row>
      <xdr:rowOff>5664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511678"/>
          <a:ext cx="889000" cy="1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168028</xdr:rowOff>
    </xdr:from>
    <xdr:to>
      <xdr:col>76</xdr:col>
      <xdr:colOff>114300</xdr:colOff>
      <xdr:row>38</xdr:row>
      <xdr:rowOff>116212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1167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116212</xdr:rowOff>
    </xdr:from>
    <xdr:to>
      <xdr:col>71</xdr:col>
      <xdr:colOff>177800</xdr:colOff>
      <xdr:row>38</xdr:row>
      <xdr:rowOff>163874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31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151917</xdr:rowOff>
    </xdr:from>
    <xdr:to>
      <xdr:col>85</xdr:col>
      <xdr:colOff>177800</xdr:colOff>
      <xdr:row>39</xdr:row>
      <xdr:rowOff>82067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66844</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8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126314</xdr:rowOff>
    </xdr:from>
    <xdr:to>
      <xdr:col>81</xdr:col>
      <xdr:colOff>101600</xdr:colOff>
      <xdr:row>39</xdr:row>
      <xdr:rowOff>56464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47591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117227</xdr:rowOff>
    </xdr:from>
    <xdr:to>
      <xdr:col>76</xdr:col>
      <xdr:colOff>165100</xdr:colOff>
      <xdr:row>38</xdr:row>
      <xdr:rowOff>47377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4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63904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62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65412</xdr:rowOff>
    </xdr:from>
    <xdr:to>
      <xdr:col>72</xdr:col>
      <xdr:colOff>38100</xdr:colOff>
      <xdr:row>38</xdr:row>
      <xdr:rowOff>167012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158139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6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113074</xdr:rowOff>
    </xdr:from>
    <xdr:to>
      <xdr:col>67</xdr:col>
      <xdr:colOff>101600</xdr:colOff>
      <xdr:row>39</xdr:row>
      <xdr:rowOff>43224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34351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72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145317</xdr:rowOff>
    </xdr:from>
    <xdr:to>
      <xdr:col>85</xdr:col>
      <xdr:colOff>127000</xdr:colOff>
      <xdr:row>74</xdr:row>
      <xdr:rowOff>7814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661167"/>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7814</xdr:rowOff>
    </xdr:from>
    <xdr:to>
      <xdr:col>81</xdr:col>
      <xdr:colOff>50800</xdr:colOff>
      <xdr:row>74</xdr:row>
      <xdr:rowOff>92739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695114"/>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92739</xdr:rowOff>
    </xdr:from>
    <xdr:to>
      <xdr:col>76</xdr:col>
      <xdr:colOff>114300</xdr:colOff>
      <xdr:row>74</xdr:row>
      <xdr:rowOff>168504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78003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168504</xdr:rowOff>
    </xdr:from>
    <xdr:to>
      <xdr:col>71</xdr:col>
      <xdr:colOff>177800</xdr:colOff>
      <xdr:row>75</xdr:row>
      <xdr:rowOff>123600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855804"/>
          <a:ext cx="88900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94517</xdr:rowOff>
    </xdr:from>
    <xdr:to>
      <xdr:col>85</xdr:col>
      <xdr:colOff>177800</xdr:colOff>
      <xdr:row>74</xdr:row>
      <xdr:rowOff>24667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117394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6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128464</xdr:rowOff>
    </xdr:from>
    <xdr:to>
      <xdr:col>81</xdr:col>
      <xdr:colOff>101600</xdr:colOff>
      <xdr:row>74</xdr:row>
      <xdr:rowOff>58614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75141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4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41939</xdr:rowOff>
    </xdr:from>
    <xdr:to>
      <xdr:col>76</xdr:col>
      <xdr:colOff>165100</xdr:colOff>
      <xdr:row>74</xdr:row>
      <xdr:rowOff>143539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160066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5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117704</xdr:rowOff>
    </xdr:from>
    <xdr:to>
      <xdr:col>72</xdr:col>
      <xdr:colOff>38100</xdr:colOff>
      <xdr:row>75</xdr:row>
      <xdr:rowOff>47854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64381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72800</xdr:rowOff>
    </xdr:from>
    <xdr:to>
      <xdr:col>67</xdr:col>
      <xdr:colOff>101600</xdr:colOff>
      <xdr:row>76</xdr:row>
      <xdr:rowOff>2950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19477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18035</xdr:rowOff>
    </xdr:from>
    <xdr:to>
      <xdr:col>85</xdr:col>
      <xdr:colOff>127000</xdr:colOff>
      <xdr:row>98</xdr:row>
      <xdr:rowOff>125895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20135"/>
          <a:ext cx="8382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125895</xdr:rowOff>
    </xdr:from>
    <xdr:to>
      <xdr:col>81</xdr:col>
      <xdr:colOff>50800</xdr:colOff>
      <xdr:row>98</xdr:row>
      <xdr:rowOff>165125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2799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147789</xdr:rowOff>
    </xdr:from>
    <xdr:to>
      <xdr:col>76</xdr:col>
      <xdr:colOff>114300</xdr:colOff>
      <xdr:row>98</xdr:row>
      <xdr:rowOff>165125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49889"/>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135623</xdr:rowOff>
    </xdr:from>
    <xdr:to>
      <xdr:col>71</xdr:col>
      <xdr:colOff>177800</xdr:colOff>
      <xdr:row>98</xdr:row>
      <xdr:rowOff>147789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7723"/>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138685</xdr:rowOff>
    </xdr:from>
    <xdr:to>
      <xdr:col>85</xdr:col>
      <xdr:colOff>177800</xdr:colOff>
      <xdr:row>98</xdr:row>
      <xdr:rowOff>68835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117112</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75095</xdr:rowOff>
    </xdr:from>
    <xdr:to>
      <xdr:col>81</xdr:col>
      <xdr:colOff>101600</xdr:colOff>
      <xdr:row>99</xdr:row>
      <xdr:rowOff>5245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167822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114325</xdr:rowOff>
    </xdr:from>
    <xdr:to>
      <xdr:col>76</xdr:col>
      <xdr:colOff>165100</xdr:colOff>
      <xdr:row>99</xdr:row>
      <xdr:rowOff>44475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35602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96989</xdr:rowOff>
    </xdr:from>
    <xdr:to>
      <xdr:col>72</xdr:col>
      <xdr:colOff>38100</xdr:colOff>
      <xdr:row>99</xdr:row>
      <xdr:rowOff>27139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18266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84823</xdr:rowOff>
    </xdr:from>
    <xdr:to>
      <xdr:col>67</xdr:col>
      <xdr:colOff>101600</xdr:colOff>
      <xdr:row>99</xdr:row>
      <xdr:rowOff>14973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6100</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140431</xdr:rowOff>
    </xdr:from>
    <xdr:to>
      <xdr:col>116</xdr:col>
      <xdr:colOff>63500</xdr:colOff>
      <xdr:row>37</xdr:row>
      <xdr:rowOff>44785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312631"/>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41905</xdr:rowOff>
    </xdr:from>
    <xdr:to>
      <xdr:col>111</xdr:col>
      <xdr:colOff>177800</xdr:colOff>
      <xdr:row>37</xdr:row>
      <xdr:rowOff>44785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214105"/>
          <a:ext cx="889000" cy="1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41905</xdr:rowOff>
    </xdr:from>
    <xdr:to>
      <xdr:col>107</xdr:col>
      <xdr:colOff>50800</xdr:colOff>
      <xdr:row>36</xdr:row>
      <xdr:rowOff>67600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21410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67600</xdr:rowOff>
    </xdr:from>
    <xdr:to>
      <xdr:col>102</xdr:col>
      <xdr:colOff>114300</xdr:colOff>
      <xdr:row>38</xdr:row>
      <xdr:rowOff>5512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239800"/>
          <a:ext cx="8890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89631</xdr:rowOff>
    </xdr:from>
    <xdr:to>
      <xdr:col>116</xdr:col>
      <xdr:colOff>114300</xdr:colOff>
      <xdr:row>37</xdr:row>
      <xdr:rowOff>19781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112508</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1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165435</xdr:rowOff>
    </xdr:from>
    <xdr:to>
      <xdr:col>112</xdr:col>
      <xdr:colOff>38100</xdr:colOff>
      <xdr:row>37</xdr:row>
      <xdr:rowOff>95585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112112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162555</xdr:rowOff>
    </xdr:from>
    <xdr:to>
      <xdr:col>107</xdr:col>
      <xdr:colOff>101600</xdr:colOff>
      <xdr:row>36</xdr:row>
      <xdr:rowOff>92705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109232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59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16800</xdr:rowOff>
    </xdr:from>
    <xdr:to>
      <xdr:col>102</xdr:col>
      <xdr:colOff>165100</xdr:colOff>
      <xdr:row>36</xdr:row>
      <xdr:rowOff>118400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134927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59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126162</xdr:rowOff>
    </xdr:from>
    <xdr:to>
      <xdr:col>98</xdr:col>
      <xdr:colOff>38100</xdr:colOff>
      <xdr:row>38</xdr:row>
      <xdr:rowOff>56311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72839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2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134854</xdr:rowOff>
    </xdr:from>
    <xdr:to>
      <xdr:col>116</xdr:col>
      <xdr:colOff>63500</xdr:colOff>
      <xdr:row>58</xdr:row>
      <xdr:rowOff>135677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7895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135677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7950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136591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7950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134351</xdr:rowOff>
    </xdr:from>
    <xdr:to>
      <xdr:col>102</xdr:col>
      <xdr:colOff>114300</xdr:colOff>
      <xdr:row>58</xdr:row>
      <xdr:rowOff>136591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7845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84054</xdr:rowOff>
    </xdr:from>
    <xdr:to>
      <xdr:col>116</xdr:col>
      <xdr:colOff>114300</xdr:colOff>
      <xdr:row>59</xdr:row>
      <xdr:rowOff>14204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170431</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4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6154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85791</xdr:rowOff>
    </xdr:from>
    <xdr:to>
      <xdr:col>102</xdr:col>
      <xdr:colOff>165100</xdr:colOff>
      <xdr:row>59</xdr:row>
      <xdr:rowOff>15941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7068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83551</xdr:rowOff>
    </xdr:from>
    <xdr:to>
      <xdr:col>98</xdr:col>
      <xdr:colOff>38100</xdr:colOff>
      <xdr:row>59</xdr:row>
      <xdr:rowOff>13701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4828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2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70015</xdr:rowOff>
    </xdr:from>
    <xdr:to>
      <xdr:col>116</xdr:col>
      <xdr:colOff>63500</xdr:colOff>
      <xdr:row>75</xdr:row>
      <xdr:rowOff>3149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585865"/>
          <a:ext cx="8382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3149</xdr:rowOff>
    </xdr:from>
    <xdr:to>
      <xdr:col>111</xdr:col>
      <xdr:colOff>177800</xdr:colOff>
      <xdr:row>75</xdr:row>
      <xdr:rowOff>63576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61899"/>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55728</xdr:rowOff>
    </xdr:from>
    <xdr:to>
      <xdr:col>107</xdr:col>
      <xdr:colOff>50800</xdr:colOff>
      <xdr:row>75</xdr:row>
      <xdr:rowOff>63576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1447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55728</xdr:rowOff>
    </xdr:from>
    <xdr:to>
      <xdr:col>102</xdr:col>
      <xdr:colOff>114300</xdr:colOff>
      <xdr:row>75</xdr:row>
      <xdr:rowOff>122021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14478"/>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19215</xdr:rowOff>
    </xdr:from>
    <xdr:to>
      <xdr:col>116</xdr:col>
      <xdr:colOff>114300</xdr:colOff>
      <xdr:row>73</xdr:row>
      <xdr:rowOff>120815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42092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3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123799</xdr:rowOff>
    </xdr:from>
    <xdr:to>
      <xdr:col>112</xdr:col>
      <xdr:colOff>38100</xdr:colOff>
      <xdr:row>75</xdr:row>
      <xdr:rowOff>53949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70476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12776</xdr:rowOff>
    </xdr:from>
    <xdr:to>
      <xdr:col>107</xdr:col>
      <xdr:colOff>101600</xdr:colOff>
      <xdr:row>75</xdr:row>
      <xdr:rowOff>114376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130903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4928</xdr:rowOff>
    </xdr:from>
    <xdr:to>
      <xdr:col>102</xdr:col>
      <xdr:colOff>165100</xdr:colOff>
      <xdr:row>75</xdr:row>
      <xdr:rowOff>106528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123055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71221</xdr:rowOff>
    </xdr:from>
    <xdr:to>
      <xdr:col>98</xdr:col>
      <xdr:colOff>38100</xdr:colOff>
      <xdr:row>76</xdr:row>
      <xdr:rowOff>1370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163949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歳出総額を人口で除した住民一人当たりのコストは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円で、金額が大きい上位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で歳出総額に占める割合は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151,239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年度に一時、減少したものの令和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年度は増加に転じた。主な要因は、電力・ガス・食料品等価格高騰重点支援給付金や公立保育園の民営化に伴う私立保育所運営負担金の増加等によるもの。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年度まで減少していたが、令和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年度は前年度と比較して増加した。主な要因は、松橋中学校校舎棟改築工事費、小川中学校校舎等改築工事費及び青海保育園・豊野保育園の就学前教育・保育施設整備事業補助金の皆増等によるもの。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となっており、令和元年度以降増加し、令和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年度も前年度と比較して増加した。主な要因は、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年度は前年度と比較して減少した。主な要因は、新型コロナウイルス感染症対策の関連事業であるプレミアム付商品券業務委託料の皆減やワクチン接種体制構築運用業務委託料の減少によるもの。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年度は前年度と比較して減少した。主な要因は、物価高騰対策商品券事業負担金の減少やマイナンバーカードの取得促進事業であるマイナ商品券事業負担金の皆減等によるものである。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47879</xdr:rowOff>
    </xdr:from>
    <xdr:to>
      <xdr:col>24</xdr:col>
      <xdr:colOff>63500</xdr:colOff>
      <xdr:row>35</xdr:row>
      <xdr:rowOff>127508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862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89027</xdr:rowOff>
    </xdr:from>
    <xdr:to>
      <xdr:col>19</xdr:col>
      <xdr:colOff>177800</xdr:colOff>
      <xdr:row>35</xdr:row>
      <xdr:rowOff>127508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18327"/>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89027</xdr:rowOff>
    </xdr:from>
    <xdr:to>
      <xdr:col>15</xdr:col>
      <xdr:colOff>50800</xdr:colOff>
      <xdr:row>35</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1832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38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168529</xdr:rowOff>
    </xdr:from>
    <xdr:to>
      <xdr:col>24</xdr:col>
      <xdr:colOff>114300</xdr:colOff>
      <xdr:row>35</xdr:row>
      <xdr:rowOff>98679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19956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76708</xdr:rowOff>
    </xdr:from>
    <xdr:to>
      <xdr:col>20</xdr:col>
      <xdr:colOff>38100</xdr:colOff>
      <xdr:row>36</xdr:row>
      <xdr:rowOff>6858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23385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38227</xdr:rowOff>
    </xdr:from>
    <xdr:to>
      <xdr:col>15</xdr:col>
      <xdr:colOff>101600</xdr:colOff>
      <xdr:row>34</xdr:row>
      <xdr:rowOff>139827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67945</xdr:rowOff>
    </xdr:from>
    <xdr:to>
      <xdr:col>10</xdr:col>
      <xdr:colOff>165100</xdr:colOff>
      <xdr:row>35</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170451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146686</xdr:rowOff>
    </xdr:from>
    <xdr:to>
      <xdr:col>24</xdr:col>
      <xdr:colOff>63500</xdr:colOff>
      <xdr:row>57</xdr:row>
      <xdr:rowOff>27809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7886"/>
          <a:ext cx="838200" cy="5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146686</xdr:rowOff>
    </xdr:from>
    <xdr:to>
      <xdr:col>19</xdr:col>
      <xdr:colOff>177800</xdr:colOff>
      <xdr:row>57</xdr:row>
      <xdr:rowOff>19758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7886"/>
          <a:ext cx="889000" cy="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25706</xdr:rowOff>
    </xdr:from>
    <xdr:to>
      <xdr:col>15</xdr:col>
      <xdr:colOff>50800</xdr:colOff>
      <xdr:row>57</xdr:row>
      <xdr:rowOff>19758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84006"/>
          <a:ext cx="889000" cy="5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25706</xdr:rowOff>
    </xdr:from>
    <xdr:to>
      <xdr:col>10</xdr:col>
      <xdr:colOff>114300</xdr:colOff>
      <xdr:row>56</xdr:row>
      <xdr:rowOff>155515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84006"/>
          <a:ext cx="889000" cy="4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148459</xdr:rowOff>
    </xdr:from>
    <xdr:to>
      <xdr:col>24</xdr:col>
      <xdr:colOff>114300</xdr:colOff>
      <xdr:row>57</xdr:row>
      <xdr:rowOff>78609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95886</xdr:rowOff>
    </xdr:from>
    <xdr:to>
      <xdr:col>20</xdr:col>
      <xdr:colOff>38100</xdr:colOff>
      <xdr:row>57</xdr:row>
      <xdr:rowOff>26036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140408</xdr:rowOff>
    </xdr:from>
    <xdr:to>
      <xdr:col>15</xdr:col>
      <xdr:colOff>101600</xdr:colOff>
      <xdr:row>57</xdr:row>
      <xdr:rowOff>70558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146356</xdr:rowOff>
    </xdr:from>
    <xdr:to>
      <xdr:col>10</xdr:col>
      <xdr:colOff>165100</xdr:colOff>
      <xdr:row>54</xdr:row>
      <xdr:rowOff>76506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93033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104715</xdr:rowOff>
    </xdr:from>
    <xdr:to>
      <xdr:col>6</xdr:col>
      <xdr:colOff>38100</xdr:colOff>
      <xdr:row>57</xdr:row>
      <xdr:rowOff>34865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51392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101475</xdr:rowOff>
    </xdr:from>
    <xdr:to>
      <xdr:col>24</xdr:col>
      <xdr:colOff>63500</xdr:colOff>
      <xdr:row>75</xdr:row>
      <xdr:rowOff>59217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17325"/>
          <a:ext cx="8382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48831</xdr:rowOff>
    </xdr:from>
    <xdr:to>
      <xdr:col>19</xdr:col>
      <xdr:colOff>177800</xdr:colOff>
      <xdr:row>75</xdr:row>
      <xdr:rowOff>59217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36131"/>
          <a:ext cx="889000" cy="1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48831</xdr:rowOff>
    </xdr:from>
    <xdr:to>
      <xdr:col>15</xdr:col>
      <xdr:colOff>50800</xdr:colOff>
      <xdr:row>76</xdr:row>
      <xdr:rowOff>105933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36131"/>
          <a:ext cx="889000" cy="40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105933</xdr:rowOff>
    </xdr:from>
    <xdr:to>
      <xdr:col>10</xdr:col>
      <xdr:colOff>114300</xdr:colOff>
      <xdr:row>77</xdr:row>
      <xdr:rowOff>37483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6133"/>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50675</xdr:rowOff>
    </xdr:from>
    <xdr:to>
      <xdr:col>24</xdr:col>
      <xdr:colOff>114300</xdr:colOff>
      <xdr:row>73</xdr:row>
      <xdr:rowOff>152275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73552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8417</xdr:rowOff>
    </xdr:from>
    <xdr:to>
      <xdr:col>20</xdr:col>
      <xdr:colOff>38100</xdr:colOff>
      <xdr:row>75</xdr:row>
      <xdr:rowOff>110017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169481</xdr:rowOff>
    </xdr:from>
    <xdr:to>
      <xdr:col>15</xdr:col>
      <xdr:colOff>101600</xdr:colOff>
      <xdr:row>74</xdr:row>
      <xdr:rowOff>99631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6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55133</xdr:rowOff>
    </xdr:from>
    <xdr:to>
      <xdr:col>10</xdr:col>
      <xdr:colOff>165100</xdr:colOff>
      <xdr:row>76</xdr:row>
      <xdr:rowOff>156733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158133</xdr:rowOff>
    </xdr:from>
    <xdr:to>
      <xdr:col>6</xdr:col>
      <xdr:colOff>38100</xdr:colOff>
      <xdr:row>77</xdr:row>
      <xdr:rowOff>88283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104810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105620</xdr:rowOff>
    </xdr:from>
    <xdr:to>
      <xdr:col>24</xdr:col>
      <xdr:colOff>63500</xdr:colOff>
      <xdr:row>97</xdr:row>
      <xdr:rowOff>24885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64820"/>
          <a:ext cx="8382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105620</xdr:rowOff>
    </xdr:from>
    <xdr:to>
      <xdr:col>19</xdr:col>
      <xdr:colOff>177800</xdr:colOff>
      <xdr:row>96</xdr:row>
      <xdr:rowOff>155835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4820"/>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155835</xdr:rowOff>
    </xdr:from>
    <xdr:to>
      <xdr:col>15</xdr:col>
      <xdr:colOff>50800</xdr:colOff>
      <xdr:row>97</xdr:row>
      <xdr:rowOff>99504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15035"/>
          <a:ext cx="8890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99504</xdr:rowOff>
    </xdr:from>
    <xdr:to>
      <xdr:col>10</xdr:col>
      <xdr:colOff>114300</xdr:colOff>
      <xdr:row>98</xdr:row>
      <xdr:rowOff>34296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0154"/>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145535</xdr:rowOff>
    </xdr:from>
    <xdr:to>
      <xdr:col>24</xdr:col>
      <xdr:colOff>114300</xdr:colOff>
      <xdr:row>97</xdr:row>
      <xdr:rowOff>75685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123962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54820</xdr:rowOff>
    </xdr:from>
    <xdr:to>
      <xdr:col>20</xdr:col>
      <xdr:colOff>38100</xdr:colOff>
      <xdr:row>96</xdr:row>
      <xdr:rowOff>156420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105035</xdr:rowOff>
    </xdr:from>
    <xdr:to>
      <xdr:col>15</xdr:col>
      <xdr:colOff>101600</xdr:colOff>
      <xdr:row>97</xdr:row>
      <xdr:rowOff>35185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26312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48704</xdr:rowOff>
    </xdr:from>
    <xdr:to>
      <xdr:col>10</xdr:col>
      <xdr:colOff>165100</xdr:colOff>
      <xdr:row>97</xdr:row>
      <xdr:rowOff>150304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154946</xdr:rowOff>
    </xdr:from>
    <xdr:to>
      <xdr:col>6</xdr:col>
      <xdr:colOff>38100</xdr:colOff>
      <xdr:row>98</xdr:row>
      <xdr:rowOff>85096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44888</xdr:rowOff>
    </xdr:from>
    <xdr:to>
      <xdr:col>55</xdr:col>
      <xdr:colOff>0</xdr:colOff>
      <xdr:row>56</xdr:row>
      <xdr:rowOff>89541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46088"/>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44888</xdr:rowOff>
    </xdr:from>
    <xdr:to>
      <xdr:col>50</xdr:col>
      <xdr:colOff>114300</xdr:colOff>
      <xdr:row>56</xdr:row>
      <xdr:rowOff>96133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608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66034</xdr:rowOff>
    </xdr:from>
    <xdr:to>
      <xdr:col>45</xdr:col>
      <xdr:colOff>177800</xdr:colOff>
      <xdr:row>56</xdr:row>
      <xdr:rowOff>96133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6723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34696</xdr:rowOff>
    </xdr:from>
    <xdr:to>
      <xdr:col>41</xdr:col>
      <xdr:colOff>50800</xdr:colOff>
      <xdr:row>56</xdr:row>
      <xdr:rowOff>66034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35896"/>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38741</xdr:rowOff>
    </xdr:from>
    <xdr:to>
      <xdr:col>55</xdr:col>
      <xdr:colOff>50800</xdr:colOff>
      <xdr:row>56</xdr:row>
      <xdr:rowOff>140341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17168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165538</xdr:rowOff>
    </xdr:from>
    <xdr:to>
      <xdr:col>50</xdr:col>
      <xdr:colOff>165100</xdr:colOff>
      <xdr:row>56</xdr:row>
      <xdr:rowOff>95688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86815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45333</xdr:rowOff>
    </xdr:from>
    <xdr:to>
      <xdr:col>46</xdr:col>
      <xdr:colOff>38100</xdr:colOff>
      <xdr:row>56</xdr:row>
      <xdr:rowOff>146933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15234</xdr:rowOff>
    </xdr:from>
    <xdr:to>
      <xdr:col>41</xdr:col>
      <xdr:colOff>101600</xdr:colOff>
      <xdr:row>56</xdr:row>
      <xdr:rowOff>116834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155346</xdr:rowOff>
    </xdr:from>
    <xdr:to>
      <xdr:col>36</xdr:col>
      <xdr:colOff>165100</xdr:colOff>
      <xdr:row>56</xdr:row>
      <xdr:rowOff>85496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102023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80264</xdr:rowOff>
    </xdr:from>
    <xdr:to>
      <xdr:col>55</xdr:col>
      <xdr:colOff>0</xdr:colOff>
      <xdr:row>77</xdr:row>
      <xdr:rowOff>91008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424664"/>
          <a:ext cx="838200" cy="8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80264</xdr:rowOff>
    </xdr:from>
    <xdr:to>
      <xdr:col>50</xdr:col>
      <xdr:colOff>114300</xdr:colOff>
      <xdr:row>77</xdr:row>
      <xdr:rowOff>15374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424664"/>
          <a:ext cx="889000" cy="79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125657</xdr:rowOff>
    </xdr:from>
    <xdr:to>
      <xdr:col>45</xdr:col>
      <xdr:colOff>177800</xdr:colOff>
      <xdr:row>77</xdr:row>
      <xdr:rowOff>15374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127157"/>
          <a:ext cx="889000" cy="108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125657</xdr:rowOff>
    </xdr:from>
    <xdr:to>
      <xdr:col>41</xdr:col>
      <xdr:colOff>50800</xdr:colOff>
      <xdr:row>77</xdr:row>
      <xdr:rowOff>162789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127157"/>
          <a:ext cx="889000" cy="12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40208</xdr:rowOff>
    </xdr:from>
    <xdr:to>
      <xdr:col>55</xdr:col>
      <xdr:colOff>50800</xdr:colOff>
      <xdr:row>77</xdr:row>
      <xdr:rowOff>141808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18635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29464</xdr:rowOff>
    </xdr:from>
    <xdr:to>
      <xdr:col>50</xdr:col>
      <xdr:colOff>165100</xdr:colOff>
      <xdr:row>72</xdr:row>
      <xdr:rowOff>131064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147591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1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136024</xdr:rowOff>
    </xdr:from>
    <xdr:to>
      <xdr:col>46</xdr:col>
      <xdr:colOff>38100</xdr:colOff>
      <xdr:row>77</xdr:row>
      <xdr:rowOff>66174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57301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74857</xdr:rowOff>
    </xdr:from>
    <xdr:to>
      <xdr:col>41</xdr:col>
      <xdr:colOff>101600</xdr:colOff>
      <xdr:row>71</xdr:row>
      <xdr:rowOff>5007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0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21534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8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111989</xdr:rowOff>
    </xdr:from>
    <xdr:to>
      <xdr:col>36</xdr:col>
      <xdr:colOff>165100</xdr:colOff>
      <xdr:row>78</xdr:row>
      <xdr:rowOff>42139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33266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139205</xdr:rowOff>
    </xdr:from>
    <xdr:to>
      <xdr:col>55</xdr:col>
      <xdr:colOff>0</xdr:colOff>
      <xdr:row>97</xdr:row>
      <xdr:rowOff>10979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98405"/>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138004</xdr:rowOff>
    </xdr:from>
    <xdr:to>
      <xdr:col>50</xdr:col>
      <xdr:colOff>114300</xdr:colOff>
      <xdr:row>96</xdr:row>
      <xdr:rowOff>139205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25754"/>
          <a:ext cx="889000" cy="1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4693</xdr:rowOff>
    </xdr:from>
    <xdr:to>
      <xdr:col>45</xdr:col>
      <xdr:colOff>177800</xdr:colOff>
      <xdr:row>95</xdr:row>
      <xdr:rowOff>138004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120993"/>
          <a:ext cx="889000" cy="30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28411</xdr:rowOff>
    </xdr:from>
    <xdr:to>
      <xdr:col>41</xdr:col>
      <xdr:colOff>50800</xdr:colOff>
      <xdr:row>94</xdr:row>
      <xdr:rowOff>4693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458911"/>
          <a:ext cx="889000" cy="6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131629</xdr:rowOff>
    </xdr:from>
    <xdr:to>
      <xdr:col>55</xdr:col>
      <xdr:colOff>50800</xdr:colOff>
      <xdr:row>97</xdr:row>
      <xdr:rowOff>61779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110056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88405</xdr:rowOff>
    </xdr:from>
    <xdr:to>
      <xdr:col>50</xdr:col>
      <xdr:colOff>165100</xdr:colOff>
      <xdr:row>97</xdr:row>
      <xdr:rowOff>18555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87204</xdr:rowOff>
    </xdr:from>
    <xdr:to>
      <xdr:col>46</xdr:col>
      <xdr:colOff>38100</xdr:colOff>
      <xdr:row>96</xdr:row>
      <xdr:rowOff>17354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125343</xdr:rowOff>
    </xdr:from>
    <xdr:to>
      <xdr:col>41</xdr:col>
      <xdr:colOff>101600</xdr:colOff>
      <xdr:row>94</xdr:row>
      <xdr:rowOff>55493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72020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149061</xdr:rowOff>
    </xdr:from>
    <xdr:to>
      <xdr:col>36</xdr:col>
      <xdr:colOff>165100</xdr:colOff>
      <xdr:row>90</xdr:row>
      <xdr:rowOff>79211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40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95738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18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17147</xdr:rowOff>
    </xdr:from>
    <xdr:to>
      <xdr:col>85</xdr:col>
      <xdr:colOff>126364</xdr:colOff>
      <xdr:row>37</xdr:row>
      <xdr:rowOff>83441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03547"/>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87268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3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83441</xdr:rowOff>
    </xdr:from>
    <xdr:to>
      <xdr:col>86</xdr:col>
      <xdr:colOff>25400</xdr:colOff>
      <xdr:row>37</xdr:row>
      <xdr:rowOff>83441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135274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17147</xdr:rowOff>
    </xdr:from>
    <xdr:to>
      <xdr:col>86</xdr:col>
      <xdr:colOff>25400</xdr:colOff>
      <xdr:row>32</xdr:row>
      <xdr:rowOff>17147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0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47048</xdr:rowOff>
    </xdr:from>
    <xdr:to>
      <xdr:col>85</xdr:col>
      <xdr:colOff>127000</xdr:colOff>
      <xdr:row>36</xdr:row>
      <xdr:rowOff>47643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1924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147119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124242</xdr:rowOff>
    </xdr:from>
    <xdr:to>
      <xdr:col>85</xdr:col>
      <xdr:colOff>177800</xdr:colOff>
      <xdr:row>36</xdr:row>
      <xdr:rowOff>54392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871</xdr:rowOff>
    </xdr:from>
    <xdr:to>
      <xdr:col>81</xdr:col>
      <xdr:colOff>50800</xdr:colOff>
      <xdr:row>36</xdr:row>
      <xdr:rowOff>47643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3071"/>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156406</xdr:rowOff>
    </xdr:from>
    <xdr:to>
      <xdr:col>81</xdr:col>
      <xdr:colOff>101600</xdr:colOff>
      <xdr:row>36</xdr:row>
      <xdr:rowOff>86556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5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103083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89683</xdr:rowOff>
    </xdr:from>
    <xdr:to>
      <xdr:col>76</xdr:col>
      <xdr:colOff>114300</xdr:colOff>
      <xdr:row>36</xdr:row>
      <xdr:rowOff>871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233183"/>
          <a:ext cx="889000" cy="93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132174</xdr:rowOff>
    </xdr:from>
    <xdr:to>
      <xdr:col>76</xdr:col>
      <xdr:colOff>165100</xdr:colOff>
      <xdr:row>36</xdr:row>
      <xdr:rowOff>62324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89683</xdr:rowOff>
    </xdr:from>
    <xdr:to>
      <xdr:col>71</xdr:col>
      <xdr:colOff>177800</xdr:colOff>
      <xdr:row>33</xdr:row>
      <xdr:rowOff>23000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233183"/>
          <a:ext cx="889000" cy="4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119601</xdr:rowOff>
    </xdr:from>
    <xdr:to>
      <xdr:col>72</xdr:col>
      <xdr:colOff>38100</xdr:colOff>
      <xdr:row>36</xdr:row>
      <xdr:rowOff>49751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40878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167698</xdr:rowOff>
    </xdr:from>
    <xdr:to>
      <xdr:col>85</xdr:col>
      <xdr:colOff>177800</xdr:colOff>
      <xdr:row>36</xdr:row>
      <xdr:rowOff>97848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146125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168293</xdr:rowOff>
    </xdr:from>
    <xdr:to>
      <xdr:col>81</xdr:col>
      <xdr:colOff>101600</xdr:colOff>
      <xdr:row>36</xdr:row>
      <xdr:rowOff>98443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89570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121521</xdr:rowOff>
    </xdr:from>
    <xdr:to>
      <xdr:col>76</xdr:col>
      <xdr:colOff>165100</xdr:colOff>
      <xdr:row>36</xdr:row>
      <xdr:rowOff>51671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68198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38883</xdr:rowOff>
    </xdr:from>
    <xdr:to>
      <xdr:col>72</xdr:col>
      <xdr:colOff>38100</xdr:colOff>
      <xdr:row>30</xdr:row>
      <xdr:rowOff>140483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1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157010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49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143650</xdr:rowOff>
    </xdr:from>
    <xdr:to>
      <xdr:col>67</xdr:col>
      <xdr:colOff>101600</xdr:colOff>
      <xdr:row>33</xdr:row>
      <xdr:rowOff>73800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6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90327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142195</xdr:rowOff>
    </xdr:from>
    <xdr:to>
      <xdr:col>85</xdr:col>
      <xdr:colOff>127000</xdr:colOff>
      <xdr:row>56</xdr:row>
      <xdr:rowOff>104381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543245"/>
          <a:ext cx="838200" cy="11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82341</xdr:rowOff>
    </xdr:from>
    <xdr:to>
      <xdr:col>81</xdr:col>
      <xdr:colOff>50800</xdr:colOff>
      <xdr:row>56</xdr:row>
      <xdr:rowOff>104381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8826291"/>
          <a:ext cx="889000" cy="87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82341</xdr:rowOff>
    </xdr:from>
    <xdr:to>
      <xdr:col>76</xdr:col>
      <xdr:colOff>114300</xdr:colOff>
      <xdr:row>53</xdr:row>
      <xdr:rowOff>100781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826291"/>
          <a:ext cx="889000" cy="3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100781</xdr:rowOff>
    </xdr:from>
    <xdr:to>
      <xdr:col>71</xdr:col>
      <xdr:colOff>177800</xdr:colOff>
      <xdr:row>56</xdr:row>
      <xdr:rowOff>115945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187631"/>
          <a:ext cx="889000" cy="5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91395</xdr:rowOff>
    </xdr:from>
    <xdr:to>
      <xdr:col>85</xdr:col>
      <xdr:colOff>177800</xdr:colOff>
      <xdr:row>50</xdr:row>
      <xdr:rowOff>21545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4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44422</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44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53581</xdr:rowOff>
    </xdr:from>
    <xdr:to>
      <xdr:col>81</xdr:col>
      <xdr:colOff>101600</xdr:colOff>
      <xdr:row>56</xdr:row>
      <xdr:rowOff>155181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31541</xdr:rowOff>
    </xdr:from>
    <xdr:to>
      <xdr:col>76</xdr:col>
      <xdr:colOff>165100</xdr:colOff>
      <xdr:row>51</xdr:row>
      <xdr:rowOff>133141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7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149668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55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49981</xdr:rowOff>
    </xdr:from>
    <xdr:to>
      <xdr:col>72</xdr:col>
      <xdr:colOff>38100</xdr:colOff>
      <xdr:row>53</xdr:row>
      <xdr:rowOff>151581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168108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65145</xdr:rowOff>
    </xdr:from>
    <xdr:to>
      <xdr:col>67</xdr:col>
      <xdr:colOff>101600</xdr:colOff>
      <xdr:row>56</xdr:row>
      <xdr:rowOff>166745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5665</xdr:rowOff>
    </xdr:from>
    <xdr:to>
      <xdr:col>85</xdr:col>
      <xdr:colOff>127000</xdr:colOff>
      <xdr:row>79</xdr:row>
      <xdr:rowOff>31268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50215"/>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168027</xdr:rowOff>
    </xdr:from>
    <xdr:to>
      <xdr:col>81</xdr:col>
      <xdr:colOff>50800</xdr:colOff>
      <xdr:row>79</xdr:row>
      <xdr:rowOff>5665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69677"/>
          <a:ext cx="889000" cy="18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168027</xdr:rowOff>
    </xdr:from>
    <xdr:to>
      <xdr:col>76</xdr:col>
      <xdr:colOff>114300</xdr:colOff>
      <xdr:row>78</xdr:row>
      <xdr:rowOff>116212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69677"/>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116212</xdr:rowOff>
    </xdr:from>
    <xdr:to>
      <xdr:col>71</xdr:col>
      <xdr:colOff>177800</xdr:colOff>
      <xdr:row>78</xdr:row>
      <xdr:rowOff>163874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89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151918</xdr:rowOff>
    </xdr:from>
    <xdr:to>
      <xdr:col>85</xdr:col>
      <xdr:colOff>177800</xdr:colOff>
      <xdr:row>79</xdr:row>
      <xdr:rowOff>82068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66845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126315</xdr:rowOff>
    </xdr:from>
    <xdr:to>
      <xdr:col>81</xdr:col>
      <xdr:colOff>101600</xdr:colOff>
      <xdr:row>79</xdr:row>
      <xdr:rowOff>56465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47592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117227</xdr:rowOff>
    </xdr:from>
    <xdr:to>
      <xdr:col>76</xdr:col>
      <xdr:colOff>165100</xdr:colOff>
      <xdr:row>78</xdr:row>
      <xdr:rowOff>47377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63904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65412</xdr:rowOff>
    </xdr:from>
    <xdr:to>
      <xdr:col>72</xdr:col>
      <xdr:colOff>38100</xdr:colOff>
      <xdr:row>78</xdr:row>
      <xdr:rowOff>167012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158139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113074</xdr:rowOff>
    </xdr:from>
    <xdr:to>
      <xdr:col>67</xdr:col>
      <xdr:colOff>101600</xdr:colOff>
      <xdr:row>79</xdr:row>
      <xdr:rowOff>43224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34351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145317</xdr:rowOff>
    </xdr:from>
    <xdr:to>
      <xdr:col>85</xdr:col>
      <xdr:colOff>127000</xdr:colOff>
      <xdr:row>94</xdr:row>
      <xdr:rowOff>7813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90167"/>
          <a:ext cx="838200" cy="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7813</xdr:rowOff>
    </xdr:from>
    <xdr:to>
      <xdr:col>81</xdr:col>
      <xdr:colOff>50800</xdr:colOff>
      <xdr:row>94</xdr:row>
      <xdr:rowOff>92739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24113"/>
          <a:ext cx="889000" cy="8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92739</xdr:rowOff>
    </xdr:from>
    <xdr:to>
      <xdr:col>76</xdr:col>
      <xdr:colOff>114300</xdr:colOff>
      <xdr:row>94</xdr:row>
      <xdr:rowOff>168503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09039"/>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168503</xdr:rowOff>
    </xdr:from>
    <xdr:to>
      <xdr:col>71</xdr:col>
      <xdr:colOff>177800</xdr:colOff>
      <xdr:row>95</xdr:row>
      <xdr:rowOff>123600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4803"/>
          <a:ext cx="8890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94517</xdr:rowOff>
    </xdr:from>
    <xdr:to>
      <xdr:col>85</xdr:col>
      <xdr:colOff>177800</xdr:colOff>
      <xdr:row>94</xdr:row>
      <xdr:rowOff>24667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117394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128463</xdr:rowOff>
    </xdr:from>
    <xdr:to>
      <xdr:col>81</xdr:col>
      <xdr:colOff>101600</xdr:colOff>
      <xdr:row>94</xdr:row>
      <xdr:rowOff>58613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75140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4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41939</xdr:rowOff>
    </xdr:from>
    <xdr:to>
      <xdr:col>76</xdr:col>
      <xdr:colOff>165100</xdr:colOff>
      <xdr:row>94</xdr:row>
      <xdr:rowOff>143539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160066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117703</xdr:rowOff>
    </xdr:from>
    <xdr:to>
      <xdr:col>72</xdr:col>
      <xdr:colOff>38100</xdr:colOff>
      <xdr:row>95</xdr:row>
      <xdr:rowOff>47853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64380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72800</xdr:rowOff>
    </xdr:from>
    <xdr:to>
      <xdr:col>67</xdr:col>
      <xdr:colOff>101600</xdr:colOff>
      <xdr:row>96</xdr:row>
      <xdr:rowOff>2950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歳出総額を人口で除した住民一人当たりのコストは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円で、金額が大きい上位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で歳出総額に占める割合は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222,841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年度は前年度と比較して増加した。主な要因は、電力・ガス・食料品等価格高騰重点支援給付金や公立保育園の民営化に伴う私立保育所運営負担金の増加等によるもの。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年度は一時、減少に転じたが、令和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年度は増加した。主な要因は、松橋中学校校舎棟改築工事費、小川中学校校舎等改築工事費の皆増等によるもの。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となっており、令和元年度以降増加し、令和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年度も前年度と比較して増加した。主な要因は、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年度は新型コロナウイルス感染症対策に係る特別定額給付金事業の影響で大きい金額となっていて、令和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年度は前年度と比較して減少した。主な要因は、本庁舎大規模改修工事費及びマイナ商品券事業負担金の皆減等によるもの。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年度も前年度と比較して減少した。主な要因は、応急仮設住宅・みんなの家移転業務委託料の皆減や道路維持工事費の減少等によるもの。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年度は歳計剰余金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百万円、利子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歳入総額から歳出総額及び翌年度繰越財源を控除した「実質収支額」は、投資的経費の増加により、歳入及び歳出総額が前年度と比較して増加したものの黒字となっている。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に財政調整基金積立金と地方債繰上償還額を加えた額から財政調整基金取崩額を控除した「実質単年度収支」は、財政調整基金を取り崩し及び地方債繰上償還額が発生しなかったが、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百万円のため、赤字となっている。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実質収支額の標準規模に対する割合を示す比率について、令和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年度は国民健康保険特別会計で赤字が発生し、それ以外は黒字の状況である。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歳入不足が生じ、赤字決算（令和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百万円）となった。しかし、令和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年度以降の段階的な税率引上げにより、令和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百万円）となり、今後は、採算が確保できると見込んでいる。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下水道企業会計において赤字補てんのための繰出金が多額になっていることから、一般会計の負担軽減に向け、経営戦略等に基づく健全化が図られているか注視していく。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基準外繰入金（赤字補てん）や基金繰入による財源調整をしていないため、介護給付費準備基金は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百万円）となり、財政状況は良好である。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年度に料金を改定を行った結果、黒字決算となった。今後も一般財源からの基準外繰出金に頼らない財政運営が行われているか注視していく。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基準外繰入金（赤字補てん）が経常的に発生しており、実質的な財政状況は良くない。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「元利償還金」について、教育施設整備事業、戸馳大橋整備事業及び地域交流温泉施設整備事業等により増加している。これに伴い「実質公債費比率の分子」についても、令和元年度から増加に転じている。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教育施設整備事業等を実施していくことに加え、宇城広域連合における廃棄物処理施設整備事業に係る大型事業の公債費負担要因も重なることから、「実質公債費率の分子」の悪化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「一般会計等に係る地方債の現在高」は、熊本地震に係る復旧復興事業や教育施設等整備事業の影響により、令和元年度から増加傾向にある。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「組合等負担等見込額」は、宇城広域連合において、エネルギー回収型廃棄物処理施設整備事業に係る地方債の発行により大幅に増加している。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「退職手当負担見込額」は、熊本県市町村総合事務組合から本市への退職手当給付金累積額が本市から組合への負担金累積額を超過したことにより、増加している。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これらにより、「将来負担比率の分子」は令和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今後も教育施設等整備事業等の建設事業を予定しているため、地方債残高は更に増加する見込みであり、交付税算入率が有利な旧合併特例事業債も令和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年度で発行限度額に到達する見込みであるため、「将来負担比率の分子」が段階的に増加することが予想される。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年度まで順調に積み増してきた財政調整基金について、平成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年度は熊本地震に対応するため、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百万円取崩したことにより年度末残高は大幅に減少したが、平成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年度以降は基金の取崩しに依存することなく財政運営を行ってきたところである。令和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年度においては、新型コロナウイルス感染症に対応するため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百万円取崩したことにより減少したが、令和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百万円の歳計剰余金等の積み立てを行い、また、その他の基金についても、それぞれの目的に応じて必要な積立及び取崩しを行ったことから、基金全体として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国営緊急農地再整備事業基金において、当該事業最終年度の令和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年度に県に対して事業負担金約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百万円に支払いが発生するため、令和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百万円を積み立てる予定とする等、その他特定目的基金は増加を見込んでいる。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しかし、財政調整基金については、普通交付税の段階的縮減（令和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年度に一本算定）のみならず、防災拠点センター建設や小中学校施設の建替え等に係るの元金償還開始、また、令和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旧合併特例事業債の発行限度額に到達する予定であり、今後の建設事業は同地方債と比較して充当率と交付税措置が低い地方債での対応を要する等、歳出計画に対する歳入不足が見込まれるため、これまで積み増してきた財政調整基金を計画的に取崩す予定としているため、基金全体としては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市の振興及び地域活性化事業の経費に充てる。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本市を応援しようとする個人又は団体から寄附金を募り、各種事業に要する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に充てる。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国営緊急農地再整備事業基金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国営緊急農地再編整備事業に係る負担金の支払い等の経費に充てる。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高齢者、障がい者及び児童の福祉の向上並びにこれらの者の快適な生活環境の形成等に要する経費に充てる。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熊本地震からの復旧や防災減災対策等に要する経費に充てる。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上記のうち、主なものは次のとおり。</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給食センターの給食用厨房備品購入事業で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百万円を取崩したことから、前年度から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豊野支所のマイクロバス購入事業で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スポーツ関連事業で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百万円を積立てたことから、前年度から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当尾グラウンドトイレ改築事業で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百万円を取崩し、災害救助物資備蓄・災害用備品購入事業で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百万円を取崩したが、熊本県から追加交付された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中期財政計画（令和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年度）において、それぞれの目的に応じて積立てと取崩しを行い、令和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年度末残高はその他特定目的基金残高を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百万円と見込んでいる。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百万円積立てを行ったことから、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中長期財政計画（令和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年度）において、歳出計画に対する歳入不足が見込まれていることから、計画的に取り崩す予定とし、令和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過去の熊本地震等の大規模災害などの緊急突発的な財政需要や予期せぬ収入の減少に備えておく必要があるため、持続可能な財政基盤の一部として、標準財政規模の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百万円は最低限保有しておくべき額として位置付けている。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災害対策債及び過疎対策事業債に係る元利償還金に充てるため、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百万円取崩したが、宇城広域連合におけるクリーンセンター施設建設等基金の解体に伴うクリーンセンターごみ焼却施設解体事業に係る負担金（準元利償還金）に充てるため、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災害対策債で毎年度約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年度まで取崩し、過疎対策事業債で毎年度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また、宇城広域連合におけるクリーンセンターごみ焼却施設解体事業に係る負担金（準元利償還金）で毎年度約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年度まで取崩し、市債の償還等に充てることで後年度の財政負担軽減を行う予定としており、基金は減少する見込みである。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37320736</v>
      </c>
      <c r="BO4" s="449"/>
      <c r="BP4" s="449"/>
      <c r="BQ4" s="449"/>
      <c r="BR4" s="449"/>
      <c r="BS4" s="449"/>
      <c r="BT4" s="449"/>
      <c r="BU4" s="450"/>
      <c r="BV4" s="448">
        <v>35905918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5.7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35741796</v>
      </c>
      <c r="BO5" s="420"/>
      <c r="BP5" s="420"/>
      <c r="BQ5" s="420"/>
      <c r="BR5" s="420"/>
      <c r="BS5" s="420"/>
      <c r="BT5" s="420"/>
      <c r="BU5" s="421"/>
      <c r="BV5" s="419">
        <v>34225716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96.1</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1578940</v>
      </c>
      <c r="BO6" s="420"/>
      <c r="BP6" s="420"/>
      <c r="BQ6" s="420"/>
      <c r="BR6" s="420"/>
      <c r="BS6" s="420"/>
      <c r="BT6" s="420"/>
      <c r="BU6" s="421"/>
      <c r="BV6" s="419">
        <v>1680202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96.6</v>
      </c>
      <c r="CU6" s="563"/>
      <c r="CV6" s="563"/>
      <c r="CW6" s="563"/>
      <c r="CX6" s="563"/>
      <c r="CY6" s="563"/>
      <c r="CZ6" s="563"/>
      <c r="DA6" s="564"/>
      <c r="DB6" s="562">
        <v>94.1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617026</v>
      </c>
      <c r="BO7" s="420"/>
      <c r="BP7" s="420"/>
      <c r="BQ7" s="420"/>
      <c r="BR7" s="420"/>
      <c r="BS7" s="420"/>
      <c r="BT7" s="420"/>
      <c r="BU7" s="421"/>
      <c r="BV7" s="419">
        <v>646792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18292778</v>
      </c>
      <c r="CU7" s="420"/>
      <c r="CV7" s="420"/>
      <c r="CW7" s="420"/>
      <c r="CX7" s="420"/>
      <c r="CY7" s="420"/>
      <c r="CZ7" s="420"/>
      <c r="DA7" s="421"/>
      <c r="DB7" s="419">
        <v>18122209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961914</v>
      </c>
      <c r="BO8" s="420"/>
      <c r="BP8" s="420"/>
      <c r="BQ8" s="420"/>
      <c r="BR8" s="420"/>
      <c r="BS8" s="420"/>
      <c r="BT8" s="420"/>
      <c r="BU8" s="421"/>
      <c r="BV8" s="419">
        <v>1033410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v>
      </c>
      <c r="CU8" s="523"/>
      <c r="CV8" s="523"/>
      <c r="CW8" s="523"/>
      <c r="CX8" s="523"/>
      <c r="CY8" s="523"/>
      <c r="CZ8" s="523"/>
      <c r="DA8" s="524"/>
      <c r="DB8" s="522">
        <v>0.4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57032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-71496</v>
      </c>
      <c r="BO9" s="420"/>
      <c r="BP9" s="420"/>
      <c r="BQ9" s="420"/>
      <c r="BR9" s="420"/>
      <c r="BS9" s="420"/>
      <c r="BT9" s="420"/>
      <c r="BU9" s="421"/>
      <c r="BV9" s="419">
        <v>155367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19.5</v>
      </c>
      <c r="CU9" s="417"/>
      <c r="CV9" s="417"/>
      <c r="CW9" s="417"/>
      <c r="CX9" s="417"/>
      <c r="CY9" s="417"/>
      <c r="CZ9" s="417"/>
      <c r="DA9" s="418"/>
      <c r="DB9" s="416">
        <v>20.100000000000001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59756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5722</v>
      </c>
      <c r="BO10" s="420"/>
      <c r="BP10" s="420"/>
      <c r="BQ10" s="420"/>
      <c r="BR10" s="420"/>
      <c r="BS10" s="420"/>
      <c r="BT10" s="420"/>
      <c r="BU10" s="421"/>
      <c r="BV10" s="419">
        <v>3555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56956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56115</v>
      </c>
      <c r="S13" s="507"/>
      <c r="T13" s="507"/>
      <c r="U13" s="507"/>
      <c r="V13" s="508"/>
      <c r="W13" s="509" t="s">
        <v>131</v>
      </c>
      <c r="X13" s="405"/>
      <c r="Y13" s="405"/>
      <c r="Z13" s="405"/>
      <c r="AA13" s="405"/>
      <c r="AB13" s="406"/>
      <c r="AC13" s="372">
        <v>4147</v>
      </c>
      <c r="AD13" s="373"/>
      <c r="AE13" s="373"/>
      <c r="AF13" s="373"/>
      <c r="AG13" s="374"/>
      <c r="AH13" s="372">
        <v>4643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-65774</v>
      </c>
      <c r="BO13" s="420"/>
      <c r="BP13" s="420"/>
      <c r="BQ13" s="420"/>
      <c r="BR13" s="420"/>
      <c r="BS13" s="420"/>
      <c r="BT13" s="420"/>
      <c r="BU13" s="421"/>
      <c r="BV13" s="419">
        <v>158922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57562</v>
      </c>
      <c r="S14" s="507"/>
      <c r="T14" s="507"/>
      <c r="U14" s="507"/>
      <c r="V14" s="508"/>
      <c r="W14" s="510"/>
      <c r="X14" s="408"/>
      <c r="Y14" s="408"/>
      <c r="Z14" s="408"/>
      <c r="AA14" s="408"/>
      <c r="AB14" s="409"/>
      <c r="AC14" s="499">
        <v>15.3</v>
      </c>
      <c r="AD14" s="500"/>
      <c r="AE14" s="500"/>
      <c r="AF14" s="500"/>
      <c r="AG14" s="501"/>
      <c r="AH14" s="499">
        <v>16.2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23.2</v>
      </c>
      <c r="CU14" s="517"/>
      <c r="CV14" s="517"/>
      <c r="CW14" s="517"/>
      <c r="CX14" s="517"/>
      <c r="CY14" s="517"/>
      <c r="CZ14" s="517"/>
      <c r="DA14" s="518"/>
      <c r="DB14" s="516">
        <v>22.7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56882</v>
      </c>
      <c r="S15" s="507"/>
      <c r="T15" s="507"/>
      <c r="U15" s="507"/>
      <c r="V15" s="508"/>
      <c r="W15" s="509" t="s">
        <v>137</v>
      </c>
      <c r="X15" s="405"/>
      <c r="Y15" s="405"/>
      <c r="Z15" s="405"/>
      <c r="AA15" s="405"/>
      <c r="AB15" s="406"/>
      <c r="AC15" s="372">
        <v>6006</v>
      </c>
      <c r="AD15" s="373"/>
      <c r="AE15" s="373"/>
      <c r="AF15" s="373"/>
      <c r="AG15" s="374"/>
      <c r="AH15" s="372">
        <v>6315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6667075</v>
      </c>
      <c r="BO15" s="449"/>
      <c r="BP15" s="449"/>
      <c r="BQ15" s="449"/>
      <c r="BR15" s="449"/>
      <c r="BS15" s="449"/>
      <c r="BT15" s="449"/>
      <c r="BU15" s="450"/>
      <c r="BV15" s="448">
        <v>6483610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22.1</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16545204</v>
      </c>
      <c r="BO16" s="420"/>
      <c r="BP16" s="420"/>
      <c r="BQ16" s="420"/>
      <c r="BR16" s="420"/>
      <c r="BS16" s="420"/>
      <c r="BT16" s="420"/>
      <c r="BU16" s="421"/>
      <c r="BV16" s="419">
        <v>16257669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17017</v>
      </c>
      <c r="AD17" s="373"/>
      <c r="AE17" s="373"/>
      <c r="AF17" s="373"/>
      <c r="AG17" s="374"/>
      <c r="AH17" s="372">
        <v>17682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8331616</v>
      </c>
      <c r="BO17" s="420"/>
      <c r="BP17" s="420"/>
      <c r="BQ17" s="420"/>
      <c r="BR17" s="420"/>
      <c r="BS17" s="420"/>
      <c r="BT17" s="420"/>
      <c r="BU17" s="421"/>
      <c r="BV17" s="419">
        <v>8118987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188.67</v>
      </c>
      <c r="M18" s="472"/>
      <c r="N18" s="472"/>
      <c r="O18" s="472"/>
      <c r="P18" s="472"/>
      <c r="Q18" s="472"/>
      <c r="R18" s="473"/>
      <c r="S18" s="473"/>
      <c r="T18" s="473"/>
      <c r="U18" s="473"/>
      <c r="V18" s="474"/>
      <c r="W18" s="490"/>
      <c r="X18" s="491"/>
      <c r="Y18" s="491"/>
      <c r="Z18" s="491"/>
      <c r="AA18" s="491"/>
      <c r="AB18" s="515"/>
      <c r="AC18" s="389">
        <v>62.6</v>
      </c>
      <c r="AD18" s="390"/>
      <c r="AE18" s="390"/>
      <c r="AF18" s="390"/>
      <c r="AG18" s="475"/>
      <c r="AH18" s="389">
        <v>61.7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17665952</v>
      </c>
      <c r="BO18" s="420"/>
      <c r="BP18" s="420"/>
      <c r="BQ18" s="420"/>
      <c r="BR18" s="420"/>
      <c r="BS18" s="420"/>
      <c r="BT18" s="420"/>
      <c r="BU18" s="421"/>
      <c r="BV18" s="419">
        <v>16971940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22889564</v>
      </c>
      <c r="BO19" s="420"/>
      <c r="BP19" s="420"/>
      <c r="BQ19" s="420"/>
      <c r="BR19" s="420"/>
      <c r="BS19" s="420"/>
      <c r="BT19" s="420"/>
      <c r="BU19" s="421"/>
      <c r="BV19" s="419">
        <v>21969763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21535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41291862</v>
      </c>
      <c r="BO22" s="449"/>
      <c r="BP22" s="449"/>
      <c r="BQ22" s="449"/>
      <c r="BR22" s="449"/>
      <c r="BS22" s="449"/>
      <c r="BT22" s="449"/>
      <c r="BU22" s="450"/>
      <c r="BV22" s="448">
        <v>41216887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32184973</v>
      </c>
      <c r="BO23" s="420"/>
      <c r="BP23" s="420"/>
      <c r="BQ23" s="420"/>
      <c r="BR23" s="420"/>
      <c r="BS23" s="420"/>
      <c r="BT23" s="420"/>
      <c r="BU23" s="421"/>
      <c r="BV23" s="419">
        <v>31836604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8310</v>
      </c>
      <c r="R24" s="373"/>
      <c r="S24" s="373"/>
      <c r="T24" s="373"/>
      <c r="U24" s="373"/>
      <c r="V24" s="374"/>
      <c r="W24" s="462"/>
      <c r="X24" s="399"/>
      <c r="Y24" s="400"/>
      <c r="Z24" s="375" t="s">
        <v>162</v>
      </c>
      <c r="AA24" s="376"/>
      <c r="AB24" s="376"/>
      <c r="AC24" s="376"/>
      <c r="AD24" s="376"/>
      <c r="AE24" s="376"/>
      <c r="AF24" s="376"/>
      <c r="AG24" s="377"/>
      <c r="AH24" s="372">
        <v>390</v>
      </c>
      <c r="AI24" s="373"/>
      <c r="AJ24" s="373"/>
      <c r="AK24" s="373"/>
      <c r="AL24" s="374"/>
      <c r="AM24" s="372">
        <v>1232400</v>
      </c>
      <c r="AN24" s="373"/>
      <c r="AO24" s="373"/>
      <c r="AP24" s="373"/>
      <c r="AQ24" s="373"/>
      <c r="AR24" s="374"/>
      <c r="AS24" s="372">
        <v>3160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31948847</v>
      </c>
      <c r="BO24" s="420"/>
      <c r="BP24" s="420"/>
      <c r="BQ24" s="420"/>
      <c r="BR24" s="420"/>
      <c r="BS24" s="420"/>
      <c r="BT24" s="420"/>
      <c r="BU24" s="421"/>
      <c r="BV24" s="419">
        <v>30956787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6230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13790602</v>
      </c>
      <c r="BO25" s="449"/>
      <c r="BP25" s="449"/>
      <c r="BQ25" s="449"/>
      <c r="BR25" s="449"/>
      <c r="BS25" s="449"/>
      <c r="BT25" s="449"/>
      <c r="BU25" s="450"/>
      <c r="BV25" s="448">
        <v>14361697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5730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36948</v>
      </c>
      <c r="AN26" s="373"/>
      <c r="AO26" s="373"/>
      <c r="AP26" s="373"/>
      <c r="AQ26" s="373"/>
      <c r="AR26" s="374"/>
      <c r="AS26" s="372">
        <v>3079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4030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3690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10524500</v>
      </c>
      <c r="BO28" s="449"/>
      <c r="BP28" s="449"/>
      <c r="BQ28" s="449"/>
      <c r="BR28" s="449"/>
      <c r="BS28" s="449"/>
      <c r="BT28" s="449"/>
      <c r="BU28" s="450"/>
      <c r="BV28" s="448">
        <v>9999778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20</v>
      </c>
      <c r="M29" s="373"/>
      <c r="N29" s="373"/>
      <c r="O29" s="373"/>
      <c r="P29" s="374"/>
      <c r="Q29" s="372">
        <v>3480</v>
      </c>
      <c r="R29" s="373"/>
      <c r="S29" s="373"/>
      <c r="T29" s="373"/>
      <c r="U29" s="373"/>
      <c r="V29" s="374"/>
      <c r="W29" s="463"/>
      <c r="X29" s="464"/>
      <c r="Y29" s="465"/>
      <c r="Z29" s="375" t="s">
        <v>177</v>
      </c>
      <c r="AA29" s="376"/>
      <c r="AB29" s="376"/>
      <c r="AC29" s="376"/>
      <c r="AD29" s="376"/>
      <c r="AE29" s="376"/>
      <c r="AF29" s="376"/>
      <c r="AG29" s="377"/>
      <c r="AH29" s="372">
        <v>390</v>
      </c>
      <c r="AI29" s="373"/>
      <c r="AJ29" s="373"/>
      <c r="AK29" s="373"/>
      <c r="AL29" s="374"/>
      <c r="AM29" s="372">
        <v>1232400</v>
      </c>
      <c r="AN29" s="373"/>
      <c r="AO29" s="373"/>
      <c r="AP29" s="373"/>
      <c r="AQ29" s="373"/>
      <c r="AR29" s="374"/>
      <c r="AS29" s="372">
        <v>3160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1037353</v>
      </c>
      <c r="BO29" s="420"/>
      <c r="BP29" s="420"/>
      <c r="BQ29" s="420"/>
      <c r="BR29" s="420"/>
      <c r="BS29" s="420"/>
      <c r="BT29" s="420"/>
      <c r="BU29" s="421"/>
      <c r="BV29" s="419">
        <v>733482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5319300</v>
      </c>
      <c r="BO30" s="454"/>
      <c r="BP30" s="454"/>
      <c r="BQ30" s="454"/>
      <c r="BR30" s="454"/>
      <c r="BS30" s="454"/>
      <c r="BT30" s="454"/>
      <c r="BU30" s="455"/>
      <c r="BV30" s="453">
        <v>4880007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有限会社アグリパーク豊野</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奨学金特別会計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上天草・宇城水道企業団</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宇城市土地開発公社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宇城広域連合（一般会計）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宇城広域連合（ふるさと市町村圏基金特別会計）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VqJGbjxHpHT2ujmTN6BXz/DxLe7+igsWNUFljRf03NpdIGTfppoZqAQ90dK/13zNyqcwsPXuk41SpKHevHRuA==" saltValue="FHu50meVwpAlSDTAOzCt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6373251</v>
      </c>
      <c r="S5" s="677"/>
      <c r="T5" s="677"/>
      <c r="U5" s="677"/>
      <c r="V5" s="677"/>
      <c r="W5" s="677"/>
      <c r="X5" s="677"/>
      <c r="Y5" s="702"/>
      <c r="Z5" s="715">
        <v>17.100000000000001</v>
      </c>
      <c r="AA5" s="715"/>
      <c r="AB5" s="715"/>
      <c r="AC5" s="715"/>
      <c r="AD5" s="716">
        <v>6373251</v>
      </c>
      <c r="AE5" s="716"/>
      <c r="AF5" s="716"/>
      <c r="AG5" s="716"/>
      <c r="AH5" s="716"/>
      <c r="AI5" s="716"/>
      <c r="AJ5" s="716"/>
      <c r="AK5" s="716"/>
      <c r="AL5" s="703">
        <v>34.9</v>
      </c>
      <c r="AM5" s="685"/>
      <c r="AN5" s="685"/>
      <c r="AO5" s="704"/>
      <c r="AP5" s="679" t="s">
        <v>216</v>
      </c>
      <c r="AQ5" s="680"/>
      <c r="AR5" s="680"/>
      <c r="AS5" s="680"/>
      <c r="AT5" s="680"/>
      <c r="AU5" s="680"/>
      <c r="AV5" s="680"/>
      <c r="AW5" s="680"/>
      <c r="AX5" s="680"/>
      <c r="AY5" s="680"/>
      <c r="AZ5" s="680"/>
      <c r="BA5" s="680"/>
      <c r="BB5" s="680"/>
      <c r="BC5" s="680"/>
      <c r="BD5" s="680"/>
      <c r="BE5" s="680"/>
      <c r="BF5" s="681"/>
      <c r="BG5" s="621">
        <v>6373251</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318917</v>
      </c>
      <c r="S6" s="622"/>
      <c r="T6" s="622"/>
      <c r="U6" s="622"/>
      <c r="V6" s="622"/>
      <c r="W6" s="622"/>
      <c r="X6" s="622"/>
      <c r="Y6" s="623"/>
      <c r="Z6" s="659">
        <v>0.9</v>
      </c>
      <c r="AA6" s="659"/>
      <c r="AB6" s="659"/>
      <c r="AC6" s="659"/>
      <c r="AD6" s="660">
        <v>318917</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6373251</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215904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215904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1278</v>
      </c>
      <c r="S7" s="622"/>
      <c r="T7" s="622"/>
      <c r="U7" s="622"/>
      <c r="V7" s="622"/>
      <c r="W7" s="622"/>
      <c r="X7" s="622"/>
      <c r="Y7" s="623"/>
      <c r="Z7" s="659">
        <v>0</v>
      </c>
      <c r="AA7" s="659"/>
      <c r="AB7" s="659"/>
      <c r="AC7" s="659"/>
      <c r="AD7" s="660">
        <v>1278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2499587</v>
      </c>
      <c r="BH7" s="622"/>
      <c r="BI7" s="622"/>
      <c r="BJ7" s="622"/>
      <c r="BK7" s="622"/>
      <c r="BL7" s="622"/>
      <c r="BM7" s="622"/>
      <c r="BN7" s="623"/>
      <c r="BO7" s="659">
        <v>39.200000000000003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3529736</v>
      </c>
      <c r="CS7" s="622"/>
      <c r="CT7" s="622"/>
      <c r="CU7" s="622"/>
      <c r="CV7" s="622"/>
      <c r="CW7" s="622"/>
      <c r="CX7" s="622"/>
      <c r="CY7" s="623"/>
      <c r="CZ7" s="659">
        <v>9.9</v>
      </c>
      <c r="DA7" s="659"/>
      <c r="DB7" s="659"/>
      <c r="DC7" s="659"/>
      <c r="DD7" s="627">
        <v>68159</v>
      </c>
      <c r="DE7" s="622"/>
      <c r="DF7" s="622"/>
      <c r="DG7" s="622"/>
      <c r="DH7" s="622"/>
      <c r="DI7" s="622"/>
      <c r="DJ7" s="622"/>
      <c r="DK7" s="622"/>
      <c r="DL7" s="622"/>
      <c r="DM7" s="622"/>
      <c r="DN7" s="622"/>
      <c r="DO7" s="622"/>
      <c r="DP7" s="623"/>
      <c r="DQ7" s="627">
        <v>2502858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19366</v>
      </c>
      <c r="S8" s="622"/>
      <c r="T8" s="622"/>
      <c r="U8" s="622"/>
      <c r="V8" s="622"/>
      <c r="W8" s="622"/>
      <c r="X8" s="622"/>
      <c r="Y8" s="623"/>
      <c r="Z8" s="659">
        <v>0.1</v>
      </c>
      <c r="AA8" s="659"/>
      <c r="AB8" s="659"/>
      <c r="AC8" s="659"/>
      <c r="AD8" s="660">
        <v>19366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98531</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12692157</v>
      </c>
      <c r="CS8" s="622"/>
      <c r="CT8" s="622"/>
      <c r="CU8" s="622"/>
      <c r="CV8" s="622"/>
      <c r="CW8" s="622"/>
      <c r="CX8" s="622"/>
      <c r="CY8" s="623"/>
      <c r="CZ8" s="659">
        <v>35.5</v>
      </c>
      <c r="DA8" s="659"/>
      <c r="DB8" s="659"/>
      <c r="DC8" s="659"/>
      <c r="DD8" s="627">
        <v>219895</v>
      </c>
      <c r="DE8" s="622"/>
      <c r="DF8" s="622"/>
      <c r="DG8" s="622"/>
      <c r="DH8" s="622"/>
      <c r="DI8" s="622"/>
      <c r="DJ8" s="622"/>
      <c r="DK8" s="622"/>
      <c r="DL8" s="622"/>
      <c r="DM8" s="622"/>
      <c r="DN8" s="622"/>
      <c r="DO8" s="622"/>
      <c r="DP8" s="623"/>
      <c r="DQ8" s="627">
        <v>6397562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19855</v>
      </c>
      <c r="S9" s="622"/>
      <c r="T9" s="622"/>
      <c r="U9" s="622"/>
      <c r="V9" s="622"/>
      <c r="W9" s="622"/>
      <c r="X9" s="622"/>
      <c r="Y9" s="623"/>
      <c r="Z9" s="659">
        <v>0.1</v>
      </c>
      <c r="AA9" s="659"/>
      <c r="AB9" s="659"/>
      <c r="AC9" s="659"/>
      <c r="AD9" s="660">
        <v>19855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2091030</v>
      </c>
      <c r="BH9" s="622"/>
      <c r="BI9" s="622"/>
      <c r="BJ9" s="622"/>
      <c r="BK9" s="622"/>
      <c r="BL9" s="622"/>
      <c r="BM9" s="622"/>
      <c r="BN9" s="623"/>
      <c r="BO9" s="659">
        <v>32.799999999999997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2222830</v>
      </c>
      <c r="CS9" s="622"/>
      <c r="CT9" s="622"/>
      <c r="CU9" s="622"/>
      <c r="CV9" s="622"/>
      <c r="CW9" s="622"/>
      <c r="CX9" s="622"/>
      <c r="CY9" s="623"/>
      <c r="CZ9" s="659">
        <v>6.2</v>
      </c>
      <c r="DA9" s="659"/>
      <c r="DB9" s="659"/>
      <c r="DC9" s="659"/>
      <c r="DD9" s="627">
        <v>130637</v>
      </c>
      <c r="DE9" s="622"/>
      <c r="DF9" s="622"/>
      <c r="DG9" s="622"/>
      <c r="DH9" s="622"/>
      <c r="DI9" s="622"/>
      <c r="DJ9" s="622"/>
      <c r="DK9" s="622"/>
      <c r="DL9" s="622"/>
      <c r="DM9" s="622"/>
      <c r="DN9" s="622"/>
      <c r="DO9" s="622"/>
      <c r="DP9" s="623"/>
      <c r="DQ9" s="627">
        <v>1736909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138804</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1399776</v>
      </c>
      <c r="S11" s="622"/>
      <c r="T11" s="622"/>
      <c r="U11" s="622"/>
      <c r="V11" s="622"/>
      <c r="W11" s="622"/>
      <c r="X11" s="622"/>
      <c r="Y11" s="623"/>
      <c r="Z11" s="624">
        <v>3.8</v>
      </c>
      <c r="AA11" s="625"/>
      <c r="AB11" s="625"/>
      <c r="AC11" s="626"/>
      <c r="AD11" s="627">
        <v>1399776</v>
      </c>
      <c r="AE11" s="622"/>
      <c r="AF11" s="622"/>
      <c r="AG11" s="622"/>
      <c r="AH11" s="622"/>
      <c r="AI11" s="622"/>
      <c r="AJ11" s="622"/>
      <c r="AK11" s="623"/>
      <c r="AL11" s="624">
        <v>7.7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171222</v>
      </c>
      <c r="BH11" s="622"/>
      <c r="BI11" s="622"/>
      <c r="BJ11" s="622"/>
      <c r="BK11" s="622"/>
      <c r="BL11" s="622"/>
      <c r="BM11" s="622"/>
      <c r="BN11" s="623"/>
      <c r="BO11" s="659">
        <v>2.7</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1402971</v>
      </c>
      <c r="CS11" s="622"/>
      <c r="CT11" s="622"/>
      <c r="CU11" s="622"/>
      <c r="CV11" s="622"/>
      <c r="CW11" s="622"/>
      <c r="CX11" s="622"/>
      <c r="CY11" s="623"/>
      <c r="CZ11" s="659">
        <v>3.9</v>
      </c>
      <c r="DA11" s="659"/>
      <c r="DB11" s="659"/>
      <c r="DC11" s="659"/>
      <c r="DD11" s="627">
        <v>229025</v>
      </c>
      <c r="DE11" s="622"/>
      <c r="DF11" s="622"/>
      <c r="DG11" s="622"/>
      <c r="DH11" s="622"/>
      <c r="DI11" s="622"/>
      <c r="DJ11" s="622"/>
      <c r="DK11" s="622"/>
      <c r="DL11" s="622"/>
      <c r="DM11" s="622"/>
      <c r="DN11" s="622"/>
      <c r="DO11" s="622"/>
      <c r="DP11" s="623"/>
      <c r="DQ11" s="627">
        <v>802466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36507</v>
      </c>
      <c r="S12" s="622"/>
      <c r="T12" s="622"/>
      <c r="U12" s="622"/>
      <c r="V12" s="622"/>
      <c r="W12" s="622"/>
      <c r="X12" s="622"/>
      <c r="Y12" s="623"/>
      <c r="Z12" s="659">
        <v>0.1</v>
      </c>
      <c r="AA12" s="659"/>
      <c r="AB12" s="659"/>
      <c r="AC12" s="659"/>
      <c r="AD12" s="660">
        <v>36507</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3162580</v>
      </c>
      <c r="BH12" s="622"/>
      <c r="BI12" s="622"/>
      <c r="BJ12" s="622"/>
      <c r="BK12" s="622"/>
      <c r="BL12" s="622"/>
      <c r="BM12" s="622"/>
      <c r="BN12" s="623"/>
      <c r="BO12" s="659">
        <v>49.6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611781</v>
      </c>
      <c r="CS12" s="622"/>
      <c r="CT12" s="622"/>
      <c r="CU12" s="622"/>
      <c r="CV12" s="622"/>
      <c r="CW12" s="622"/>
      <c r="CX12" s="622"/>
      <c r="CY12" s="623"/>
      <c r="CZ12" s="659">
        <v>1.7</v>
      </c>
      <c r="DA12" s="659"/>
      <c r="DB12" s="659"/>
      <c r="DC12" s="659"/>
      <c r="DD12" s="627" t="s">
        <v>122</v>
      </c>
      <c r="DE12" s="622"/>
      <c r="DF12" s="622"/>
      <c r="DG12" s="622"/>
      <c r="DH12" s="622"/>
      <c r="DI12" s="622"/>
      <c r="DJ12" s="622"/>
      <c r="DK12" s="622"/>
      <c r="DL12" s="622"/>
      <c r="DM12" s="622"/>
      <c r="DN12" s="622"/>
      <c r="DO12" s="622"/>
      <c r="DP12" s="623"/>
      <c r="DQ12" s="627">
        <v>569994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3159677</v>
      </c>
      <c r="BH13" s="622"/>
      <c r="BI13" s="622"/>
      <c r="BJ13" s="622"/>
      <c r="BK13" s="622"/>
      <c r="BL13" s="622"/>
      <c r="BM13" s="622"/>
      <c r="BN13" s="623"/>
      <c r="BO13" s="659">
        <v>49.6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2264383</v>
      </c>
      <c r="CS13" s="622"/>
      <c r="CT13" s="622"/>
      <c r="CU13" s="622"/>
      <c r="CV13" s="622"/>
      <c r="CW13" s="622"/>
      <c r="CX13" s="622"/>
      <c r="CY13" s="623"/>
      <c r="CZ13" s="659">
        <v>6.3</v>
      </c>
      <c r="DA13" s="659"/>
      <c r="DB13" s="659"/>
      <c r="DC13" s="659"/>
      <c r="DD13" s="627">
        <v>975899</v>
      </c>
      <c r="DE13" s="622"/>
      <c r="DF13" s="622"/>
      <c r="DG13" s="622"/>
      <c r="DH13" s="622"/>
      <c r="DI13" s="622"/>
      <c r="DJ13" s="622"/>
      <c r="DK13" s="622"/>
      <c r="DL13" s="622"/>
      <c r="DM13" s="622"/>
      <c r="DN13" s="622"/>
      <c r="DO13" s="622"/>
      <c r="DP13" s="623"/>
      <c r="DQ13" s="627">
        <v>1311367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1967</v>
      </c>
      <c r="S14" s="622"/>
      <c r="T14" s="622"/>
      <c r="U14" s="622"/>
      <c r="V14" s="622"/>
      <c r="W14" s="622"/>
      <c r="X14" s="622"/>
      <c r="Y14" s="623"/>
      <c r="Z14" s="659">
        <v>0</v>
      </c>
      <c r="AA14" s="659"/>
      <c r="AB14" s="659"/>
      <c r="AC14" s="659"/>
      <c r="AD14" s="660">
        <v>1967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243015</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1085202</v>
      </c>
      <c r="CS14" s="622"/>
      <c r="CT14" s="622"/>
      <c r="CU14" s="622"/>
      <c r="CV14" s="622"/>
      <c r="CW14" s="622"/>
      <c r="CX14" s="622"/>
      <c r="CY14" s="623"/>
      <c r="CZ14" s="659">
        <v>3</v>
      </c>
      <c r="DA14" s="659"/>
      <c r="DB14" s="659"/>
      <c r="DC14" s="659"/>
      <c r="DD14" s="627">
        <v>30118</v>
      </c>
      <c r="DE14" s="622"/>
      <c r="DF14" s="622"/>
      <c r="DG14" s="622"/>
      <c r="DH14" s="622"/>
      <c r="DI14" s="622"/>
      <c r="DJ14" s="622"/>
      <c r="DK14" s="622"/>
      <c r="DL14" s="622"/>
      <c r="DM14" s="622"/>
      <c r="DN14" s="622"/>
      <c r="DO14" s="622"/>
      <c r="DP14" s="623"/>
      <c r="DQ14" s="627">
        <v>1030779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468069</v>
      </c>
      <c r="BH15" s="622"/>
      <c r="BI15" s="622"/>
      <c r="BJ15" s="622"/>
      <c r="BK15" s="622"/>
      <c r="BL15" s="622"/>
      <c r="BM15" s="622"/>
      <c r="BN15" s="623"/>
      <c r="BO15" s="659">
        <v>7.3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7112017</v>
      </c>
      <c r="CS15" s="622"/>
      <c r="CT15" s="622"/>
      <c r="CU15" s="622"/>
      <c r="CV15" s="622"/>
      <c r="CW15" s="622"/>
      <c r="CX15" s="622"/>
      <c r="CY15" s="623"/>
      <c r="CZ15" s="659">
        <v>19.899999999999999</v>
      </c>
      <c r="DA15" s="659"/>
      <c r="DB15" s="659"/>
      <c r="DC15" s="659"/>
      <c r="DD15" s="627">
        <v>4776707</v>
      </c>
      <c r="DE15" s="622"/>
      <c r="DF15" s="622"/>
      <c r="DG15" s="622"/>
      <c r="DH15" s="622"/>
      <c r="DI15" s="622"/>
      <c r="DJ15" s="622"/>
      <c r="DK15" s="622"/>
      <c r="DL15" s="622"/>
      <c r="DM15" s="622"/>
      <c r="DN15" s="622"/>
      <c r="DO15" s="622"/>
      <c r="DP15" s="623"/>
      <c r="DQ15" s="627">
        <v>2331204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32770</v>
      </c>
      <c r="S16" s="622"/>
      <c r="T16" s="622"/>
      <c r="U16" s="622"/>
      <c r="V16" s="622"/>
      <c r="W16" s="622"/>
      <c r="X16" s="622"/>
      <c r="Y16" s="623"/>
      <c r="Z16" s="659">
        <v>0.1</v>
      </c>
      <c r="AA16" s="659"/>
      <c r="AB16" s="659"/>
      <c r="AC16" s="659"/>
      <c r="AD16" s="660">
        <v>32770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39424</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13154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104340</v>
      </c>
      <c r="S17" s="622"/>
      <c r="T17" s="622"/>
      <c r="U17" s="622"/>
      <c r="V17" s="622"/>
      <c r="W17" s="622"/>
      <c r="X17" s="622"/>
      <c r="Y17" s="623"/>
      <c r="Z17" s="659">
        <v>0.3</v>
      </c>
      <c r="AA17" s="659"/>
      <c r="AB17" s="659"/>
      <c r="AC17" s="659"/>
      <c r="AD17" s="660">
        <v>104340</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4565391</v>
      </c>
      <c r="CS17" s="622"/>
      <c r="CT17" s="622"/>
      <c r="CU17" s="622"/>
      <c r="CV17" s="622"/>
      <c r="CW17" s="622"/>
      <c r="CX17" s="622"/>
      <c r="CY17" s="623"/>
      <c r="CZ17" s="659">
        <v>12.8</v>
      </c>
      <c r="DA17" s="659"/>
      <c r="DB17" s="659"/>
      <c r="DC17" s="659"/>
      <c r="DD17" s="627" t="s">
        <v>122</v>
      </c>
      <c r="DE17" s="622"/>
      <c r="DF17" s="622"/>
      <c r="DG17" s="622"/>
      <c r="DH17" s="622"/>
      <c r="DI17" s="622"/>
      <c r="DJ17" s="622"/>
      <c r="DK17" s="622"/>
      <c r="DL17" s="622"/>
      <c r="DM17" s="622"/>
      <c r="DN17" s="622"/>
      <c r="DO17" s="622"/>
      <c r="DP17" s="623"/>
      <c r="DQ17" s="627">
        <v>4472628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72576</v>
      </c>
      <c r="S18" s="622"/>
      <c r="T18" s="622"/>
      <c r="U18" s="622"/>
      <c r="V18" s="622"/>
      <c r="W18" s="622"/>
      <c r="X18" s="622"/>
      <c r="Y18" s="623"/>
      <c r="Z18" s="659">
        <v>0.2</v>
      </c>
      <c r="AA18" s="659"/>
      <c r="AB18" s="659"/>
      <c r="AC18" s="659"/>
      <c r="AD18" s="660">
        <v>72576</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63439</v>
      </c>
      <c r="S19" s="622"/>
      <c r="T19" s="622"/>
      <c r="U19" s="622"/>
      <c r="V19" s="622"/>
      <c r="W19" s="622"/>
      <c r="X19" s="622"/>
      <c r="Y19" s="623"/>
      <c r="Z19" s="659">
        <v>0.2</v>
      </c>
      <c r="AA19" s="659"/>
      <c r="AB19" s="659"/>
      <c r="AC19" s="659"/>
      <c r="AD19" s="660">
        <v>63439</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9137</v>
      </c>
      <c r="S20" s="622"/>
      <c r="T20" s="622"/>
      <c r="U20" s="622"/>
      <c r="V20" s="622"/>
      <c r="W20" s="622"/>
      <c r="X20" s="622"/>
      <c r="Y20" s="623"/>
      <c r="Z20" s="659">
        <v>0</v>
      </c>
      <c r="AA20" s="659"/>
      <c r="AB20" s="659"/>
      <c r="AC20" s="659"/>
      <c r="AD20" s="660">
        <v>9137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35741796</v>
      </c>
      <c r="CS20" s="622"/>
      <c r="CT20" s="622"/>
      <c r="CU20" s="622"/>
      <c r="CV20" s="622"/>
      <c r="CW20" s="622"/>
      <c r="CX20" s="622"/>
      <c r="CY20" s="623"/>
      <c r="CZ20" s="659">
        <v>100</v>
      </c>
      <c r="DA20" s="659"/>
      <c r="DB20" s="659"/>
      <c r="DC20" s="659"/>
      <c r="DD20" s="627">
        <v>6430440</v>
      </c>
      <c r="DE20" s="622"/>
      <c r="DF20" s="622"/>
      <c r="DG20" s="622"/>
      <c r="DH20" s="622"/>
      <c r="DI20" s="622"/>
      <c r="DJ20" s="622"/>
      <c r="DK20" s="622"/>
      <c r="DL20" s="622"/>
      <c r="DM20" s="622"/>
      <c r="DN20" s="622"/>
      <c r="DO20" s="622"/>
      <c r="DP20" s="623"/>
      <c r="DQ20" s="627">
        <v>21384825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10869375</v>
      </c>
      <c r="S21" s="622"/>
      <c r="T21" s="622"/>
      <c r="U21" s="622"/>
      <c r="V21" s="622"/>
      <c r="W21" s="622"/>
      <c r="X21" s="622"/>
      <c r="Y21" s="623"/>
      <c r="Z21" s="659">
        <v>29.1</v>
      </c>
      <c r="AA21" s="659"/>
      <c r="AB21" s="659"/>
      <c r="AC21" s="659"/>
      <c r="AD21" s="660">
        <v>9853795</v>
      </c>
      <c r="AE21" s="660"/>
      <c r="AF21" s="660"/>
      <c r="AG21" s="660"/>
      <c r="AH21" s="660"/>
      <c r="AI21" s="660"/>
      <c r="AJ21" s="660"/>
      <c r="AK21" s="660"/>
      <c r="AL21" s="624">
        <v>53.9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9853795</v>
      </c>
      <c r="S22" s="622"/>
      <c r="T22" s="622"/>
      <c r="U22" s="622"/>
      <c r="V22" s="622"/>
      <c r="W22" s="622"/>
      <c r="X22" s="622"/>
      <c r="Y22" s="623"/>
      <c r="Z22" s="659">
        <v>26.4</v>
      </c>
      <c r="AA22" s="659"/>
      <c r="AB22" s="659"/>
      <c r="AC22" s="659"/>
      <c r="AD22" s="660">
        <v>9853795</v>
      </c>
      <c r="AE22" s="660"/>
      <c r="AF22" s="660"/>
      <c r="AG22" s="660"/>
      <c r="AH22" s="660"/>
      <c r="AI22" s="660"/>
      <c r="AJ22" s="660"/>
      <c r="AK22" s="660"/>
      <c r="AL22" s="624">
        <v>53.9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1015580</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16750519</v>
      </c>
      <c r="CS24" s="677"/>
      <c r="CT24" s="677"/>
      <c r="CU24" s="677"/>
      <c r="CV24" s="677"/>
      <c r="CW24" s="677"/>
      <c r="CX24" s="677"/>
      <c r="CY24" s="702"/>
      <c r="CZ24" s="703">
        <v>46.9</v>
      </c>
      <c r="DA24" s="685"/>
      <c r="DB24" s="685"/>
      <c r="DC24" s="705"/>
      <c r="DD24" s="701">
        <v>10820625</v>
      </c>
      <c r="DE24" s="677"/>
      <c r="DF24" s="677"/>
      <c r="DG24" s="677"/>
      <c r="DH24" s="677"/>
      <c r="DI24" s="677"/>
      <c r="DJ24" s="677"/>
      <c r="DK24" s="702"/>
      <c r="DL24" s="701">
        <v>10120239</v>
      </c>
      <c r="DM24" s="677"/>
      <c r="DN24" s="677"/>
      <c r="DO24" s="677"/>
      <c r="DP24" s="677"/>
      <c r="DQ24" s="677"/>
      <c r="DR24" s="677"/>
      <c r="DS24" s="677"/>
      <c r="DT24" s="677"/>
      <c r="DU24" s="677"/>
      <c r="DV24" s="702"/>
      <c r="DW24" s="703">
        <v>55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19249978</v>
      </c>
      <c r="S25" s="622"/>
      <c r="T25" s="622"/>
      <c r="U25" s="622"/>
      <c r="V25" s="622"/>
      <c r="W25" s="622"/>
      <c r="X25" s="622"/>
      <c r="Y25" s="623"/>
      <c r="Z25" s="659">
        <v>51.6</v>
      </c>
      <c r="AA25" s="659"/>
      <c r="AB25" s="659"/>
      <c r="AC25" s="659"/>
      <c r="AD25" s="660">
        <v>18234398</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3571178</v>
      </c>
      <c r="CS25" s="634"/>
      <c r="CT25" s="634"/>
      <c r="CU25" s="634"/>
      <c r="CV25" s="634"/>
      <c r="CW25" s="634"/>
      <c r="CX25" s="634"/>
      <c r="CY25" s="635"/>
      <c r="CZ25" s="624">
        <v>10</v>
      </c>
      <c r="DA25" s="636"/>
      <c r="DB25" s="636"/>
      <c r="DC25" s="637"/>
      <c r="DD25" s="627">
        <v>3286516</v>
      </c>
      <c r="DE25" s="634"/>
      <c r="DF25" s="634"/>
      <c r="DG25" s="634"/>
      <c r="DH25" s="634"/>
      <c r="DI25" s="634"/>
      <c r="DJ25" s="634"/>
      <c r="DK25" s="635"/>
      <c r="DL25" s="627">
        <v>3275650</v>
      </c>
      <c r="DM25" s="634"/>
      <c r="DN25" s="634"/>
      <c r="DO25" s="634"/>
      <c r="DP25" s="634"/>
      <c r="DQ25" s="634"/>
      <c r="DR25" s="634"/>
      <c r="DS25" s="634"/>
      <c r="DT25" s="634"/>
      <c r="DU25" s="634"/>
      <c r="DV25" s="635"/>
      <c r="DW25" s="624">
        <v>17.8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5065</v>
      </c>
      <c r="S26" s="622"/>
      <c r="T26" s="622"/>
      <c r="U26" s="622"/>
      <c r="V26" s="622"/>
      <c r="W26" s="622"/>
      <c r="X26" s="622"/>
      <c r="Y26" s="623"/>
      <c r="Z26" s="659">
        <v>0</v>
      </c>
      <c r="AA26" s="659"/>
      <c r="AB26" s="659"/>
      <c r="AC26" s="659"/>
      <c r="AD26" s="660">
        <v>5065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2386665</v>
      </c>
      <c r="CS26" s="622"/>
      <c r="CT26" s="622"/>
      <c r="CU26" s="622"/>
      <c r="CV26" s="622"/>
      <c r="CW26" s="622"/>
      <c r="CX26" s="622"/>
      <c r="CY26" s="623"/>
      <c r="CZ26" s="624">
        <v>6.7</v>
      </c>
      <c r="DA26" s="636"/>
      <c r="DB26" s="636"/>
      <c r="DC26" s="637"/>
      <c r="DD26" s="627">
        <v>2169218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201992</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6373251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8613950</v>
      </c>
      <c r="CS27" s="634"/>
      <c r="CT27" s="634"/>
      <c r="CU27" s="634"/>
      <c r="CV27" s="634"/>
      <c r="CW27" s="634"/>
      <c r="CX27" s="634"/>
      <c r="CY27" s="635"/>
      <c r="CZ27" s="624">
        <v>24.1</v>
      </c>
      <c r="DA27" s="636"/>
      <c r="DB27" s="636"/>
      <c r="DC27" s="637"/>
      <c r="DD27" s="627">
        <v>3061481</v>
      </c>
      <c r="DE27" s="634"/>
      <c r="DF27" s="634"/>
      <c r="DG27" s="634"/>
      <c r="DH27" s="634"/>
      <c r="DI27" s="634"/>
      <c r="DJ27" s="634"/>
      <c r="DK27" s="635"/>
      <c r="DL27" s="627">
        <v>2371961</v>
      </c>
      <c r="DM27" s="634"/>
      <c r="DN27" s="634"/>
      <c r="DO27" s="634"/>
      <c r="DP27" s="634"/>
      <c r="DQ27" s="634"/>
      <c r="DR27" s="634"/>
      <c r="DS27" s="634"/>
      <c r="DT27" s="634"/>
      <c r="DU27" s="634"/>
      <c r="DV27" s="635"/>
      <c r="DW27" s="624">
        <v>12.9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221065</v>
      </c>
      <c r="S28" s="622"/>
      <c r="T28" s="622"/>
      <c r="U28" s="622"/>
      <c r="V28" s="622"/>
      <c r="W28" s="622"/>
      <c r="X28" s="622"/>
      <c r="Y28" s="623"/>
      <c r="Z28" s="659">
        <v>0.6</v>
      </c>
      <c r="AA28" s="659"/>
      <c r="AB28" s="659"/>
      <c r="AC28" s="659"/>
      <c r="AD28" s="660">
        <v>12672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4565391</v>
      </c>
      <c r="CS28" s="622"/>
      <c r="CT28" s="622"/>
      <c r="CU28" s="622"/>
      <c r="CV28" s="622"/>
      <c r="CW28" s="622"/>
      <c r="CX28" s="622"/>
      <c r="CY28" s="623"/>
      <c r="CZ28" s="624">
        <v>12.8</v>
      </c>
      <c r="DA28" s="636"/>
      <c r="DB28" s="636"/>
      <c r="DC28" s="637"/>
      <c r="DD28" s="627">
        <v>4472628</v>
      </c>
      <c r="DE28" s="622"/>
      <c r="DF28" s="622"/>
      <c r="DG28" s="622"/>
      <c r="DH28" s="622"/>
      <c r="DI28" s="622"/>
      <c r="DJ28" s="622"/>
      <c r="DK28" s="623"/>
      <c r="DL28" s="627">
        <v>4472628</v>
      </c>
      <c r="DM28" s="622"/>
      <c r="DN28" s="622"/>
      <c r="DO28" s="622"/>
      <c r="DP28" s="622"/>
      <c r="DQ28" s="622"/>
      <c r="DR28" s="622"/>
      <c r="DS28" s="622"/>
      <c r="DT28" s="622"/>
      <c r="DU28" s="622"/>
      <c r="DV28" s="623"/>
      <c r="DW28" s="624">
        <v>24.3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97862</v>
      </c>
      <c r="S29" s="622"/>
      <c r="T29" s="622"/>
      <c r="U29" s="622"/>
      <c r="V29" s="622"/>
      <c r="W29" s="622"/>
      <c r="X29" s="622"/>
      <c r="Y29" s="623"/>
      <c r="Z29" s="659">
        <v>0.3</v>
      </c>
      <c r="AA29" s="659"/>
      <c r="AB29" s="659"/>
      <c r="AC29" s="659"/>
      <c r="AD29" s="660">
        <v>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4565381</v>
      </c>
      <c r="CS29" s="634"/>
      <c r="CT29" s="634"/>
      <c r="CU29" s="634"/>
      <c r="CV29" s="634"/>
      <c r="CW29" s="634"/>
      <c r="CX29" s="634"/>
      <c r="CY29" s="635"/>
      <c r="CZ29" s="624">
        <v>12.8</v>
      </c>
      <c r="DA29" s="636"/>
      <c r="DB29" s="636"/>
      <c r="DC29" s="637"/>
      <c r="DD29" s="627">
        <v>4472618</v>
      </c>
      <c r="DE29" s="634"/>
      <c r="DF29" s="634"/>
      <c r="DG29" s="634"/>
      <c r="DH29" s="634"/>
      <c r="DI29" s="634"/>
      <c r="DJ29" s="634"/>
      <c r="DK29" s="635"/>
      <c r="DL29" s="627">
        <v>4472618</v>
      </c>
      <c r="DM29" s="634"/>
      <c r="DN29" s="634"/>
      <c r="DO29" s="634"/>
      <c r="DP29" s="634"/>
      <c r="DQ29" s="634"/>
      <c r="DR29" s="634"/>
      <c r="DS29" s="634"/>
      <c r="DT29" s="634"/>
      <c r="DU29" s="634"/>
      <c r="DV29" s="635"/>
      <c r="DW29" s="624">
        <v>24.3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6948749</v>
      </c>
      <c r="S30" s="622"/>
      <c r="T30" s="622"/>
      <c r="U30" s="622"/>
      <c r="V30" s="622"/>
      <c r="W30" s="622"/>
      <c r="X30" s="622"/>
      <c r="Y30" s="623"/>
      <c r="Z30" s="659">
        <v>18.600000000000001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4422324</v>
      </c>
      <c r="CS30" s="622"/>
      <c r="CT30" s="622"/>
      <c r="CU30" s="622"/>
      <c r="CV30" s="622"/>
      <c r="CW30" s="622"/>
      <c r="CX30" s="622"/>
      <c r="CY30" s="623"/>
      <c r="CZ30" s="624">
        <v>12.4</v>
      </c>
      <c r="DA30" s="636"/>
      <c r="DB30" s="636"/>
      <c r="DC30" s="637"/>
      <c r="DD30" s="627">
        <v>4334739</v>
      </c>
      <c r="DE30" s="622"/>
      <c r="DF30" s="622"/>
      <c r="DG30" s="622"/>
      <c r="DH30" s="622"/>
      <c r="DI30" s="622"/>
      <c r="DJ30" s="622"/>
      <c r="DK30" s="623"/>
      <c r="DL30" s="627">
        <v>4334739</v>
      </c>
      <c r="DM30" s="622"/>
      <c r="DN30" s="622"/>
      <c r="DO30" s="622"/>
      <c r="DP30" s="622"/>
      <c r="DQ30" s="622"/>
      <c r="DR30" s="622"/>
      <c r="DS30" s="622"/>
      <c r="DT30" s="622"/>
      <c r="DU30" s="622"/>
      <c r="DV30" s="623"/>
      <c r="DW30" s="624">
        <v>23.6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v>
      </c>
      <c r="BN31" s="684"/>
      <c r="BO31" s="684"/>
      <c r="BP31" s="684"/>
      <c r="BQ31" s="686"/>
      <c r="BR31" s="683">
        <v>99</v>
      </c>
      <c r="BS31" s="684"/>
      <c r="BT31" s="684"/>
      <c r="BU31" s="684"/>
      <c r="BV31" s="684"/>
      <c r="BW31" s="684"/>
      <c r="BX31" s="685">
        <v>97</v>
      </c>
      <c r="BY31" s="684"/>
      <c r="BZ31" s="684"/>
      <c r="CA31" s="684"/>
      <c r="CB31" s="686"/>
      <c r="CD31" s="642"/>
      <c r="CE31" s="643"/>
      <c r="CF31" s="618" t="s">
        <v>300</v>
      </c>
      <c r="CG31" s="619"/>
      <c r="CH31" s="619"/>
      <c r="CI31" s="619"/>
      <c r="CJ31" s="619"/>
      <c r="CK31" s="619"/>
      <c r="CL31" s="619"/>
      <c r="CM31" s="619"/>
      <c r="CN31" s="619"/>
      <c r="CO31" s="619"/>
      <c r="CP31" s="619"/>
      <c r="CQ31" s="620"/>
      <c r="CR31" s="621">
        <v>143057</v>
      </c>
      <c r="CS31" s="634"/>
      <c r="CT31" s="634"/>
      <c r="CU31" s="634"/>
      <c r="CV31" s="634"/>
      <c r="CW31" s="634"/>
      <c r="CX31" s="634"/>
      <c r="CY31" s="635"/>
      <c r="CZ31" s="624">
        <v>0.4</v>
      </c>
      <c r="DA31" s="636"/>
      <c r="DB31" s="636"/>
      <c r="DC31" s="637"/>
      <c r="DD31" s="627">
        <v>137879</v>
      </c>
      <c r="DE31" s="634"/>
      <c r="DF31" s="634"/>
      <c r="DG31" s="634"/>
      <c r="DH31" s="634"/>
      <c r="DI31" s="634"/>
      <c r="DJ31" s="634"/>
      <c r="DK31" s="635"/>
      <c r="DL31" s="627">
        <v>137879</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3110635</v>
      </c>
      <c r="S32" s="622"/>
      <c r="T32" s="622"/>
      <c r="U32" s="622"/>
      <c r="V32" s="622"/>
      <c r="W32" s="622"/>
      <c r="X32" s="622"/>
      <c r="Y32" s="623"/>
      <c r="Z32" s="659">
        <v>8.3000000000000007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99.6</v>
      </c>
      <c r="BH32" s="634"/>
      <c r="BI32" s="634"/>
      <c r="BJ32" s="634"/>
      <c r="BK32" s="634"/>
      <c r="BL32" s="634"/>
      <c r="BM32" s="625">
        <v>97.7</v>
      </c>
      <c r="BN32" s="634"/>
      <c r="BO32" s="634"/>
      <c r="BP32" s="634"/>
      <c r="BQ32" s="657"/>
      <c r="BR32" s="687">
        <v>99.2</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10</v>
      </c>
      <c r="CS32" s="622"/>
      <c r="CT32" s="622"/>
      <c r="CU32" s="622"/>
      <c r="CV32" s="622"/>
      <c r="CW32" s="622"/>
      <c r="CX32" s="622"/>
      <c r="CY32" s="623"/>
      <c r="CZ32" s="624">
        <v>0</v>
      </c>
      <c r="DA32" s="636"/>
      <c r="DB32" s="636"/>
      <c r="DC32" s="637"/>
      <c r="DD32" s="627">
        <v>10</v>
      </c>
      <c r="DE32" s="622"/>
      <c r="DF32" s="622"/>
      <c r="DG32" s="622"/>
      <c r="DH32" s="622"/>
      <c r="DI32" s="622"/>
      <c r="DJ32" s="622"/>
      <c r="DK32" s="623"/>
      <c r="DL32" s="627">
        <v>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54923</v>
      </c>
      <c r="S33" s="622"/>
      <c r="T33" s="622"/>
      <c r="U33" s="622"/>
      <c r="V33" s="622"/>
      <c r="W33" s="622"/>
      <c r="X33" s="622"/>
      <c r="Y33" s="623"/>
      <c r="Z33" s="659">
        <v>0.1</v>
      </c>
      <c r="AA33" s="659"/>
      <c r="AB33" s="659"/>
      <c r="AC33" s="659"/>
      <c r="AD33" s="660">
        <v>26159</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96.1</v>
      </c>
      <c r="BN33" s="606"/>
      <c r="BO33" s="606"/>
      <c r="BP33" s="606"/>
      <c r="BQ33" s="669"/>
      <c r="BR33" s="682">
        <v>98.8</v>
      </c>
      <c r="BS33" s="606"/>
      <c r="BT33" s="606"/>
      <c r="BU33" s="606"/>
      <c r="BV33" s="606"/>
      <c r="BW33" s="606"/>
      <c r="BX33" s="652">
        <v>96.2</v>
      </c>
      <c r="BY33" s="606"/>
      <c r="BZ33" s="606"/>
      <c r="CA33" s="606"/>
      <c r="CB33" s="669"/>
      <c r="CD33" s="618" t="s">
        <v>307</v>
      </c>
      <c r="CE33" s="619"/>
      <c r="CF33" s="619"/>
      <c r="CG33" s="619"/>
      <c r="CH33" s="619"/>
      <c r="CI33" s="619"/>
      <c r="CJ33" s="619"/>
      <c r="CK33" s="619"/>
      <c r="CL33" s="619"/>
      <c r="CM33" s="619"/>
      <c r="CN33" s="619"/>
      <c r="CO33" s="619"/>
      <c r="CP33" s="619"/>
      <c r="CQ33" s="620"/>
      <c r="CR33" s="621">
        <v>12521413</v>
      </c>
      <c r="CS33" s="634"/>
      <c r="CT33" s="634"/>
      <c r="CU33" s="634"/>
      <c r="CV33" s="634"/>
      <c r="CW33" s="634"/>
      <c r="CX33" s="634"/>
      <c r="CY33" s="635"/>
      <c r="CZ33" s="624">
        <v>35</v>
      </c>
      <c r="DA33" s="636"/>
      <c r="DB33" s="636"/>
      <c r="DC33" s="637"/>
      <c r="DD33" s="627">
        <v>9920612</v>
      </c>
      <c r="DE33" s="634"/>
      <c r="DF33" s="634"/>
      <c r="DG33" s="634"/>
      <c r="DH33" s="634"/>
      <c r="DI33" s="634"/>
      <c r="DJ33" s="634"/>
      <c r="DK33" s="635"/>
      <c r="DL33" s="627">
        <v>7545713</v>
      </c>
      <c r="DM33" s="634"/>
      <c r="DN33" s="634"/>
      <c r="DO33" s="634"/>
      <c r="DP33" s="634"/>
      <c r="DQ33" s="634"/>
      <c r="DR33" s="634"/>
      <c r="DS33" s="634"/>
      <c r="DT33" s="634"/>
      <c r="DU33" s="634"/>
      <c r="DV33" s="635"/>
      <c r="DW33" s="624">
        <v>41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585772</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3900456</v>
      </c>
      <c r="CS34" s="622"/>
      <c r="CT34" s="622"/>
      <c r="CU34" s="622"/>
      <c r="CV34" s="622"/>
      <c r="CW34" s="622"/>
      <c r="CX34" s="622"/>
      <c r="CY34" s="623"/>
      <c r="CZ34" s="624">
        <v>10.9</v>
      </c>
      <c r="DA34" s="636"/>
      <c r="DB34" s="636"/>
      <c r="DC34" s="637"/>
      <c r="DD34" s="627">
        <v>2605177</v>
      </c>
      <c r="DE34" s="622"/>
      <c r="DF34" s="622"/>
      <c r="DG34" s="622"/>
      <c r="DH34" s="622"/>
      <c r="DI34" s="622"/>
      <c r="DJ34" s="622"/>
      <c r="DK34" s="623"/>
      <c r="DL34" s="627">
        <v>2479519</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272910</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239602</v>
      </c>
      <c r="CS35" s="634"/>
      <c r="CT35" s="634"/>
      <c r="CU35" s="634"/>
      <c r="CV35" s="634"/>
      <c r="CW35" s="634"/>
      <c r="CX35" s="634"/>
      <c r="CY35" s="635"/>
      <c r="CZ35" s="624">
        <v>0.7</v>
      </c>
      <c r="DA35" s="636"/>
      <c r="DB35" s="636"/>
      <c r="DC35" s="637"/>
      <c r="DD35" s="627">
        <v>188436</v>
      </c>
      <c r="DE35" s="634"/>
      <c r="DF35" s="634"/>
      <c r="DG35" s="634"/>
      <c r="DH35" s="634"/>
      <c r="DI35" s="634"/>
      <c r="DJ35" s="634"/>
      <c r="DK35" s="635"/>
      <c r="DL35" s="627">
        <v>180182</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1161202</v>
      </c>
      <c r="S36" s="622"/>
      <c r="T36" s="622"/>
      <c r="U36" s="622"/>
      <c r="V36" s="622"/>
      <c r="W36" s="622"/>
      <c r="X36" s="622"/>
      <c r="Y36" s="623"/>
      <c r="Z36" s="659">
        <v>3.1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4078820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-34838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3853410</v>
      </c>
      <c r="CS36" s="622"/>
      <c r="CT36" s="622"/>
      <c r="CU36" s="622"/>
      <c r="CV36" s="622"/>
      <c r="CW36" s="622"/>
      <c r="CX36" s="622"/>
      <c r="CY36" s="623"/>
      <c r="CZ36" s="624">
        <v>10.8</v>
      </c>
      <c r="DA36" s="636"/>
      <c r="DB36" s="636"/>
      <c r="DC36" s="637"/>
      <c r="DD36" s="627">
        <v>3379009</v>
      </c>
      <c r="DE36" s="622"/>
      <c r="DF36" s="622"/>
      <c r="DG36" s="622"/>
      <c r="DH36" s="622"/>
      <c r="DI36" s="622"/>
      <c r="DJ36" s="622"/>
      <c r="DK36" s="623"/>
      <c r="DL36" s="627">
        <v>2254812</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913283</v>
      </c>
      <c r="S37" s="622"/>
      <c r="T37" s="622"/>
      <c r="U37" s="622"/>
      <c r="V37" s="622"/>
      <c r="W37" s="622"/>
      <c r="X37" s="622"/>
      <c r="Y37" s="623"/>
      <c r="Z37" s="659">
        <v>2.4</v>
      </c>
      <c r="AA37" s="659"/>
      <c r="AB37" s="659"/>
      <c r="AC37" s="659"/>
      <c r="AD37" s="660">
        <v>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768991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-386112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1415992</v>
      </c>
      <c r="CS37" s="634"/>
      <c r="CT37" s="634"/>
      <c r="CU37" s="634"/>
      <c r="CV37" s="634"/>
      <c r="CW37" s="634"/>
      <c r="CX37" s="634"/>
      <c r="CY37" s="635"/>
      <c r="CZ37" s="624">
        <v>4</v>
      </c>
      <c r="DA37" s="636"/>
      <c r="DB37" s="636"/>
      <c r="DC37" s="637"/>
      <c r="DD37" s="627">
        <v>1415255</v>
      </c>
      <c r="DE37" s="634"/>
      <c r="DF37" s="634"/>
      <c r="DG37" s="634"/>
      <c r="DH37" s="634"/>
      <c r="DI37" s="634"/>
      <c r="DJ37" s="634"/>
      <c r="DK37" s="635"/>
      <c r="DL37" s="627">
        <v>1121944</v>
      </c>
      <c r="DM37" s="634"/>
      <c r="DN37" s="634"/>
      <c r="DO37" s="634"/>
      <c r="DP37" s="634"/>
      <c r="DQ37" s="634"/>
      <c r="DR37" s="634"/>
      <c r="DS37" s="634"/>
      <c r="DT37" s="634"/>
      <c r="DU37" s="634"/>
      <c r="DV37" s="635"/>
      <c r="DW37" s="624">
        <v>6.1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4497300</v>
      </c>
      <c r="S38" s="622"/>
      <c r="T38" s="622"/>
      <c r="U38" s="622"/>
      <c r="V38" s="622"/>
      <c r="W38" s="622"/>
      <c r="X38" s="622"/>
      <c r="Y38" s="623"/>
      <c r="Z38" s="659">
        <v>12.1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91194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8146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3208247</v>
      </c>
      <c r="CS38" s="622"/>
      <c r="CT38" s="622"/>
      <c r="CU38" s="622"/>
      <c r="CV38" s="622"/>
      <c r="CW38" s="622"/>
      <c r="CX38" s="622"/>
      <c r="CY38" s="623"/>
      <c r="CZ38" s="624">
        <v>9</v>
      </c>
      <c r="DA38" s="636"/>
      <c r="DB38" s="636"/>
      <c r="DC38" s="637"/>
      <c r="DD38" s="627">
        <v>2832075</v>
      </c>
      <c r="DE38" s="622"/>
      <c r="DF38" s="622"/>
      <c r="DG38" s="622"/>
      <c r="DH38" s="622"/>
      <c r="DI38" s="622"/>
      <c r="DJ38" s="622"/>
      <c r="DK38" s="623"/>
      <c r="DL38" s="627">
        <v>2466032</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10388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13166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887384</v>
      </c>
      <c r="CS39" s="634"/>
      <c r="CT39" s="634"/>
      <c r="CU39" s="634"/>
      <c r="CV39" s="634"/>
      <c r="CW39" s="634"/>
      <c r="CX39" s="634"/>
      <c r="CY39" s="635"/>
      <c r="CZ39" s="624">
        <v>2.5</v>
      </c>
      <c r="DA39" s="636"/>
      <c r="DB39" s="636"/>
      <c r="DC39" s="637"/>
      <c r="DD39" s="627">
        <v>490741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107300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432314</v>
      </c>
      <c r="CS40" s="622"/>
      <c r="CT40" s="622"/>
      <c r="CU40" s="622"/>
      <c r="CV40" s="622"/>
      <c r="CW40" s="622"/>
      <c r="CX40" s="622"/>
      <c r="CY40" s="623"/>
      <c r="CZ40" s="624">
        <v>1.2</v>
      </c>
      <c r="DA40" s="636"/>
      <c r="DB40" s="636"/>
      <c r="DC40" s="637"/>
      <c r="DD40" s="627">
        <v>425174</v>
      </c>
      <c r="DE40" s="622"/>
      <c r="DF40" s="622"/>
      <c r="DG40" s="622"/>
      <c r="DH40" s="622"/>
      <c r="DI40" s="622"/>
      <c r="DJ40" s="622"/>
      <c r="DK40" s="623"/>
      <c r="DL40" s="627">
        <v>165168</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37320736</v>
      </c>
      <c r="S41" s="646"/>
      <c r="T41" s="646"/>
      <c r="U41" s="646"/>
      <c r="V41" s="646"/>
      <c r="W41" s="646"/>
      <c r="X41" s="646"/>
      <c r="Y41" s="649"/>
      <c r="Z41" s="650">
        <v>100</v>
      </c>
      <c r="AA41" s="650"/>
      <c r="AB41" s="650"/>
      <c r="AC41" s="650"/>
      <c r="AD41" s="651">
        <v>18278297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843563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2364684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6469864</v>
      </c>
      <c r="CS42" s="634"/>
      <c r="CT42" s="634"/>
      <c r="CU42" s="634"/>
      <c r="CV42" s="634"/>
      <c r="CW42" s="634"/>
      <c r="CX42" s="634"/>
      <c r="CY42" s="635"/>
      <c r="CZ42" s="624">
        <v>18.100000000000001</v>
      </c>
      <c r="DA42" s="636"/>
      <c r="DB42" s="636"/>
      <c r="DC42" s="637"/>
      <c r="DD42" s="627">
        <v>643588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39913</v>
      </c>
      <c r="CS43" s="634"/>
      <c r="CT43" s="634"/>
      <c r="CU43" s="634"/>
      <c r="CV43" s="634"/>
      <c r="CW43" s="634"/>
      <c r="CX43" s="634"/>
      <c r="CY43" s="635"/>
      <c r="CZ43" s="624">
        <v>0.1</v>
      </c>
      <c r="DA43" s="636"/>
      <c r="DB43" s="636"/>
      <c r="DC43" s="637"/>
      <c r="DD43" s="627">
        <v>39913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6430440</v>
      </c>
      <c r="CS44" s="622"/>
      <c r="CT44" s="622"/>
      <c r="CU44" s="622"/>
      <c r="CV44" s="622"/>
      <c r="CW44" s="622"/>
      <c r="CX44" s="622"/>
      <c r="CY44" s="623"/>
      <c r="CZ44" s="624">
        <v>18</v>
      </c>
      <c r="DA44" s="625"/>
      <c r="DB44" s="625"/>
      <c r="DC44" s="626"/>
      <c r="DD44" s="627">
        <v>630434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4093002</v>
      </c>
      <c r="CS45" s="634"/>
      <c r="CT45" s="634"/>
      <c r="CU45" s="634"/>
      <c r="CV45" s="634"/>
      <c r="CW45" s="634"/>
      <c r="CX45" s="634"/>
      <c r="CY45" s="635"/>
      <c r="CZ45" s="624">
        <v>11.5</v>
      </c>
      <c r="DA45" s="636"/>
      <c r="DB45" s="636"/>
      <c r="DC45" s="637"/>
      <c r="DD45" s="627">
        <v>350535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2212912</v>
      </c>
      <c r="CS46" s="622"/>
      <c r="CT46" s="622"/>
      <c r="CU46" s="622"/>
      <c r="CV46" s="622"/>
      <c r="CW46" s="622"/>
      <c r="CX46" s="622"/>
      <c r="CY46" s="623"/>
      <c r="CZ46" s="624">
        <v>6.2</v>
      </c>
      <c r="DA46" s="625"/>
      <c r="DB46" s="625"/>
      <c r="DC46" s="626"/>
      <c r="DD46" s="627">
        <v>274340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39424</v>
      </c>
      <c r="CS47" s="634"/>
      <c r="CT47" s="634"/>
      <c r="CU47" s="634"/>
      <c r="CV47" s="634"/>
      <c r="CW47" s="634"/>
      <c r="CX47" s="634"/>
      <c r="CY47" s="635"/>
      <c r="CZ47" s="624">
        <v>0.1</v>
      </c>
      <c r="DA47" s="636"/>
      <c r="DB47" s="636"/>
      <c r="DC47" s="637"/>
      <c r="DD47" s="627">
        <v>13154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35741796</v>
      </c>
      <c r="CS49" s="606"/>
      <c r="CT49" s="606"/>
      <c r="CU49" s="606"/>
      <c r="CV49" s="606"/>
      <c r="CW49" s="606"/>
      <c r="CX49" s="606"/>
      <c r="CY49" s="607"/>
      <c r="CZ49" s="608">
        <v>100</v>
      </c>
      <c r="DA49" s="609"/>
      <c r="DB49" s="609"/>
      <c r="DC49" s="610"/>
      <c r="DD49" s="611">
        <v>21384825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Sxa+jNlizoGmpz4tYajuvBfgspd029Z4Nq7VSC4rpSX8FiadJU4echpmKzeTxsfI7MHIOxlUbk5RRtr2KImNQ==" saltValue="8PHlWhb9BE1rQ/em7uuK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48576"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37309</v>
      </c>
      <c r="R7" s="1103"/>
      <c r="S7" s="1103"/>
      <c r="T7" s="1103"/>
      <c r="U7" s="1103"/>
      <c r="V7" s="1103">
        <v>35731</v>
      </c>
      <c r="W7" s="1103"/>
      <c r="X7" s="1103"/>
      <c r="Y7" s="1103"/>
      <c r="Z7" s="1103"/>
      <c r="AA7" s="1103">
        <v>1578</v>
      </c>
      <c r="AB7" s="1103"/>
      <c r="AC7" s="1103"/>
      <c r="AD7" s="1103"/>
      <c r="AE7" s="1104"/>
      <c r="AF7" s="1105">
        <v>961</v>
      </c>
      <c r="AG7" s="1106"/>
      <c r="AH7" s="1106"/>
      <c r="AI7" s="1106"/>
      <c r="AJ7" s="1107"/>
      <c r="AK7" s="1108">
        <v>229</v>
      </c>
      <c r="AL7" s="1109"/>
      <c r="AM7" s="1109"/>
      <c r="AN7" s="1109"/>
      <c r="AO7" s="1109"/>
      <c r="AP7" s="1109">
        <v>41322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6</v>
      </c>
      <c r="CI7" s="1097"/>
      <c r="CJ7" s="1097"/>
      <c r="CK7" s="1097"/>
      <c r="CL7" s="1098"/>
      <c r="CM7" s="1096">
        <v>65</v>
      </c>
      <c r="CN7" s="1097"/>
      <c r="CO7" s="1097"/>
      <c r="CP7" s="1097"/>
      <c r="CQ7" s="1098"/>
      <c r="CR7" s="1096">
        <v>11</v>
      </c>
      <c r="CS7" s="1097"/>
      <c r="CT7" s="1097"/>
      <c r="CU7" s="1097"/>
      <c r="CV7" s="1098"/>
      <c r="CW7" s="1096" t="s">
        <v>556</v>
      </c>
      <c r="CX7" s="1097"/>
      <c r="CY7" s="1097"/>
      <c r="CZ7" s="1097"/>
      <c r="DA7" s="1098"/>
      <c r="DB7" s="1096" t="s">
        <v>486</v>
      </c>
      <c r="DC7" s="1097"/>
      <c r="DD7" s="1097"/>
      <c r="DE7" s="1097"/>
      <c r="DF7" s="1098"/>
      <c r="DG7" s="1096" t="s">
        <v>486</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12</v>
      </c>
      <c r="R8" s="1039"/>
      <c r="S8" s="1039"/>
      <c r="T8" s="1039"/>
      <c r="U8" s="1039"/>
      <c r="V8" s="1039">
        <v>11</v>
      </c>
      <c r="W8" s="1039"/>
      <c r="X8" s="1039"/>
      <c r="Y8" s="1039"/>
      <c r="Z8" s="1039"/>
      <c r="AA8" s="1039">
        <v>1</v>
      </c>
      <c r="AB8" s="1039"/>
      <c r="AC8" s="1039"/>
      <c r="AD8" s="1039"/>
      <c r="AE8" s="1040"/>
      <c r="AF8" s="1035">
        <v>1</v>
      </c>
      <c r="AG8" s="1036"/>
      <c r="AH8" s="1036"/>
      <c r="AI8" s="1036"/>
      <c r="AJ8" s="1037"/>
      <c r="AK8" s="1080" t="s">
        <v>556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0</v>
      </c>
      <c r="CI8" s="990"/>
      <c r="CJ8" s="990"/>
      <c r="CK8" s="990"/>
      <c r="CL8" s="991"/>
      <c r="CM8" s="989">
        <v>6</v>
      </c>
      <c r="CN8" s="990"/>
      <c r="CO8" s="990"/>
      <c r="CP8" s="990"/>
      <c r="CQ8" s="991"/>
      <c r="CR8" s="989">
        <v>5</v>
      </c>
      <c r="CS8" s="990"/>
      <c r="CT8" s="990"/>
      <c r="CU8" s="990"/>
      <c r="CV8" s="991"/>
      <c r="CW8" s="989" t="s">
        <v>556</v>
      </c>
      <c r="CX8" s="990"/>
      <c r="CY8" s="990"/>
      <c r="CZ8" s="990"/>
      <c r="DA8" s="991"/>
      <c r="DB8" s="989" t="s">
        <v>486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f>SUM(Q7:U22)</f>
        <v>37321</v>
      </c>
      <c r="R23" s="1061"/>
      <c r="S23" s="1061"/>
      <c r="T23" s="1061"/>
      <c r="U23" s="1061"/>
      <c r="V23" s="1061">
        <f t="shared" ref="V23" si="0">SUM(V7:Z22)</f>
        <v>35742</v>
      </c>
      <c r="W23" s="1061"/>
      <c r="X23" s="1061"/>
      <c r="Y23" s="1061"/>
      <c r="Z23" s="1061"/>
      <c r="AA23" s="1061">
        <f t="shared" ref="AA23" si="1">SUM(AA7:AE22)</f>
        <v>1579</v>
      </c>
      <c r="AB23" s="1061"/>
      <c r="AC23" s="1061"/>
      <c r="AD23" s="1061"/>
      <c r="AE23" s="1068"/>
      <c r="AF23" s="1069">
        <v>962</v>
      </c>
      <c r="AG23" s="1061"/>
      <c r="AH23" s="1061"/>
      <c r="AI23" s="1061"/>
      <c r="AJ23" s="1070"/>
      <c r="AK23" s="1071"/>
      <c r="AL23" s="1072"/>
      <c r="AM23" s="1072"/>
      <c r="AN23" s="1072"/>
      <c r="AO23" s="1072"/>
      <c r="AP23" s="1061">
        <f>SUM(AP7:AT22)</f>
        <v>41322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7782</v>
      </c>
      <c r="R28" s="1051"/>
      <c r="S28" s="1051"/>
      <c r="T28" s="1051"/>
      <c r="U28" s="1051"/>
      <c r="V28" s="1051">
        <v>7817</v>
      </c>
      <c r="W28" s="1051"/>
      <c r="X28" s="1051"/>
      <c r="Y28" s="1051"/>
      <c r="Z28" s="1051"/>
      <c r="AA28" s="1051">
        <v>-35</v>
      </c>
      <c r="AB28" s="1051"/>
      <c r="AC28" s="1051"/>
      <c r="AD28" s="1051"/>
      <c r="AE28" s="1052"/>
      <c r="AF28" s="1053">
        <v>-35</v>
      </c>
      <c r="AG28" s="1051"/>
      <c r="AH28" s="1051"/>
      <c r="AI28" s="1051"/>
      <c r="AJ28" s="1054"/>
      <c r="AK28" s="1042">
        <v>844</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7464</v>
      </c>
      <c r="R29" s="1039"/>
      <c r="S29" s="1039"/>
      <c r="T29" s="1039"/>
      <c r="U29" s="1039"/>
      <c r="V29" s="1039">
        <v>6977</v>
      </c>
      <c r="W29" s="1039"/>
      <c r="X29" s="1039"/>
      <c r="Y29" s="1039"/>
      <c r="Z29" s="1039"/>
      <c r="AA29" s="1039">
        <v>487</v>
      </c>
      <c r="AB29" s="1039"/>
      <c r="AC29" s="1039"/>
      <c r="AD29" s="1039"/>
      <c r="AE29" s="1040"/>
      <c r="AF29" s="1035">
        <v>487</v>
      </c>
      <c r="AG29" s="1036"/>
      <c r="AH29" s="1036"/>
      <c r="AI29" s="1036"/>
      <c r="AJ29" s="1037"/>
      <c r="AK29" s="980">
        <v>1082</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1011</v>
      </c>
      <c r="R30" s="1039"/>
      <c r="S30" s="1039"/>
      <c r="T30" s="1039"/>
      <c r="U30" s="1039"/>
      <c r="V30" s="1039">
        <v>1003</v>
      </c>
      <c r="W30" s="1039"/>
      <c r="X30" s="1039"/>
      <c r="Y30" s="1039"/>
      <c r="Z30" s="1039"/>
      <c r="AA30" s="1039">
        <v>8</v>
      </c>
      <c r="AB30" s="1039"/>
      <c r="AC30" s="1039"/>
      <c r="AD30" s="1039"/>
      <c r="AE30" s="1040"/>
      <c r="AF30" s="1035">
        <v>8</v>
      </c>
      <c r="AG30" s="1036"/>
      <c r="AH30" s="1036"/>
      <c r="AI30" s="1036"/>
      <c r="AJ30" s="1037"/>
      <c r="AK30" s="980">
        <v>302</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1212</v>
      </c>
      <c r="R31" s="1039"/>
      <c r="S31" s="1039"/>
      <c r="T31" s="1039"/>
      <c r="U31" s="1039"/>
      <c r="V31" s="1039">
        <v>1192</v>
      </c>
      <c r="W31" s="1039"/>
      <c r="X31" s="1039"/>
      <c r="Y31" s="1039"/>
      <c r="Z31" s="1039"/>
      <c r="AA31" s="1039">
        <v>20</v>
      </c>
      <c r="AB31" s="1039"/>
      <c r="AC31" s="1039"/>
      <c r="AD31" s="1039"/>
      <c r="AE31" s="1040"/>
      <c r="AF31" s="1035">
        <v>477</v>
      </c>
      <c r="AG31" s="1036"/>
      <c r="AH31" s="1036"/>
      <c r="AI31" s="1036"/>
      <c r="AJ31" s="1037"/>
      <c r="AK31" s="980">
        <v>91</v>
      </c>
      <c r="AL31" s="971"/>
      <c r="AM31" s="971"/>
      <c r="AN31" s="971"/>
      <c r="AO31" s="971"/>
      <c r="AP31" s="971">
        <v>2832</v>
      </c>
      <c r="AQ31" s="971"/>
      <c r="AR31" s="971"/>
      <c r="AS31" s="971"/>
      <c r="AT31" s="971"/>
      <c r="AU31" s="971">
        <v>952</v>
      </c>
      <c r="AV31" s="971"/>
      <c r="AW31" s="971"/>
      <c r="AX31" s="971"/>
      <c r="AY31" s="971"/>
      <c r="AZ31" s="1041" t="s">
        <v>556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1247</v>
      </c>
      <c r="R32" s="1039"/>
      <c r="S32" s="1039"/>
      <c r="T32" s="1039"/>
      <c r="U32" s="1039"/>
      <c r="V32" s="1039">
        <v>1363</v>
      </c>
      <c r="W32" s="1039"/>
      <c r="X32" s="1039"/>
      <c r="Y32" s="1039"/>
      <c r="Z32" s="1039"/>
      <c r="AA32" s="1039">
        <f t="shared" ref="AA32" si="2">Q32-V32</f>
        <v>-116</v>
      </c>
      <c r="AB32" s="1039"/>
      <c r="AC32" s="1039"/>
      <c r="AD32" s="1039"/>
      <c r="AE32" s="1040"/>
      <c r="AF32" s="1035">
        <v>374</v>
      </c>
      <c r="AG32" s="1036"/>
      <c r="AH32" s="1036"/>
      <c r="AI32" s="1036"/>
      <c r="AJ32" s="1037"/>
      <c r="AK32" s="980">
        <v>768</v>
      </c>
      <c r="AL32" s="971"/>
      <c r="AM32" s="971"/>
      <c r="AN32" s="971"/>
      <c r="AO32" s="971"/>
      <c r="AP32" s="971">
        <v>7225</v>
      </c>
      <c r="AQ32" s="971"/>
      <c r="AR32" s="971"/>
      <c r="AS32" s="971"/>
      <c r="AT32" s="971"/>
      <c r="AU32" s="971">
        <v>5592</v>
      </c>
      <c r="AV32" s="971"/>
      <c r="AW32" s="971"/>
      <c r="AX32" s="971"/>
      <c r="AY32" s="971"/>
      <c r="AZ32" s="1041" t="s">
        <v>556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1312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559</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1310</v>
      </c>
      <c r="R69" s="971"/>
      <c r="S69" s="971"/>
      <c r="T69" s="971"/>
      <c r="U69" s="971"/>
      <c r="V69" s="971">
        <v>1058</v>
      </c>
      <c r="W69" s="971"/>
      <c r="X69" s="971"/>
      <c r="Y69" s="971"/>
      <c r="Z69" s="971"/>
      <c r="AA69" s="971">
        <v>252</v>
      </c>
      <c r="AB69" s="971"/>
      <c r="AC69" s="971"/>
      <c r="AD69" s="971"/>
      <c r="AE69" s="971"/>
      <c r="AF69" s="971">
        <v>252</v>
      </c>
      <c r="AG69" s="971"/>
      <c r="AH69" s="971"/>
      <c r="AI69" s="971"/>
      <c r="AJ69" s="971"/>
      <c r="AK69" s="971" t="s">
        <v>556</v>
      </c>
      <c r="AL69" s="971"/>
      <c r="AM69" s="971"/>
      <c r="AN69" s="971"/>
      <c r="AO69" s="971"/>
      <c r="AP69" s="971">
        <v>1712</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8105</v>
      </c>
      <c r="R70" s="971"/>
      <c r="S70" s="971"/>
      <c r="T70" s="971"/>
      <c r="U70" s="971"/>
      <c r="V70" s="971">
        <v>8002</v>
      </c>
      <c r="W70" s="971"/>
      <c r="X70" s="971"/>
      <c r="Y70" s="971"/>
      <c r="Z70" s="971"/>
      <c r="AA70" s="971">
        <v>103</v>
      </c>
      <c r="AB70" s="971"/>
      <c r="AC70" s="971"/>
      <c r="AD70" s="971"/>
      <c r="AE70" s="971"/>
      <c r="AF70" s="971">
        <v>98</v>
      </c>
      <c r="AG70" s="971"/>
      <c r="AH70" s="971"/>
      <c r="AI70" s="971"/>
      <c r="AJ70" s="971"/>
      <c r="AK70" s="971">
        <v>561</v>
      </c>
      <c r="AL70" s="971"/>
      <c r="AM70" s="971"/>
      <c r="AN70" s="971"/>
      <c r="AO70" s="971"/>
      <c r="AP70" s="971">
        <v>11387</v>
      </c>
      <c r="AQ70" s="971"/>
      <c r="AR70" s="971"/>
      <c r="AS70" s="971"/>
      <c r="AT70" s="971"/>
      <c r="AU70" s="971">
        <v>5827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562</v>
      </c>
      <c r="C71" s="975"/>
      <c r="D71" s="975"/>
      <c r="E71" s="975"/>
      <c r="F71" s="975"/>
      <c r="G71" s="975"/>
      <c r="H71" s="975"/>
      <c r="I71" s="975"/>
      <c r="J71" s="975"/>
      <c r="K71" s="975"/>
      <c r="L71" s="975"/>
      <c r="M71" s="975"/>
      <c r="N71" s="975"/>
      <c r="O71" s="975"/>
      <c r="P71" s="976"/>
      <c r="Q71" s="977">
        <v>7</v>
      </c>
      <c r="R71" s="971"/>
      <c r="S71" s="971"/>
      <c r="T71" s="971"/>
      <c r="U71" s="971"/>
      <c r="V71" s="971">
        <v>6</v>
      </c>
      <c r="W71" s="971"/>
      <c r="X71" s="971"/>
      <c r="Y71" s="971"/>
      <c r="Z71" s="971"/>
      <c r="AA71" s="971">
        <v>1</v>
      </c>
      <c r="AB71" s="971"/>
      <c r="AC71" s="971"/>
      <c r="AD71" s="971"/>
      <c r="AE71" s="971"/>
      <c r="AF71" s="971">
        <v>1</v>
      </c>
      <c r="AG71" s="971"/>
      <c r="AH71" s="971"/>
      <c r="AI71" s="971"/>
      <c r="AJ71" s="971"/>
      <c r="AK71" s="971" t="s">
        <v>556</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563</v>
      </c>
      <c r="C72" s="975"/>
      <c r="D72" s="975"/>
      <c r="E72" s="975"/>
      <c r="F72" s="975"/>
      <c r="G72" s="975"/>
      <c r="H72" s="975"/>
      <c r="I72" s="975"/>
      <c r="J72" s="975"/>
      <c r="K72" s="975"/>
      <c r="L72" s="975"/>
      <c r="M72" s="975"/>
      <c r="N72" s="975"/>
      <c r="O72" s="975"/>
      <c r="P72" s="976"/>
      <c r="Q72" s="977">
        <v>270</v>
      </c>
      <c r="R72" s="971"/>
      <c r="S72" s="971"/>
      <c r="T72" s="971"/>
      <c r="U72" s="971"/>
      <c r="V72" s="971">
        <v>247</v>
      </c>
      <c r="W72" s="971"/>
      <c r="X72" s="971"/>
      <c r="Y72" s="971"/>
      <c r="Z72" s="971"/>
      <c r="AA72" s="971">
        <v>23</v>
      </c>
      <c r="AB72" s="971"/>
      <c r="AC72" s="971"/>
      <c r="AD72" s="971"/>
      <c r="AE72" s="971"/>
      <c r="AF72" s="971">
        <v>23</v>
      </c>
      <c r="AG72" s="971"/>
      <c r="AH72" s="971"/>
      <c r="AI72" s="971"/>
      <c r="AJ72" s="971"/>
      <c r="AK72" s="971" t="s">
        <v>556</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564</v>
      </c>
      <c r="C73" s="975"/>
      <c r="D73" s="975"/>
      <c r="E73" s="975"/>
      <c r="F73" s="975"/>
      <c r="G73" s="975"/>
      <c r="H73" s="975"/>
      <c r="I73" s="975"/>
      <c r="J73" s="975"/>
      <c r="K73" s="975"/>
      <c r="L73" s="975"/>
      <c r="M73" s="975"/>
      <c r="N73" s="975"/>
      <c r="O73" s="975"/>
      <c r="P73" s="976"/>
      <c r="Q73" s="977">
        <v>315636</v>
      </c>
      <c r="R73" s="971"/>
      <c r="S73" s="971"/>
      <c r="T73" s="971"/>
      <c r="U73" s="971"/>
      <c r="V73" s="971">
        <v>306127</v>
      </c>
      <c r="W73" s="971"/>
      <c r="X73" s="971"/>
      <c r="Y73" s="971"/>
      <c r="Z73" s="971"/>
      <c r="AA73" s="971">
        <v>9509</v>
      </c>
      <c r="AB73" s="971"/>
      <c r="AC73" s="971"/>
      <c r="AD73" s="971"/>
      <c r="AE73" s="971"/>
      <c r="AF73" s="971">
        <v>6033</v>
      </c>
      <c r="AG73" s="971"/>
      <c r="AH73" s="971"/>
      <c r="AI73" s="971"/>
      <c r="AJ73" s="971"/>
      <c r="AK73" s="971" t="s">
        <v>556</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4223347</v>
      </c>
      <c r="AB110" s="889"/>
      <c r="AC110" s="889"/>
      <c r="AD110" s="889"/>
      <c r="AE110" s="890"/>
      <c r="AF110" s="891">
        <v>4494282</v>
      </c>
      <c r="AG110" s="889"/>
      <c r="AH110" s="889"/>
      <c r="AI110" s="889"/>
      <c r="AJ110" s="890"/>
      <c r="AK110" s="891">
        <v>4575768</v>
      </c>
      <c r="AL110" s="889"/>
      <c r="AM110" s="889"/>
      <c r="AN110" s="889"/>
      <c r="AO110" s="890"/>
      <c r="AP110" s="892">
        <v>31.5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42782318</v>
      </c>
      <c r="BR110" s="842"/>
      <c r="BS110" s="842"/>
      <c r="BT110" s="842"/>
      <c r="BU110" s="842"/>
      <c r="BV110" s="842">
        <v>41216887</v>
      </c>
      <c r="BW110" s="842"/>
      <c r="BX110" s="842"/>
      <c r="BY110" s="842"/>
      <c r="BZ110" s="842"/>
      <c r="CA110" s="842">
        <v>41321910</v>
      </c>
      <c r="CB110" s="842"/>
      <c r="CC110" s="842"/>
      <c r="CD110" s="842"/>
      <c r="CE110" s="842"/>
      <c r="CF110" s="866">
        <v>284.8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64800</v>
      </c>
      <c r="DH110" s="842"/>
      <c r="DI110" s="842"/>
      <c r="DJ110" s="842"/>
      <c r="DK110" s="842"/>
      <c r="DL110" s="842">
        <v>54000</v>
      </c>
      <c r="DM110" s="842"/>
      <c r="DN110" s="842"/>
      <c r="DO110" s="842"/>
      <c r="DP110" s="842"/>
      <c r="DQ110" s="842">
        <v>43200</v>
      </c>
      <c r="DR110" s="842"/>
      <c r="DS110" s="842"/>
      <c r="DT110" s="842"/>
      <c r="DU110" s="842"/>
      <c r="DV110" s="843">
        <v>0.3</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64800</v>
      </c>
      <c r="BR111" s="817"/>
      <c r="BS111" s="817"/>
      <c r="BT111" s="817"/>
      <c r="BU111" s="817"/>
      <c r="BV111" s="817">
        <v>54000</v>
      </c>
      <c r="BW111" s="817"/>
      <c r="BX111" s="817"/>
      <c r="BY111" s="817"/>
      <c r="BZ111" s="817"/>
      <c r="CA111" s="817">
        <v>43200</v>
      </c>
      <c r="CB111" s="817"/>
      <c r="CC111" s="817"/>
      <c r="CD111" s="817"/>
      <c r="CE111" s="817"/>
      <c r="CF111" s="875">
        <v>0.3</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8458387</v>
      </c>
      <c r="BR112" s="817"/>
      <c r="BS112" s="817"/>
      <c r="BT112" s="817"/>
      <c r="BU112" s="817"/>
      <c r="BV112" s="817">
        <v>7349472</v>
      </c>
      <c r="BW112" s="817"/>
      <c r="BX112" s="817"/>
      <c r="BY112" s="817"/>
      <c r="BZ112" s="817"/>
      <c r="CA112" s="817">
        <v>6543476</v>
      </c>
      <c r="CB112" s="817"/>
      <c r="CC112" s="817"/>
      <c r="CD112" s="817"/>
      <c r="CE112" s="817"/>
      <c r="CF112" s="875">
        <v>45.1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839122</v>
      </c>
      <c r="AB113" s="919"/>
      <c r="AC113" s="919"/>
      <c r="AD113" s="919"/>
      <c r="AE113" s="920"/>
      <c r="AF113" s="921">
        <v>645928</v>
      </c>
      <c r="AG113" s="919"/>
      <c r="AH113" s="919"/>
      <c r="AI113" s="919"/>
      <c r="AJ113" s="920"/>
      <c r="AK113" s="921">
        <v>649677</v>
      </c>
      <c r="AL113" s="919"/>
      <c r="AM113" s="919"/>
      <c r="AN113" s="919"/>
      <c r="AO113" s="920"/>
      <c r="AP113" s="922">
        <v>4.5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1745666</v>
      </c>
      <c r="BR113" s="817"/>
      <c r="BS113" s="817"/>
      <c r="BT113" s="817"/>
      <c r="BU113" s="817"/>
      <c r="BV113" s="817">
        <v>3969510</v>
      </c>
      <c r="BW113" s="817"/>
      <c r="BX113" s="817"/>
      <c r="BY113" s="817"/>
      <c r="BZ113" s="817"/>
      <c r="CA113" s="817">
        <v>5827348</v>
      </c>
      <c r="CB113" s="817"/>
      <c r="CC113" s="817"/>
      <c r="CD113" s="817"/>
      <c r="CE113" s="817"/>
      <c r="CF113" s="875">
        <v>40.200000000000003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90953</v>
      </c>
      <c r="AB114" s="780"/>
      <c r="AC114" s="780"/>
      <c r="AD114" s="780"/>
      <c r="AE114" s="781"/>
      <c r="AF114" s="782">
        <v>183247</v>
      </c>
      <c r="AG114" s="780"/>
      <c r="AH114" s="780"/>
      <c r="AI114" s="780"/>
      <c r="AJ114" s="781"/>
      <c r="AK114" s="782">
        <v>196204</v>
      </c>
      <c r="AL114" s="780"/>
      <c r="AM114" s="780"/>
      <c r="AN114" s="780"/>
      <c r="AO114" s="781"/>
      <c r="AP114" s="824">
        <v>1.4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2643067</v>
      </c>
      <c r="BR114" s="817"/>
      <c r="BS114" s="817"/>
      <c r="BT114" s="817"/>
      <c r="BU114" s="817"/>
      <c r="BV114" s="817">
        <v>2765507</v>
      </c>
      <c r="BW114" s="817"/>
      <c r="BX114" s="817"/>
      <c r="BY114" s="817"/>
      <c r="BZ114" s="817"/>
      <c r="CA114" s="817">
        <v>3132568</v>
      </c>
      <c r="CB114" s="817"/>
      <c r="CC114" s="817"/>
      <c r="CD114" s="817"/>
      <c r="CE114" s="817"/>
      <c r="CF114" s="875">
        <v>21.6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55802</v>
      </c>
      <c r="AB115" s="919"/>
      <c r="AC115" s="919"/>
      <c r="AD115" s="919"/>
      <c r="AE115" s="920"/>
      <c r="AF115" s="921">
        <v>49775</v>
      </c>
      <c r="AG115" s="919"/>
      <c r="AH115" s="919"/>
      <c r="AI115" s="919"/>
      <c r="AJ115" s="920"/>
      <c r="AK115" s="921">
        <v>27671</v>
      </c>
      <c r="AL115" s="919"/>
      <c r="AM115" s="919"/>
      <c r="AN115" s="919"/>
      <c r="AO115" s="920"/>
      <c r="AP115" s="922">
        <v>0.2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5209224</v>
      </c>
      <c r="AB117" s="903"/>
      <c r="AC117" s="903"/>
      <c r="AD117" s="903"/>
      <c r="AE117" s="904"/>
      <c r="AF117" s="905">
        <v>5373232</v>
      </c>
      <c r="AG117" s="903"/>
      <c r="AH117" s="903"/>
      <c r="AI117" s="903"/>
      <c r="AJ117" s="904"/>
      <c r="AK117" s="905">
        <v>5449320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10800</v>
      </c>
      <c r="AB119" s="889"/>
      <c r="AC119" s="889"/>
      <c r="AD119" s="889"/>
      <c r="AE119" s="890"/>
      <c r="AF119" s="891">
        <v>10800</v>
      </c>
      <c r="AG119" s="889"/>
      <c r="AH119" s="889"/>
      <c r="AI119" s="889"/>
      <c r="AJ119" s="890"/>
      <c r="AK119" s="891">
        <v>10800</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55694238</v>
      </c>
      <c r="BR119" s="845"/>
      <c r="BS119" s="845"/>
      <c r="BT119" s="845"/>
      <c r="BU119" s="845"/>
      <c r="BV119" s="845">
        <v>55355376</v>
      </c>
      <c r="BW119" s="845"/>
      <c r="BX119" s="845"/>
      <c r="BY119" s="845"/>
      <c r="BZ119" s="845"/>
      <c r="CA119" s="845">
        <v>56868502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13043844</v>
      </c>
      <c r="BR120" s="842"/>
      <c r="BS120" s="842"/>
      <c r="BT120" s="842"/>
      <c r="BU120" s="842"/>
      <c r="BV120" s="842">
        <v>13871654</v>
      </c>
      <c r="BW120" s="842"/>
      <c r="BX120" s="842"/>
      <c r="BY120" s="842"/>
      <c r="BZ120" s="842"/>
      <c r="CA120" s="842">
        <v>15478759</v>
      </c>
      <c r="CB120" s="842"/>
      <c r="CC120" s="842"/>
      <c r="CD120" s="842"/>
      <c r="CE120" s="842"/>
      <c r="CF120" s="866">
        <v>106.7</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6928413</v>
      </c>
      <c r="DH120" s="842"/>
      <c r="DI120" s="842"/>
      <c r="DJ120" s="842"/>
      <c r="DK120" s="842"/>
      <c r="DL120" s="842">
        <v>5780001</v>
      </c>
      <c r="DM120" s="842"/>
      <c r="DN120" s="842"/>
      <c r="DO120" s="842"/>
      <c r="DP120" s="842"/>
      <c r="DQ120" s="842">
        <v>5591905</v>
      </c>
      <c r="DR120" s="842"/>
      <c r="DS120" s="842"/>
      <c r="DT120" s="842"/>
      <c r="DU120" s="842"/>
      <c r="DV120" s="843">
        <v>38.5</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1276624</v>
      </c>
      <c r="BR121" s="817"/>
      <c r="BS121" s="817"/>
      <c r="BT121" s="817"/>
      <c r="BU121" s="817"/>
      <c r="BV121" s="817">
        <v>1208221</v>
      </c>
      <c r="BW121" s="817"/>
      <c r="BX121" s="817"/>
      <c r="BY121" s="817"/>
      <c r="BZ121" s="817"/>
      <c r="CA121" s="817">
        <v>1132301</v>
      </c>
      <c r="CB121" s="817"/>
      <c r="CC121" s="817"/>
      <c r="CD121" s="817"/>
      <c r="CE121" s="817"/>
      <c r="CF121" s="875">
        <v>7.8</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1500514</v>
      </c>
      <c r="DH121" s="817"/>
      <c r="DI121" s="817"/>
      <c r="DJ121" s="817"/>
      <c r="DK121" s="817"/>
      <c r="DL121" s="817">
        <v>1545864</v>
      </c>
      <c r="DM121" s="817"/>
      <c r="DN121" s="817"/>
      <c r="DO121" s="817"/>
      <c r="DP121" s="817"/>
      <c r="DQ121" s="817">
        <v>951571</v>
      </c>
      <c r="DR121" s="817"/>
      <c r="DS121" s="817"/>
      <c r="DT121" s="817"/>
      <c r="DU121" s="817"/>
      <c r="DV121" s="794">
        <v>6.6</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37987960</v>
      </c>
      <c r="BR122" s="845"/>
      <c r="BS122" s="845"/>
      <c r="BT122" s="845"/>
      <c r="BU122" s="845"/>
      <c r="BV122" s="845">
        <v>37002919</v>
      </c>
      <c r="BW122" s="845"/>
      <c r="BX122" s="845"/>
      <c r="BY122" s="845"/>
      <c r="BZ122" s="845"/>
      <c r="CA122" s="845">
        <v>36889933</v>
      </c>
      <c r="CB122" s="845"/>
      <c r="CC122" s="845"/>
      <c r="CD122" s="845"/>
      <c r="CE122" s="845"/>
      <c r="CF122" s="846">
        <v>254.3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52308428</v>
      </c>
      <c r="BR123" s="833"/>
      <c r="BS123" s="833"/>
      <c r="BT123" s="833"/>
      <c r="BU123" s="833"/>
      <c r="BV123" s="833">
        <v>52082794</v>
      </c>
      <c r="BW123" s="833"/>
      <c r="BX123" s="833"/>
      <c r="BY123" s="833"/>
      <c r="BZ123" s="833"/>
      <c r="CA123" s="833">
        <v>53500993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22.9</v>
      </c>
      <c r="BR124" s="831"/>
      <c r="BS124" s="831"/>
      <c r="BT124" s="831"/>
      <c r="BU124" s="831"/>
      <c r="BV124" s="831">
        <v>22.7</v>
      </c>
      <c r="BW124" s="831"/>
      <c r="BX124" s="831"/>
      <c r="BY124" s="831"/>
      <c r="BZ124" s="831"/>
      <c r="CA124" s="831">
        <v>23.2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29460</v>
      </c>
      <c r="DH124" s="764"/>
      <c r="DI124" s="764"/>
      <c r="DJ124" s="764"/>
      <c r="DK124" s="765"/>
      <c r="DL124" s="766">
        <v>23607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45002</v>
      </c>
      <c r="AB127" s="780"/>
      <c r="AC127" s="780"/>
      <c r="AD127" s="780"/>
      <c r="AE127" s="781"/>
      <c r="AF127" s="782">
        <v>38975</v>
      </c>
      <c r="AG127" s="780"/>
      <c r="AH127" s="780"/>
      <c r="AI127" s="780"/>
      <c r="AJ127" s="781"/>
      <c r="AK127" s="782">
        <v>16871</v>
      </c>
      <c r="AL127" s="780"/>
      <c r="AM127" s="780"/>
      <c r="AN127" s="780"/>
      <c r="AO127" s="781"/>
      <c r="AP127" s="824">
        <v>0.1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36744</v>
      </c>
      <c r="AB128" s="801"/>
      <c r="AC128" s="801"/>
      <c r="AD128" s="801"/>
      <c r="AE128" s="802"/>
      <c r="AF128" s="803">
        <v>67454</v>
      </c>
      <c r="AG128" s="801"/>
      <c r="AH128" s="801"/>
      <c r="AI128" s="801"/>
      <c r="AJ128" s="802"/>
      <c r="AK128" s="803">
        <v>92763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12.58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18333181</v>
      </c>
      <c r="AB129" s="780"/>
      <c r="AC129" s="780"/>
      <c r="AD129" s="780"/>
      <c r="AE129" s="781"/>
      <c r="AF129" s="782">
        <v>18122209</v>
      </c>
      <c r="AG129" s="780"/>
      <c r="AH129" s="780"/>
      <c r="AI129" s="780"/>
      <c r="AJ129" s="781"/>
      <c r="AK129" s="782">
        <v>18292778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17.579999999999998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3610049</v>
      </c>
      <c r="AB130" s="780"/>
      <c r="AC130" s="780"/>
      <c r="AD130" s="780"/>
      <c r="AE130" s="781"/>
      <c r="AF130" s="782">
        <v>3732056</v>
      </c>
      <c r="AG130" s="780"/>
      <c r="AH130" s="780"/>
      <c r="AI130" s="780"/>
      <c r="AJ130" s="781"/>
      <c r="AK130" s="782">
        <v>3784059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14723132</v>
      </c>
      <c r="AB131" s="764"/>
      <c r="AC131" s="764"/>
      <c r="AD131" s="764"/>
      <c r="AE131" s="765"/>
      <c r="AF131" s="766">
        <v>14390153</v>
      </c>
      <c r="AG131" s="764"/>
      <c r="AH131" s="764"/>
      <c r="AI131" s="764"/>
      <c r="AJ131" s="765"/>
      <c r="AK131" s="766">
        <v>14508719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10.61208308</v>
      </c>
      <c r="AB132" s="745"/>
      <c r="AC132" s="745"/>
      <c r="AD132" s="745"/>
      <c r="AE132" s="746"/>
      <c r="AF132" s="747">
        <v>10.936103320000001</v>
      </c>
      <c r="AG132" s="745"/>
      <c r="AH132" s="745"/>
      <c r="AI132" s="745"/>
      <c r="AJ132" s="746"/>
      <c r="AK132" s="747">
        <v>10.83829661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9.1</v>
      </c>
      <c r="AB133" s="724"/>
      <c r="AC133" s="724"/>
      <c r="AD133" s="724"/>
      <c r="AE133" s="725"/>
      <c r="AF133" s="723">
        <v>10.4</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lIiRq7LtrGu70YNj2dlHXpGN8j/zePas/lN3RXMFBAycN5PYQTBUe+xs+pDNV5NX5o3A2Z+QQZbVewylwOdWw==" saltValue="lXupt3uwrF8TBW4HskS6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46"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KAhYt2JRwIAhZdxnwPpnBC8nuvi7Ef8VcxIfgYwhOxcxAdva+rMPJUc7Rsh3eU37StmjI1DOzkh2Ot+yQfOnA==" saltValue="xaYVI23xrmd6BKhPDFsi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RInitc9IAMa8RjAVOBjVcLmI+KU4+RKbmtNOM6V4eST+NncDfkVcUc7s5X9qdQDtOWJ8c2PQaT9A8pMZ2PVuw==" saltValue="3M8Ip7ZDqq0mtLoCWvP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3571178</v>
      </c>
      <c r="AP9" s="281">
        <v>62701</v>
      </c>
      <c r="AQ9" s="282">
        <v>88459</v>
      </c>
      <c r="AR9" s="283">
        <v>-29.1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681485</v>
      </c>
      <c r="AP10" s="284">
        <v>11965</v>
      </c>
      <c r="AQ10" s="285">
        <v>6814</v>
      </c>
      <c r="AR10" s="286">
        <v>75.599999999999994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1610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13590</v>
      </c>
      <c r="AP12" s="284">
        <v>239</v>
      </c>
      <c r="AQ12" s="285">
        <v>24</v>
      </c>
      <c r="AR12" s="286">
        <v>895.8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189210</v>
      </c>
      <c r="AP13" s="284">
        <v>3322</v>
      </c>
      <c r="AQ13" s="285">
        <v>3854</v>
      </c>
      <c r="AR13" s="286">
        <v>-13.8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39913</v>
      </c>
      <c r="AP14" s="284">
        <v>701</v>
      </c>
      <c r="AQ14" s="285">
        <v>1979</v>
      </c>
      <c r="AR14" s="286">
        <v>-64.599999999999994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-71453</v>
      </c>
      <c r="AP15" s="284">
        <v>-1255</v>
      </c>
      <c r="AQ15" s="285">
        <v>-5062</v>
      </c>
      <c r="AR15" s="286">
        <v>-75.2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4423923</v>
      </c>
      <c r="AP16" s="284">
        <v>77673</v>
      </c>
      <c r="AQ16" s="285">
        <v>97678</v>
      </c>
      <c r="AR16" s="286">
        <v>-20.5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6.85</v>
      </c>
      <c r="AP21" s="298">
        <v>8.7899999999999991</v>
      </c>
      <c r="AQ21" s="299">
        <v>-1.94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99.1</v>
      </c>
      <c r="AP22" s="303">
        <v>97.7</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4575768</v>
      </c>
      <c r="AP32" s="312">
        <v>80339</v>
      </c>
      <c r="AQ32" s="313">
        <v>63215</v>
      </c>
      <c r="AR32" s="314">
        <v>27.1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3</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649677</v>
      </c>
      <c r="AP35" s="312">
        <v>11407</v>
      </c>
      <c r="AQ35" s="313">
        <v>15084</v>
      </c>
      <c r="AR35" s="314">
        <v>-24.4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196204</v>
      </c>
      <c r="AP36" s="312">
        <v>3445</v>
      </c>
      <c r="AQ36" s="313">
        <v>1958</v>
      </c>
      <c r="AR36" s="314">
        <v>75.900000000000006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27671</v>
      </c>
      <c r="AP37" s="312">
        <v>486</v>
      </c>
      <c r="AQ37" s="313">
        <v>529</v>
      </c>
      <c r="AR37" s="314">
        <v>-8.1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2</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-92763</v>
      </c>
      <c r="AP39" s="312">
        <v>-1629</v>
      </c>
      <c r="AQ39" s="313">
        <v>-3177</v>
      </c>
      <c r="AR39" s="314">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-3784059</v>
      </c>
      <c r="AP40" s="312">
        <v>-66438</v>
      </c>
      <c r="AQ40" s="313">
        <v>-54547</v>
      </c>
      <c r="AR40" s="314">
        <v>21.8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1572498</v>
      </c>
      <c r="AP41" s="312">
        <v>27609</v>
      </c>
      <c r="AQ41" s="313">
        <v>23067</v>
      </c>
      <c r="AR41" s="314">
        <v>19.7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9752910</v>
      </c>
      <c r="AN51" s="334">
        <v>165469</v>
      </c>
      <c r="AO51" s="335">
        <v>17.100000000000001</v>
      </c>
      <c r="AP51" s="336">
        <v>70166</v>
      </c>
      <c r="AQ51" s="337">
        <v>1.4</v>
      </c>
      <c r="AR51" s="338">
        <v>15.7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1848464</v>
      </c>
      <c r="AN52" s="342">
        <v>31361</v>
      </c>
      <c r="AO52" s="343">
        <v>34.799999999999997</v>
      </c>
      <c r="AP52" s="344">
        <v>36115</v>
      </c>
      <c r="AQ52" s="345">
        <v>-6.2</v>
      </c>
      <c r="AR52" s="346">
        <v>41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10152705</v>
      </c>
      <c r="AN53" s="334">
        <v>173994</v>
      </c>
      <c r="AO53" s="335">
        <v>5.2</v>
      </c>
      <c r="AP53" s="336">
        <v>70329</v>
      </c>
      <c r="AQ53" s="337">
        <v>0.2</v>
      </c>
      <c r="AR53" s="338">
        <v>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2876972</v>
      </c>
      <c r="AN54" s="342">
        <v>49305</v>
      </c>
      <c r="AO54" s="343">
        <v>57.2</v>
      </c>
      <c r="AP54" s="344">
        <v>39403</v>
      </c>
      <c r="AQ54" s="345">
        <v>9.1</v>
      </c>
      <c r="AR54" s="346">
        <v>48.1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7388662</v>
      </c>
      <c r="AN55" s="334">
        <v>127432</v>
      </c>
      <c r="AO55" s="335">
        <v>-26.8</v>
      </c>
      <c r="AP55" s="336">
        <v>71871</v>
      </c>
      <c r="AQ55" s="337">
        <v>2.2000000000000002</v>
      </c>
      <c r="AR55" s="338">
        <v>-29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3929423</v>
      </c>
      <c r="AN56" s="342">
        <v>67771</v>
      </c>
      <c r="AO56" s="343">
        <v>37.5</v>
      </c>
      <c r="AP56" s="344">
        <v>38232</v>
      </c>
      <c r="AQ56" s="345">
        <v>-3</v>
      </c>
      <c r="AR56" s="346">
        <v>40.5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4229985</v>
      </c>
      <c r="AN57" s="334">
        <v>73486</v>
      </c>
      <c r="AO57" s="335">
        <v>-42.3</v>
      </c>
      <c r="AP57" s="336">
        <v>71807</v>
      </c>
      <c r="AQ57" s="337">
        <v>-0.1</v>
      </c>
      <c r="AR57" s="338">
        <v>-42.2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2257293</v>
      </c>
      <c r="AN58" s="342">
        <v>39215</v>
      </c>
      <c r="AO58" s="343">
        <v>-42.1</v>
      </c>
      <c r="AP58" s="344">
        <v>37333</v>
      </c>
      <c r="AQ58" s="345">
        <v>-2.4</v>
      </c>
      <c r="AR58" s="346">
        <v>-39.700000000000003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6430440</v>
      </c>
      <c r="AN59" s="334">
        <v>112902</v>
      </c>
      <c r="AO59" s="335">
        <v>53.6</v>
      </c>
      <c r="AP59" s="336">
        <v>80821</v>
      </c>
      <c r="AQ59" s="337">
        <v>12.6</v>
      </c>
      <c r="AR59" s="338">
        <v>41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2212912</v>
      </c>
      <c r="AN60" s="342">
        <v>38853</v>
      </c>
      <c r="AO60" s="343">
        <v>-0.9</v>
      </c>
      <c r="AP60" s="344">
        <v>49586</v>
      </c>
      <c r="AQ60" s="345">
        <v>32.799999999999997</v>
      </c>
      <c r="AR60" s="346">
        <v>-33.700000000000003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7590940</v>
      </c>
      <c r="AN61" s="349">
        <v>130657</v>
      </c>
      <c r="AO61" s="350">
        <v>1.4</v>
      </c>
      <c r="AP61" s="351">
        <v>72999</v>
      </c>
      <c r="AQ61" s="352">
        <v>3.3</v>
      </c>
      <c r="AR61" s="338">
        <v>-1.9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2625013</v>
      </c>
      <c r="AN62" s="342">
        <v>45301</v>
      </c>
      <c r="AO62" s="343">
        <v>17.3</v>
      </c>
      <c r="AP62" s="344">
        <v>40134</v>
      </c>
      <c r="AQ62" s="345">
        <v>6.1</v>
      </c>
      <c r="AR62" s="346">
        <v>11.2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7MxQU6uws6dZOfyf7VV8a9OutMCdxcd6UIwPP1grUgr/XIS0zhFRIQsPqa7MkBMnf7W04WhxHiSh7+y05gsWA==" saltValue="7rkztG4y/xTl26OT3jCx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LngVSbGDArP1iXxU6bakVb239KAnf208JgjgeCMm6fwZfskChUlzqt9sbYe4OzpwIzzXTEC9aEK2rn7LLrWa5A==" saltValue="6y5n0YFc+qGS12Xuefny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oCYcT3YnER4SVclY0rmlChPhAiLL+7RWjLBtYoHgirfdfWSXtpPeSGVuafIO7q0qXIJgb/textj7sHPBXsHVw==" saltValue="86cLTUSM8YbM6cqf7bV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55.8</v>
      </c>
      <c r="G47" s="12">
        <v>51.67</v>
      </c>
      <c r="H47" s="12">
        <v>52.13</v>
      </c>
      <c r="I47" s="12">
        <v>55.18</v>
      </c>
      <c r="J47" s="13">
        <v>57.53</v>
      </c>
    </row>
    <row r="48" spans="2:10" ht="57.75" customHeight="1" x14ac:dyDescent="0.2">
      <c r="B48" s="14"/>
      <c r="C48" s="1141" t="s">
        <v>4</v>
      </c>
      <c r="D48" s="1141"/>
      <c r="E48" s="1142"/>
      <c r="F48" s="15">
        <v>5.54</v>
      </c>
      <c r="G48" s="16">
        <v>4.87</v>
      </c>
      <c r="H48" s="16">
        <v>4.79</v>
      </c>
      <c r="I48" s="16">
        <v>5.7</v>
      </c>
      <c r="J48" s="17">
        <v>5.26</v>
      </c>
    </row>
    <row r="49" spans="2:10" ht="57.75" customHeight="1" thickBot="1" x14ac:dyDescent="0.25">
      <c r="B49" s="18"/>
      <c r="C49" s="1143" t="s">
        <v>5</v>
      </c>
      <c r="D49" s="1143"/>
      <c r="E49" s="1144"/>
      <c r="F49" s="19" t="s">
        <v>530</v>
      </c>
      <c r="G49" s="20" t="s">
        <v>531</v>
      </c>
      <c r="H49" s="20">
        <v>0.11</v>
      </c>
      <c r="I49" s="20">
        <v>0.88</v>
      </c>
      <c r="J49" s="21" t="s">
        <v>532</v>
      </c>
    </row>
    <row r="50" spans="2:10" ht="13" x14ac:dyDescent="0.2"/>
  </sheetData>
  <sheetProtection algorithmName="SHA-512" hashValue="KHVLFVbOqKNfzLG+uMp9TLr+aLLGWIKYiLXASez7cdv/BILZTMtsIu9PtXSU2ohOuSBQn44dWJWnC8My0M+olg==" saltValue="4hS3mfzXK0ormPoimx4t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t="s">
        <v>534</v>
      </c>
      <c r="G34" s="33">
        <v>0.19</v>
      </c>
      <c r="H34" s="33">
        <v>0.01</v>
      </c>
      <c r="I34" s="33" t="s">
        <v>535</v>
      </c>
      <c r="J34" s="34" t="s">
        <v>536</v>
      </c>
      <c r="K34" s="22"/>
      <c r="L34" s="22"/>
      <c r="M34" s="22"/>
      <c r="N34" s="22"/>
      <c r="O34" s="22"/>
      <c r="P34" s="22"/>
    </row>
    <row r="35" spans="1:16" ht="39" customHeight="1" x14ac:dyDescent="0.2">
      <c r="A35" s="22"/>
      <c r="B35" s="35"/>
      <c r="C35" s="1145" t="s">
        <v>537</v>
      </c>
      <c r="D35" s="1146"/>
      <c r="E35" s="1147"/>
      <c r="F35" s="36">
        <v>5.49</v>
      </c>
      <c r="G35" s="37">
        <v>4.8600000000000003</v>
      </c>
      <c r="H35" s="37">
        <v>4.78</v>
      </c>
      <c r="I35" s="37">
        <v>5.69</v>
      </c>
      <c r="J35" s="38">
        <v>5.25</v>
      </c>
      <c r="K35" s="22"/>
      <c r="L35" s="22"/>
      <c r="M35" s="22"/>
      <c r="N35" s="22"/>
      <c r="O35" s="22"/>
      <c r="P35" s="22"/>
    </row>
    <row r="36" spans="1:16" ht="39" customHeight="1" x14ac:dyDescent="0.2">
      <c r="A36" s="22"/>
      <c r="B36" s="35"/>
      <c r="C36" s="1145" t="s">
        <v>538</v>
      </c>
      <c r="D36" s="1146"/>
      <c r="E36" s="1147"/>
      <c r="F36" s="36">
        <v>2.0099999999999998</v>
      </c>
      <c r="G36" s="37">
        <v>2.1</v>
      </c>
      <c r="H36" s="37">
        <v>2.37</v>
      </c>
      <c r="I36" s="37">
        <v>2.99</v>
      </c>
      <c r="J36" s="38">
        <v>2.66</v>
      </c>
      <c r="K36" s="22"/>
      <c r="L36" s="22"/>
      <c r="M36" s="22"/>
      <c r="N36" s="22"/>
      <c r="O36" s="22"/>
      <c r="P36" s="22"/>
    </row>
    <row r="37" spans="1:16" ht="39" customHeight="1" x14ac:dyDescent="0.2">
      <c r="A37" s="22"/>
      <c r="B37" s="35"/>
      <c r="C37" s="1145" t="s">
        <v>539</v>
      </c>
      <c r="D37" s="1146"/>
      <c r="E37" s="1147"/>
      <c r="F37" s="36">
        <v>1.47</v>
      </c>
      <c r="G37" s="37">
        <v>2.2000000000000002</v>
      </c>
      <c r="H37" s="37">
        <v>2.1</v>
      </c>
      <c r="I37" s="37">
        <v>2.08</v>
      </c>
      <c r="J37" s="38">
        <v>2.6</v>
      </c>
      <c r="K37" s="22"/>
      <c r="L37" s="22"/>
      <c r="M37" s="22"/>
      <c r="N37" s="22"/>
      <c r="O37" s="22"/>
      <c r="P37" s="22"/>
    </row>
    <row r="38" spans="1:16" ht="39" customHeight="1" x14ac:dyDescent="0.2">
      <c r="A38" s="22"/>
      <c r="B38" s="35"/>
      <c r="C38" s="1145" t="s">
        <v>540</v>
      </c>
      <c r="D38" s="1146"/>
      <c r="E38" s="1147"/>
      <c r="F38" s="36">
        <v>1.25</v>
      </c>
      <c r="G38" s="37">
        <v>0.7</v>
      </c>
      <c r="H38" s="37">
        <v>1.98</v>
      </c>
      <c r="I38" s="37">
        <v>1.8</v>
      </c>
      <c r="J38" s="38">
        <v>2.04</v>
      </c>
      <c r="K38" s="22"/>
      <c r="L38" s="22"/>
      <c r="M38" s="22"/>
      <c r="N38" s="22"/>
      <c r="O38" s="22"/>
      <c r="P38" s="22"/>
    </row>
    <row r="39" spans="1:16" ht="39" customHeight="1" x14ac:dyDescent="0.2">
      <c r="A39" s="22"/>
      <c r="B39" s="35"/>
      <c r="C39" s="1145" t="s">
        <v>541</v>
      </c>
      <c r="D39" s="1146"/>
      <c r="E39" s="1147"/>
      <c r="F39" s="36">
        <v>0.03</v>
      </c>
      <c r="G39" s="37">
        <v>0.03</v>
      </c>
      <c r="H39" s="37">
        <v>0.03</v>
      </c>
      <c r="I39" s="37">
        <v>0.04</v>
      </c>
      <c r="J39" s="38">
        <v>0.04</v>
      </c>
      <c r="K39" s="22"/>
      <c r="L39" s="22"/>
      <c r="M39" s="22"/>
      <c r="N39" s="22"/>
      <c r="O39" s="22"/>
      <c r="P39" s="22"/>
    </row>
    <row r="40" spans="1:16" ht="39" customHeight="1" x14ac:dyDescent="0.2">
      <c r="A40" s="22"/>
      <c r="B40" s="35"/>
      <c r="C40" s="1145" t="s">
        <v>542</v>
      </c>
      <c r="D40" s="1146"/>
      <c r="E40" s="1147"/>
      <c r="F40" s="36">
        <v>0.03</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544</v>
      </c>
      <c r="D43" s="1149"/>
      <c r="E43" s="1150"/>
      <c r="F43" s="41">
        <v>3.15</v>
      </c>
      <c r="G43" s="42">
        <v>2.5099999999999998</v>
      </c>
      <c r="H43" s="42">
        <v>1.98</v>
      </c>
      <c r="I43" s="42">
        <v>1.98</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r7b2aJZCBdHOjzdq1JRU+HpcjPHEgBjzcwIHljC6RFY4Bff//I6hHUdu5R2VPePGJoBfqE/rEAzgzjg6R4BlQ==" saltValue="khfBNJc5sGFXRUGY0YpD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3565</v>
      </c>
      <c r="L45" s="60">
        <v>3977</v>
      </c>
      <c r="M45" s="60">
        <v>4223</v>
      </c>
      <c r="N45" s="60">
        <v>4494</v>
      </c>
      <c r="O45" s="61">
        <v>4576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553</v>
      </c>
      <c r="L48" s="64">
        <v>949</v>
      </c>
      <c r="M48" s="64">
        <v>839</v>
      </c>
      <c r="N48" s="64">
        <v>646</v>
      </c>
      <c r="O48" s="65">
        <v>650</v>
      </c>
      <c r="P48" s="48"/>
      <c r="Q48" s="48"/>
      <c r="R48" s="48"/>
      <c r="S48" s="48"/>
      <c r="T48" s="48"/>
      <c r="U48" s="48"/>
    </row>
    <row r="49" spans="1:21" ht="30.75" customHeight="1" x14ac:dyDescent="0.2">
      <c r="A49" s="48"/>
      <c r="B49" s="1178"/>
      <c r="C49" s="1179"/>
      <c r="D49" s="62"/>
      <c r="E49" s="1155" t="s">
        <v>14</v>
      </c>
      <c r="F49" s="1155"/>
      <c r="G49" s="1155"/>
      <c r="H49" s="1155"/>
      <c r="I49" s="1155"/>
      <c r="J49" s="1156"/>
      <c r="K49" s="63">
        <v>72</v>
      </c>
      <c r="L49" s="64">
        <v>67</v>
      </c>
      <c r="M49" s="64">
        <v>91</v>
      </c>
      <c r="N49" s="64">
        <v>183</v>
      </c>
      <c r="O49" s="65">
        <v>196</v>
      </c>
      <c r="P49" s="48"/>
      <c r="Q49" s="48"/>
      <c r="R49" s="48"/>
      <c r="S49" s="48"/>
      <c r="T49" s="48"/>
      <c r="U49" s="48"/>
    </row>
    <row r="50" spans="1:21" ht="30.75" customHeight="1" x14ac:dyDescent="0.2">
      <c r="A50" s="48"/>
      <c r="B50" s="1178"/>
      <c r="C50" s="1179"/>
      <c r="D50" s="62"/>
      <c r="E50" s="1155" t="s">
        <v>15</v>
      </c>
      <c r="F50" s="1155"/>
      <c r="G50" s="1155"/>
      <c r="H50" s="1155"/>
      <c r="I50" s="1155"/>
      <c r="J50" s="1156"/>
      <c r="K50" s="63">
        <v>7</v>
      </c>
      <c r="L50" s="64">
        <v>10</v>
      </c>
      <c r="M50" s="64">
        <v>56</v>
      </c>
      <c r="N50" s="64">
        <v>50</v>
      </c>
      <c r="O50" s="65">
        <v>28</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3238</v>
      </c>
      <c r="L52" s="64">
        <v>3613</v>
      </c>
      <c r="M52" s="64">
        <v>3647</v>
      </c>
      <c r="N52" s="64">
        <v>3799</v>
      </c>
      <c r="O52" s="65">
        <v>3877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959</v>
      </c>
      <c r="L53" s="69">
        <v>1390</v>
      </c>
      <c r="M53" s="69">
        <v>1562</v>
      </c>
      <c r="N53" s="69">
        <v>1574</v>
      </c>
      <c r="O53" s="70">
        <v>1573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5arjaRTrZIxJ8kJC1w29B/j47BMvpg9Ivj1jLAHKMokQOAfN+dop5aTDsvGBMWjJ9zJUct2D8yaKuxQDDLL3g==" saltValue="2di0weM7ubFraxPt+N1D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38334</v>
      </c>
      <c r="J41" s="356">
        <v>41989</v>
      </c>
      <c r="K41" s="356">
        <v>42782</v>
      </c>
      <c r="L41" s="356">
        <v>41217</v>
      </c>
      <c r="M41" s="357">
        <v>41322</v>
      </c>
    </row>
    <row r="42" spans="2:13" ht="27.75" customHeight="1" x14ac:dyDescent="0.2">
      <c r="B42" s="1186"/>
      <c r="C42" s="1187"/>
      <c r="D42" s="106"/>
      <c r="E42" s="1190" t="s">
        <v>32</v>
      </c>
      <c r="F42" s="1190"/>
      <c r="G42" s="1190"/>
      <c r="H42" s="1191"/>
      <c r="I42" s="358">
        <v>52</v>
      </c>
      <c r="J42" s="359">
        <v>65</v>
      </c>
      <c r="K42" s="359">
        <v>65</v>
      </c>
      <c r="L42" s="359">
        <v>54</v>
      </c>
      <c r="M42" s="360">
        <v>43</v>
      </c>
    </row>
    <row r="43" spans="2:13" ht="27.75" customHeight="1" x14ac:dyDescent="0.2">
      <c r="B43" s="1186"/>
      <c r="C43" s="1187"/>
      <c r="D43" s="106"/>
      <c r="E43" s="1190" t="s">
        <v>33</v>
      </c>
      <c r="F43" s="1190"/>
      <c r="G43" s="1190"/>
      <c r="H43" s="1191"/>
      <c r="I43" s="358">
        <v>6841</v>
      </c>
      <c r="J43" s="359">
        <v>7097</v>
      </c>
      <c r="K43" s="359">
        <v>8458</v>
      </c>
      <c r="L43" s="359">
        <v>7349</v>
      </c>
      <c r="M43" s="360">
        <v>6543</v>
      </c>
    </row>
    <row r="44" spans="2:13" ht="27.75" customHeight="1" x14ac:dyDescent="0.2">
      <c r="B44" s="1186"/>
      <c r="C44" s="1187"/>
      <c r="D44" s="106"/>
      <c r="E44" s="1190" t="s">
        <v>34</v>
      </c>
      <c r="F44" s="1190"/>
      <c r="G44" s="1190"/>
      <c r="H44" s="1191"/>
      <c r="I44" s="358">
        <v>883</v>
      </c>
      <c r="J44" s="359">
        <v>732</v>
      </c>
      <c r="K44" s="359">
        <v>1746</v>
      </c>
      <c r="L44" s="359">
        <v>3970</v>
      </c>
      <c r="M44" s="360">
        <v>5827</v>
      </c>
    </row>
    <row r="45" spans="2:13" ht="27.75" customHeight="1" x14ac:dyDescent="0.2">
      <c r="B45" s="1186"/>
      <c r="C45" s="1187"/>
      <c r="D45" s="106"/>
      <c r="E45" s="1190" t="s">
        <v>35</v>
      </c>
      <c r="F45" s="1190"/>
      <c r="G45" s="1190"/>
      <c r="H45" s="1191"/>
      <c r="I45" s="358">
        <v>3298</v>
      </c>
      <c r="J45" s="359">
        <v>3196</v>
      </c>
      <c r="K45" s="359">
        <v>2643</v>
      </c>
      <c r="L45" s="359">
        <v>2766</v>
      </c>
      <c r="M45" s="360">
        <v>3133</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12944</v>
      </c>
      <c r="J50" s="359">
        <v>12981</v>
      </c>
      <c r="K50" s="359">
        <v>13044</v>
      </c>
      <c r="L50" s="359">
        <v>13872</v>
      </c>
      <c r="M50" s="360">
        <v>15479</v>
      </c>
    </row>
    <row r="51" spans="2:13" ht="27.75" customHeight="1" x14ac:dyDescent="0.2">
      <c r="B51" s="1186"/>
      <c r="C51" s="1187"/>
      <c r="D51" s="106"/>
      <c r="E51" s="1190" t="s">
        <v>42</v>
      </c>
      <c r="F51" s="1190"/>
      <c r="G51" s="1190"/>
      <c r="H51" s="1191"/>
      <c r="I51" s="358">
        <v>694</v>
      </c>
      <c r="J51" s="359">
        <v>1098</v>
      </c>
      <c r="K51" s="359">
        <v>1277</v>
      </c>
      <c r="L51" s="359">
        <v>1208</v>
      </c>
      <c r="M51" s="360">
        <v>1132</v>
      </c>
    </row>
    <row r="52" spans="2:13" ht="27.75" customHeight="1" x14ac:dyDescent="0.2">
      <c r="B52" s="1188"/>
      <c r="C52" s="1189"/>
      <c r="D52" s="106"/>
      <c r="E52" s="1190" t="s">
        <v>43</v>
      </c>
      <c r="F52" s="1190"/>
      <c r="G52" s="1190"/>
      <c r="H52" s="1191"/>
      <c r="I52" s="358">
        <v>35489</v>
      </c>
      <c r="J52" s="359">
        <v>36870</v>
      </c>
      <c r="K52" s="359">
        <v>37988</v>
      </c>
      <c r="L52" s="359">
        <v>37003</v>
      </c>
      <c r="M52" s="360">
        <v>36890</v>
      </c>
    </row>
    <row r="53" spans="2:13" ht="27.75" customHeight="1" thickBot="1" x14ac:dyDescent="0.25">
      <c r="B53" s="1192" t="s">
        <v>19</v>
      </c>
      <c r="C53" s="1193"/>
      <c r="D53" s="110"/>
      <c r="E53" s="1194" t="s">
        <v>44</v>
      </c>
      <c r="F53" s="1194"/>
      <c r="G53" s="1194"/>
      <c r="H53" s="1195"/>
      <c r="I53" s="361">
        <v>281</v>
      </c>
      <c r="J53" s="362">
        <v>2131</v>
      </c>
      <c r="K53" s="362">
        <v>3386</v>
      </c>
      <c r="L53" s="362">
        <v>3273</v>
      </c>
      <c r="M53" s="363">
        <v>3368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rg+IJ+QH+NR3VsEoOBf/1LkU1YmsurBD+AtcjHxheUSuA3J68kKi1xROsPomkSidgkcVZ4KB4CN4x3kqk1b0g==" saltValue="nsw1WoUHjdH4YWvMb6sI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9557</v>
      </c>
      <c r="G55" s="122">
        <v>10000</v>
      </c>
      <c r="H55" s="123">
        <v>10525</v>
      </c>
    </row>
    <row r="56" spans="2:8" ht="52.5" customHeight="1" x14ac:dyDescent="0.2">
      <c r="B56" s="124"/>
      <c r="C56" s="1213" t="s">
        <v>47</v>
      </c>
      <c r="D56" s="1213"/>
      <c r="E56" s="1214"/>
      <c r="F56" s="125">
        <v>753</v>
      </c>
      <c r="G56" s="125">
        <v>733</v>
      </c>
      <c r="H56" s="126">
        <v>1037</v>
      </c>
    </row>
    <row r="57" spans="2:8" ht="53.25" customHeight="1" x14ac:dyDescent="0.2">
      <c r="B57" s="124"/>
      <c r="C57" s="1215" t="s">
        <v>48</v>
      </c>
      <c r="D57" s="1215"/>
      <c r="E57" s="1216"/>
      <c r="F57" s="127">
        <v>4563</v>
      </c>
      <c r="G57" s="127">
        <v>4880</v>
      </c>
      <c r="H57" s="128">
        <v>5319</v>
      </c>
    </row>
    <row r="58" spans="2:8" ht="45.75" customHeight="1" x14ac:dyDescent="0.2">
      <c r="B58" s="129"/>
      <c r="C58" s="1203" t="s">
        <v>550</v>
      </c>
      <c r="D58" s="1204"/>
      <c r="E58" s="1205"/>
      <c r="F58" s="130">
        <v>3884</v>
      </c>
      <c r="G58" s="130">
        <v>3346</v>
      </c>
      <c r="H58" s="131">
        <v>3281</v>
      </c>
    </row>
    <row r="59" spans="2:8" ht="45.75" customHeight="1" x14ac:dyDescent="0.2">
      <c r="B59" s="129"/>
      <c r="C59" s="1203" t="s">
        <v>551</v>
      </c>
      <c r="D59" s="1204"/>
      <c r="E59" s="1205"/>
      <c r="F59" s="130" t="s">
        <v>555</v>
      </c>
      <c r="G59" s="130">
        <v>745</v>
      </c>
      <c r="H59" s="131">
        <v>911</v>
      </c>
    </row>
    <row r="60" spans="2:8" ht="45.75" customHeight="1" x14ac:dyDescent="0.2">
      <c r="B60" s="129"/>
      <c r="C60" s="1203" t="s">
        <v>552</v>
      </c>
      <c r="D60" s="1204"/>
      <c r="E60" s="1205"/>
      <c r="F60" s="130" t="s">
        <v>555</v>
      </c>
      <c r="G60" s="130">
        <v>162</v>
      </c>
      <c r="H60" s="131">
        <v>325</v>
      </c>
    </row>
    <row r="61" spans="2:8" ht="45.75" customHeight="1" x14ac:dyDescent="0.2">
      <c r="B61" s="129"/>
      <c r="C61" s="1203" t="s">
        <v>553</v>
      </c>
      <c r="D61" s="1204"/>
      <c r="E61" s="1205"/>
      <c r="F61" s="130">
        <v>323</v>
      </c>
      <c r="G61" s="130">
        <v>321</v>
      </c>
      <c r="H61" s="131">
        <v>320</v>
      </c>
    </row>
    <row r="62" spans="2:8" ht="45.75" customHeight="1" thickBot="1" x14ac:dyDescent="0.25">
      <c r="B62" s="132"/>
      <c r="C62" s="1206" t="s">
        <v>554</v>
      </c>
      <c r="D62" s="1207"/>
      <c r="E62" s="1208"/>
      <c r="F62" s="133">
        <v>94</v>
      </c>
      <c r="G62" s="133">
        <v>27</v>
      </c>
      <c r="H62" s="134">
        <v>191</v>
      </c>
    </row>
    <row r="63" spans="2:8" ht="52.5" customHeight="1" thickBot="1" x14ac:dyDescent="0.25">
      <c r="B63" s="135"/>
      <c r="C63" s="1209" t="s">
        <v>49</v>
      </c>
      <c r="D63" s="1209"/>
      <c r="E63" s="1210"/>
      <c r="F63" s="136">
        <v>14874</v>
      </c>
      <c r="G63" s="136">
        <v>15613</v>
      </c>
      <c r="H63" s="137">
        <v>16881</v>
      </c>
    </row>
    <row r="64" spans="2:8" ht="13" x14ac:dyDescent="0.2"/>
  </sheetData>
  <sheetProtection algorithmName="SHA-512" hashValue="SsUp+XQKlVMnzlj39js2V+am4EWz5KRao9Io/3epGPifByR6vWFrxXh9Xl+pwVs0O0CqUORXmHduPlWwQOwbCA==" saltValue="9JVmI5SfDwlktcGo+VCL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165469</v>
      </c>
      <c r="E3" s="156"/>
      <c r="F3" s="157">
        <v>70166</v>
      </c>
      <c r="G3" s="158"/>
      <c r="H3" s="159"/>
    </row>
    <row r="4" spans="1:8" x14ac:dyDescent="0.2">
      <c r="A4" s="160"/>
      <c r="B4" s="161"/>
      <c r="C4" s="162"/>
      <c r="D4" s="163">
        <v>31361</v>
      </c>
      <c r="E4" s="164"/>
      <c r="F4" s="165">
        <v>36115</v>
      </c>
      <c r="G4" s="166"/>
      <c r="H4" s="167"/>
    </row>
    <row r="5" spans="1:8" x14ac:dyDescent="0.2">
      <c r="A5" s="148" t="s">
        <v>519</v>
      </c>
      <c r="B5" s="153"/>
      <c r="C5" s="154"/>
      <c r="D5" s="155">
        <v>173994</v>
      </c>
      <c r="E5" s="156"/>
      <c r="F5" s="157">
        <v>70329</v>
      </c>
      <c r="G5" s="158"/>
      <c r="H5" s="159"/>
    </row>
    <row r="6" spans="1:8" x14ac:dyDescent="0.2">
      <c r="A6" s="160"/>
      <c r="B6" s="161"/>
      <c r="C6" s="162"/>
      <c r="D6" s="163">
        <v>49305</v>
      </c>
      <c r="E6" s="164"/>
      <c r="F6" s="165">
        <v>39403</v>
      </c>
      <c r="G6" s="166"/>
      <c r="H6" s="167"/>
    </row>
    <row r="7" spans="1:8" x14ac:dyDescent="0.2">
      <c r="A7" s="148" t="s">
        <v>520</v>
      </c>
      <c r="B7" s="153"/>
      <c r="C7" s="154"/>
      <c r="D7" s="155">
        <v>127432</v>
      </c>
      <c r="E7" s="156"/>
      <c r="F7" s="157">
        <v>71871</v>
      </c>
      <c r="G7" s="158"/>
      <c r="H7" s="159"/>
    </row>
    <row r="8" spans="1:8" x14ac:dyDescent="0.2">
      <c r="A8" s="160"/>
      <c r="B8" s="161"/>
      <c r="C8" s="162"/>
      <c r="D8" s="163">
        <v>67771</v>
      </c>
      <c r="E8" s="164"/>
      <c r="F8" s="165">
        <v>38232</v>
      </c>
      <c r="G8" s="166"/>
      <c r="H8" s="167"/>
    </row>
    <row r="9" spans="1:8" x14ac:dyDescent="0.2">
      <c r="A9" s="148" t="s">
        <v>521</v>
      </c>
      <c r="B9" s="153"/>
      <c r="C9" s="154"/>
      <c r="D9" s="155">
        <v>73486</v>
      </c>
      <c r="E9" s="156"/>
      <c r="F9" s="157">
        <v>71807</v>
      </c>
      <c r="G9" s="158"/>
      <c r="H9" s="159"/>
    </row>
    <row r="10" spans="1:8" x14ac:dyDescent="0.2">
      <c r="A10" s="160"/>
      <c r="B10" s="161"/>
      <c r="C10" s="162"/>
      <c r="D10" s="163">
        <v>39215</v>
      </c>
      <c r="E10" s="164"/>
      <c r="F10" s="165">
        <v>37333</v>
      </c>
      <c r="G10" s="166"/>
      <c r="H10" s="167"/>
    </row>
    <row r="11" spans="1:8" x14ac:dyDescent="0.2">
      <c r="A11" s="148" t="s">
        <v>522</v>
      </c>
      <c r="B11" s="153"/>
      <c r="C11" s="154"/>
      <c r="D11" s="155">
        <v>112902</v>
      </c>
      <c r="E11" s="156"/>
      <c r="F11" s="157">
        <v>80821</v>
      </c>
      <c r="G11" s="158"/>
      <c r="H11" s="159"/>
    </row>
    <row r="12" spans="1:8" x14ac:dyDescent="0.2">
      <c r="A12" s="160"/>
      <c r="B12" s="161"/>
      <c r="C12" s="168"/>
      <c r="D12" s="163">
        <v>38853</v>
      </c>
      <c r="E12" s="164"/>
      <c r="F12" s="165">
        <v>49586</v>
      </c>
      <c r="G12" s="166"/>
      <c r="H12" s="167"/>
    </row>
    <row r="13" spans="1:8" x14ac:dyDescent="0.2">
      <c r="A13" s="148"/>
      <c r="B13" s="153"/>
      <c r="C13" s="169"/>
      <c r="D13" s="170">
        <v>130657</v>
      </c>
      <c r="E13" s="171"/>
      <c r="F13" s="172">
        <v>72999</v>
      </c>
      <c r="G13" s="173"/>
      <c r="H13" s="159"/>
    </row>
    <row r="14" spans="1:8" x14ac:dyDescent="0.2">
      <c r="A14" s="160"/>
      <c r="B14" s="161"/>
      <c r="C14" s="162"/>
      <c r="D14" s="163">
        <v>45301</v>
      </c>
      <c r="E14" s="164"/>
      <c r="F14" s="165">
        <v>40134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5.54</v>
      </c>
      <c r="C19" s="174">
        <f>ROUND(VALUE(SUBSTITUTE(実質収支比率等に係る経年分析!G$48,"▲","-")),2)</f>
        <v>4.87</v>
      </c>
      <c r="D19" s="174">
        <f>ROUND(VALUE(SUBSTITUTE(実質収支比率等に係る経年分析!H$48,"▲","-")),2)</f>
        <v>4.79</v>
      </c>
      <c r="E19" s="174">
        <f>ROUND(VALUE(SUBSTITUTE(実質収支比率等に係る経年分析!I$48,"▲","-")),2)</f>
        <v>5.7</v>
      </c>
      <c r="F19" s="174">
        <f>ROUND(VALUE(SUBSTITUTE(実質収支比率等に係る経年分析!J$48,"▲","-")),2)</f>
        <v>5.26</v>
      </c>
    </row>
    <row r="20" spans="1:11" x14ac:dyDescent="0.2">
      <c r="A20" s="174" t="s">
        <v>53</v>
      </c>
      <c r="B20" s="174">
        <f>ROUND(VALUE(SUBSTITUTE(実質収支比率等に係る経年分析!F$47,"▲","-")),2)</f>
        <v>55.8</v>
      </c>
      <c r="C20" s="174">
        <f>ROUND(VALUE(SUBSTITUTE(実質収支比率等に係る経年分析!G$47,"▲","-")),2)</f>
        <v>51.67</v>
      </c>
      <c r="D20" s="174">
        <f>ROUND(VALUE(SUBSTITUTE(実質収支比率等に係る経年分析!H$47,"▲","-")),2)</f>
        <v>52.13</v>
      </c>
      <c r="E20" s="174">
        <f>ROUND(VALUE(SUBSTITUTE(実質収支比率等に係る経年分析!I$47,"▲","-")),2)</f>
        <v>55.18</v>
      </c>
      <c r="F20" s="174">
        <f>ROUND(VALUE(SUBSTITUTE(実質収支比率等に係る経年分析!J$47,"▲","-")),2)</f>
        <v>57.53</v>
      </c>
    </row>
    <row r="21" spans="1:11" x14ac:dyDescent="0.2">
      <c r="A21" s="174" t="s">
        <v>54</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-4.93</v>
      </c>
      <c r="D21" s="174">
        <f>IF(ISNUMBER(VALUE(SUBSTITUTE(実質収支比率等に係る経年分析!H$49,"▲","-"))),ROUND(VALUE(SUBSTITUTE(実質収支比率等に係る経年分析!H$49,"▲","-")),2),NA())</f>
        <v>0.11</v>
      </c>
      <c r="E21" s="174">
        <f>IF(ISNUMBER(VALUE(SUBSTITUTE(実質収支比率等に係る経年分析!I$49,"▲","-"))),ROUND(VALUE(SUBSTITUTE(実質収支比率等に係る経年分析!I$49,"▲","-")),2),NA())</f>
        <v>0.88</v>
      </c>
      <c r="F21" s="174">
        <f>IF(ISNUMBER(VALUE(SUBSTITUTE(実質収支比率等に係る経年分析!J$49,"▲","-"))),ROUND(VALUE(SUBSTITUTE(実質収支比率等に係る経年分析!J$49,"▲","-")),2),NA())</f>
        <v>-0.36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2.5099999999999998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1.98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奨学金特別会計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2.04</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2.2000000000000002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5.25</v>
      </c>
    </row>
    <row r="36" spans="1:16" x14ac:dyDescent="0.2">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0.31</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f>IF(ROUND(VALUE(SUBSTITUTE(連結実質赤字比率に係る赤字・黒字の構成分析!I$34,"▲", "-")), 2) &lt; 0, ABS(ROUND(VALUE(SUBSTITUTE(連結実質赤字比率に係る赤字・黒字の構成分析!I$34,"▲", "-")), 2)), NA())</f>
        <v>0.56999999999999995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0.19</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3238</v>
      </c>
      <c r="E42" s="176"/>
      <c r="F42" s="176"/>
      <c r="G42" s="176">
        <f>'実質公債費比率（分子）の構造'!L$52</f>
        <v>3613</v>
      </c>
      <c r="H42" s="176"/>
      <c r="I42" s="176"/>
      <c r="J42" s="176">
        <f>'実質公債費比率（分子）の構造'!M$52</f>
        <v>3647</v>
      </c>
      <c r="K42" s="176"/>
      <c r="L42" s="176"/>
      <c r="M42" s="176">
        <f>'実質公債費比率（分子）の構造'!N$52</f>
        <v>3799</v>
      </c>
      <c r="N42" s="176"/>
      <c r="O42" s="176"/>
      <c r="P42" s="176">
        <f>'実質公債費比率（分子）の構造'!O$52</f>
        <v>3877</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7</v>
      </c>
      <c r="C44" s="176"/>
      <c r="D44" s="176"/>
      <c r="E44" s="176">
        <f>'実質公債費比率（分子）の構造'!L$50</f>
        <v>10</v>
      </c>
      <c r="F44" s="176"/>
      <c r="G44" s="176"/>
      <c r="H44" s="176">
        <f>'実質公債費比率（分子）の構造'!M$50</f>
        <v>56</v>
      </c>
      <c r="I44" s="176"/>
      <c r="J44" s="176"/>
      <c r="K44" s="176">
        <f>'実質公債費比率（分子）の構造'!N$50</f>
        <v>50</v>
      </c>
      <c r="L44" s="176"/>
      <c r="M44" s="176"/>
      <c r="N44" s="176">
        <f>'実質公債費比率（分子）の構造'!O$50</f>
        <v>28</v>
      </c>
      <c r="O44" s="176"/>
      <c r="P44" s="176"/>
    </row>
    <row r="45" spans="1:16" x14ac:dyDescent="0.2">
      <c r="A45" s="176" t="s">
        <v>63</v>
      </c>
      <c r="B45" s="176">
        <f>'実質公債費比率（分子）の構造'!K$49</f>
        <v>72</v>
      </c>
      <c r="C45" s="176"/>
      <c r="D45" s="176"/>
      <c r="E45" s="176">
        <f>'実質公債費比率（分子）の構造'!L$49</f>
        <v>67</v>
      </c>
      <c r="F45" s="176"/>
      <c r="G45" s="176"/>
      <c r="H45" s="176">
        <f>'実質公債費比率（分子）の構造'!M$49</f>
        <v>91</v>
      </c>
      <c r="I45" s="176"/>
      <c r="J45" s="176"/>
      <c r="K45" s="176">
        <f>'実質公債費比率（分子）の構造'!N$49</f>
        <v>183</v>
      </c>
      <c r="L45" s="176"/>
      <c r="M45" s="176"/>
      <c r="N45" s="176">
        <f>'実質公債費比率（分子）の構造'!O$49</f>
        <v>196</v>
      </c>
      <c r="O45" s="176"/>
      <c r="P45" s="176"/>
    </row>
    <row r="46" spans="1:16" x14ac:dyDescent="0.2">
      <c r="A46" s="176" t="s">
        <v>64</v>
      </c>
      <c r="B46" s="176">
        <f>'実質公債費比率（分子）の構造'!K$48</f>
        <v>553</v>
      </c>
      <c r="C46" s="176"/>
      <c r="D46" s="176"/>
      <c r="E46" s="176">
        <f>'実質公債費比率（分子）の構造'!L$48</f>
        <v>949</v>
      </c>
      <c r="F46" s="176"/>
      <c r="G46" s="176"/>
      <c r="H46" s="176">
        <f>'実質公債費比率（分子）の構造'!M$48</f>
        <v>839</v>
      </c>
      <c r="I46" s="176"/>
      <c r="J46" s="176"/>
      <c r="K46" s="176">
        <f>'実質公債費比率（分子）の構造'!N$48</f>
        <v>646</v>
      </c>
      <c r="L46" s="176"/>
      <c r="M46" s="176"/>
      <c r="N46" s="176">
        <f>'実質公債費比率（分子）の構造'!O$48</f>
        <v>650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3565</v>
      </c>
      <c r="C49" s="176"/>
      <c r="D49" s="176"/>
      <c r="E49" s="176">
        <f>'実質公債費比率（分子）の構造'!L$45</f>
        <v>3977</v>
      </c>
      <c r="F49" s="176"/>
      <c r="G49" s="176"/>
      <c r="H49" s="176">
        <f>'実質公債費比率（分子）の構造'!M$45</f>
        <v>4223</v>
      </c>
      <c r="I49" s="176"/>
      <c r="J49" s="176"/>
      <c r="K49" s="176">
        <f>'実質公債費比率（分子）の構造'!N$45</f>
        <v>4494</v>
      </c>
      <c r="L49" s="176"/>
      <c r="M49" s="176"/>
      <c r="N49" s="176">
        <f>'実質公債費比率（分子）の構造'!O$45</f>
        <v>4576</v>
      </c>
      <c r="O49" s="176"/>
      <c r="P49" s="176"/>
    </row>
    <row r="50" spans="1:16" x14ac:dyDescent="0.2">
      <c r="A50" s="176" t="s">
        <v>67</v>
      </c>
      <c r="B50" s="176" t="e">
        <f>NA()</f>
        <v>#N/A</v>
      </c>
      <c r="C50" s="176">
        <f>IF(ISNUMBER('実質公債費比率（分子）の構造'!K$53),'実質公債費比率（分子）の構造'!K$53,NA())</f>
        <v>959</v>
      </c>
      <c r="D50" s="176" t="e">
        <f>NA()</f>
        <v>#N/A</v>
      </c>
      <c r="E50" s="176" t="e">
        <f>NA()</f>
        <v>#N/A</v>
      </c>
      <c r="F50" s="176">
        <f>IF(ISNUMBER('実質公債費比率（分子）の構造'!L$53),'実質公債費比率（分子）の構造'!L$53,NA())</f>
        <v>1390</v>
      </c>
      <c r="G50" s="176" t="e">
        <f>NA()</f>
        <v>#N/A</v>
      </c>
      <c r="H50" s="176" t="e">
        <f>NA()</f>
        <v>#N/A</v>
      </c>
      <c r="I50" s="176">
        <f>IF(ISNUMBER('実質公債費比率（分子）の構造'!M$53),'実質公債費比率（分子）の構造'!M$53,NA())</f>
        <v>1562</v>
      </c>
      <c r="J50" s="176" t="e">
        <f>NA()</f>
        <v>#N/A</v>
      </c>
      <c r="K50" s="176" t="e">
        <f>NA()</f>
        <v>#N/A</v>
      </c>
      <c r="L50" s="176">
        <f>IF(ISNUMBER('実質公債費比率（分子）の構造'!N$53),'実質公債費比率（分子）の構造'!N$53,NA())</f>
        <v>1574</v>
      </c>
      <c r="M50" s="176" t="e">
        <f>NA()</f>
        <v>#N/A</v>
      </c>
      <c r="N50" s="176" t="e">
        <f>NA()</f>
        <v>#N/A</v>
      </c>
      <c r="O50" s="176">
        <f>IF(ISNUMBER('実質公債費比率（分子）の構造'!O$53),'実質公債費比率（分子）の構造'!O$53,NA())</f>
        <v>1573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35489</v>
      </c>
      <c r="E56" s="175"/>
      <c r="F56" s="175"/>
      <c r="G56" s="175">
        <f>'将来負担比率（分子）の構造'!J$52</f>
        <v>36870</v>
      </c>
      <c r="H56" s="175"/>
      <c r="I56" s="175"/>
      <c r="J56" s="175">
        <f>'将来負担比率（分子）の構造'!K$52</f>
        <v>37988</v>
      </c>
      <c r="K56" s="175"/>
      <c r="L56" s="175"/>
      <c r="M56" s="175">
        <f>'将来負担比率（分子）の構造'!L$52</f>
        <v>37003</v>
      </c>
      <c r="N56" s="175"/>
      <c r="O56" s="175"/>
      <c r="P56" s="175">
        <f>'将来負担比率（分子）の構造'!M$52</f>
        <v>36890</v>
      </c>
    </row>
    <row r="57" spans="1:16" x14ac:dyDescent="0.2">
      <c r="A57" s="175" t="s">
        <v>42</v>
      </c>
      <c r="B57" s="175"/>
      <c r="C57" s="175"/>
      <c r="D57" s="175">
        <f>'将来負担比率（分子）の構造'!I$51</f>
        <v>694</v>
      </c>
      <c r="E57" s="175"/>
      <c r="F57" s="175"/>
      <c r="G57" s="175">
        <f>'将来負担比率（分子）の構造'!J$51</f>
        <v>1098</v>
      </c>
      <c r="H57" s="175"/>
      <c r="I57" s="175"/>
      <c r="J57" s="175">
        <f>'将来負担比率（分子）の構造'!K$51</f>
        <v>1277</v>
      </c>
      <c r="K57" s="175"/>
      <c r="L57" s="175"/>
      <c r="M57" s="175">
        <f>'将来負担比率（分子）の構造'!L$51</f>
        <v>1208</v>
      </c>
      <c r="N57" s="175"/>
      <c r="O57" s="175"/>
      <c r="P57" s="175">
        <f>'将来負担比率（分子）の構造'!M$51</f>
        <v>1132</v>
      </c>
    </row>
    <row r="58" spans="1:16" x14ac:dyDescent="0.2">
      <c r="A58" s="175" t="s">
        <v>41</v>
      </c>
      <c r="B58" s="175"/>
      <c r="C58" s="175"/>
      <c r="D58" s="175">
        <f>'将来負担比率（分子）の構造'!I$50</f>
        <v>12944</v>
      </c>
      <c r="E58" s="175"/>
      <c r="F58" s="175"/>
      <c r="G58" s="175">
        <f>'将来負担比率（分子）の構造'!J$50</f>
        <v>12981</v>
      </c>
      <c r="H58" s="175"/>
      <c r="I58" s="175"/>
      <c r="J58" s="175">
        <f>'将来負担比率（分子）の構造'!K$50</f>
        <v>13044</v>
      </c>
      <c r="K58" s="175"/>
      <c r="L58" s="175"/>
      <c r="M58" s="175">
        <f>'将来負担比率（分子）の構造'!L$50</f>
        <v>13872</v>
      </c>
      <c r="N58" s="175"/>
      <c r="O58" s="175"/>
      <c r="P58" s="175">
        <f>'将来負担比率（分子）の構造'!M$50</f>
        <v>15479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3298</v>
      </c>
      <c r="C62" s="175"/>
      <c r="D62" s="175"/>
      <c r="E62" s="175">
        <f>'将来負担比率（分子）の構造'!J$45</f>
        <v>3196</v>
      </c>
      <c r="F62" s="175"/>
      <c r="G62" s="175"/>
      <c r="H62" s="175">
        <f>'将来負担比率（分子）の構造'!K$45</f>
        <v>2643</v>
      </c>
      <c r="I62" s="175"/>
      <c r="J62" s="175"/>
      <c r="K62" s="175">
        <f>'将来負担比率（分子）の構造'!L$45</f>
        <v>2766</v>
      </c>
      <c r="L62" s="175"/>
      <c r="M62" s="175"/>
      <c r="N62" s="175">
        <f>'将来負担比率（分子）の構造'!M$45</f>
        <v>3133</v>
      </c>
      <c r="O62" s="175"/>
      <c r="P62" s="175"/>
    </row>
    <row r="63" spans="1:16" x14ac:dyDescent="0.2">
      <c r="A63" s="175" t="s">
        <v>34</v>
      </c>
      <c r="B63" s="175">
        <f>'将来負担比率（分子）の構造'!I$44</f>
        <v>883</v>
      </c>
      <c r="C63" s="175"/>
      <c r="D63" s="175"/>
      <c r="E63" s="175">
        <f>'将来負担比率（分子）の構造'!J$44</f>
        <v>732</v>
      </c>
      <c r="F63" s="175"/>
      <c r="G63" s="175"/>
      <c r="H63" s="175">
        <f>'将来負担比率（分子）の構造'!K$44</f>
        <v>1746</v>
      </c>
      <c r="I63" s="175"/>
      <c r="J63" s="175"/>
      <c r="K63" s="175">
        <f>'将来負担比率（分子）の構造'!L$44</f>
        <v>3970</v>
      </c>
      <c r="L63" s="175"/>
      <c r="M63" s="175"/>
      <c r="N63" s="175">
        <f>'将来負担比率（分子）の構造'!M$44</f>
        <v>5827</v>
      </c>
      <c r="O63" s="175"/>
      <c r="P63" s="175"/>
    </row>
    <row r="64" spans="1:16" x14ac:dyDescent="0.2">
      <c r="A64" s="175" t="s">
        <v>33</v>
      </c>
      <c r="B64" s="175">
        <f>'将来負担比率（分子）の構造'!I$43</f>
        <v>6841</v>
      </c>
      <c r="C64" s="175"/>
      <c r="D64" s="175"/>
      <c r="E64" s="175">
        <f>'将来負担比率（分子）の構造'!J$43</f>
        <v>7097</v>
      </c>
      <c r="F64" s="175"/>
      <c r="G64" s="175"/>
      <c r="H64" s="175">
        <f>'将来負担比率（分子）の構造'!K$43</f>
        <v>8458</v>
      </c>
      <c r="I64" s="175"/>
      <c r="J64" s="175"/>
      <c r="K64" s="175">
        <f>'将来負担比率（分子）の構造'!L$43</f>
        <v>7349</v>
      </c>
      <c r="L64" s="175"/>
      <c r="M64" s="175"/>
      <c r="N64" s="175">
        <f>'将来負担比率（分子）の構造'!M$43</f>
        <v>6543</v>
      </c>
      <c r="O64" s="175"/>
      <c r="P64" s="175"/>
    </row>
    <row r="65" spans="1:16" x14ac:dyDescent="0.2">
      <c r="A65" s="175" t="s">
        <v>32</v>
      </c>
      <c r="B65" s="175">
        <f>'将来負担比率（分子）の構造'!I$42</f>
        <v>52</v>
      </c>
      <c r="C65" s="175"/>
      <c r="D65" s="175"/>
      <c r="E65" s="175">
        <f>'将来負担比率（分子）の構造'!J$42</f>
        <v>65</v>
      </c>
      <c r="F65" s="175"/>
      <c r="G65" s="175"/>
      <c r="H65" s="175">
        <f>'将来負担比率（分子）の構造'!K$42</f>
        <v>65</v>
      </c>
      <c r="I65" s="175"/>
      <c r="J65" s="175"/>
      <c r="K65" s="175">
        <f>'将来負担比率（分子）の構造'!L$42</f>
        <v>54</v>
      </c>
      <c r="L65" s="175"/>
      <c r="M65" s="175"/>
      <c r="N65" s="175">
        <f>'将来負担比率（分子）の構造'!M$42</f>
        <v>43</v>
      </c>
      <c r="O65" s="175"/>
      <c r="P65" s="175"/>
    </row>
    <row r="66" spans="1:16" x14ac:dyDescent="0.2">
      <c r="A66" s="175" t="s">
        <v>31</v>
      </c>
      <c r="B66" s="175">
        <f>'将来負担比率（分子）の構造'!I$41</f>
        <v>38334</v>
      </c>
      <c r="C66" s="175"/>
      <c r="D66" s="175"/>
      <c r="E66" s="175">
        <f>'将来負担比率（分子）の構造'!J$41</f>
        <v>41989</v>
      </c>
      <c r="F66" s="175"/>
      <c r="G66" s="175"/>
      <c r="H66" s="175">
        <f>'将来負担比率（分子）の構造'!K$41</f>
        <v>42782</v>
      </c>
      <c r="I66" s="175"/>
      <c r="J66" s="175"/>
      <c r="K66" s="175">
        <f>'将来負担比率（分子）の構造'!L$41</f>
        <v>41217</v>
      </c>
      <c r="L66" s="175"/>
      <c r="M66" s="175"/>
      <c r="N66" s="175">
        <f>'将来負担比率（分子）の構造'!M$41</f>
        <v>41322</v>
      </c>
      <c r="O66" s="175"/>
      <c r="P66" s="175"/>
    </row>
    <row r="67" spans="1:16" x14ac:dyDescent="0.2">
      <c r="A67" s="175" t="s">
        <v>71</v>
      </c>
      <c r="B67" s="175" t="e">
        <f>NA()</f>
        <v>#N/A</v>
      </c>
      <c r="C67" s="175">
        <f>IF(ISNUMBER('将来負担比率（分子）の構造'!I$53), IF('将来負担比率（分子）の構造'!I$53 &lt; 0, 0, '将来負担比率（分子）の構造'!I$53), NA())</f>
        <v>281</v>
      </c>
      <c r="D67" s="175" t="e">
        <f>NA()</f>
        <v>#N/A</v>
      </c>
      <c r="E67" s="175" t="e">
        <f>NA()</f>
        <v>#N/A</v>
      </c>
      <c r="F67" s="175">
        <f>IF(ISNUMBER('将来負担比率（分子）の構造'!J$53), IF('将来負担比率（分子）の構造'!J$53 &lt; 0, 0, '将来負担比率（分子）の構造'!J$53), NA())</f>
        <v>2131</v>
      </c>
      <c r="G67" s="175" t="e">
        <f>NA()</f>
        <v>#N/A</v>
      </c>
      <c r="H67" s="175" t="e">
        <f>NA()</f>
        <v>#N/A</v>
      </c>
      <c r="I67" s="175">
        <f>IF(ISNUMBER('将来負担比率（分子）の構造'!K$53), IF('将来負担比率（分子）の構造'!K$53 &lt; 0, 0, '将来負担比率（分子）の構造'!K$53), NA())</f>
        <v>3386</v>
      </c>
      <c r="J67" s="175" t="e">
        <f>NA()</f>
        <v>#N/A</v>
      </c>
      <c r="K67" s="175" t="e">
        <f>NA()</f>
        <v>#N/A</v>
      </c>
      <c r="L67" s="175">
        <f>IF(ISNUMBER('将来負担比率（分子）の構造'!L$53), IF('将来負担比率（分子）の構造'!L$53 &lt; 0, 0, '将来負担比率（分子）の構造'!L$53), NA())</f>
        <v>3273</v>
      </c>
      <c r="M67" s="175" t="e">
        <f>NA()</f>
        <v>#N/A</v>
      </c>
      <c r="N67" s="175" t="e">
        <f>NA()</f>
        <v>#N/A</v>
      </c>
      <c r="O67" s="175">
        <f>IF(ISNUMBER('将来負担比率（分子）の構造'!M$53), IF('将来負担比率（分子）の構造'!M$53 &lt; 0, 0, '将来負担比率（分子）の構造'!M$53), NA())</f>
        <v>3368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9557</v>
      </c>
      <c r="C72" s="179">
        <f>基金残高に係る経年分析!G55</f>
        <v>10000</v>
      </c>
      <c r="D72" s="179">
        <f>基金残高に係る経年分析!H55</f>
        <v>10525</v>
      </c>
    </row>
    <row r="73" spans="1:16" x14ac:dyDescent="0.2">
      <c r="A73" s="178" t="s">
        <v>74</v>
      </c>
      <c r="B73" s="179">
        <f>基金残高に係る経年分析!F56</f>
        <v>753</v>
      </c>
      <c r="C73" s="179">
        <f>基金残高に係る経年分析!G56</f>
        <v>733</v>
      </c>
      <c r="D73" s="179">
        <f>基金残高に係る経年分析!H56</f>
        <v>1037</v>
      </c>
    </row>
    <row r="74" spans="1:16" x14ac:dyDescent="0.2">
      <c r="A74" s="178" t="s">
        <v>75</v>
      </c>
      <c r="B74" s="179">
        <f>基金残高に係る経年分析!F57</f>
        <v>4563</v>
      </c>
      <c r="C74" s="179">
        <f>基金残高に係る経年分析!G57</f>
        <v>4880</v>
      </c>
      <c r="D74" s="179">
        <f>基金残高に係る経年分析!H57</f>
        <v>5319</v>
      </c>
    </row>
  </sheetData>
  <sheetProtection algorithmName="SHA-512" hashValue="7ja9c2EHpIPekjdYxnSWFsUrFx974A+x8b93T+S012oEvNMjE/8v5R30h+9eNmzJ0u9CJw1/MiXchRyO/7cbPA==" saltValue="OPtasRGeo9/Z5JF9vrTK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2025-03-14T05:07:04Z</cp:lastPrinted>
  <dcterms:created xsi:type="dcterms:W3CDTF">2025-02-19T05:12:43Z</dcterms:created>
  <dcterms:modified xsi:type="dcterms:W3CDTF">2025-03-17T02:50:59Z</dcterms:modified>
  <cp:category/>
</cp:coreProperties>
</file>