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<sst xmlns="http://schemas.openxmlformats.org/spreadsheetml/2006/main" count="1059" uniqueCount="565">
  <si>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</si>
  <si>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</si>
  <si>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</si>
  <si>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</si>
  <si>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</si>
  <si>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</si>
  <si>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</si>
  <si>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</si>
  <si>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</si>
  <si>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</si>
  <si>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</si>
  <si>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</si>
  <si>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</si>
  <si>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</si>
  <si>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</si>
  <si>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</si>
  <si>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</si>
  <si>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</si>
  <si>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</si>
  <si>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</si>
  <si>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</si>
  <si>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</si>
  <si>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</si>
  <si>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</si>
  <si>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</si>
  <si>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</si>
  <si>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</si>
  <si>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</si>
  <si>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</si>
  <si>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</si>
  <si>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</si>
  <si>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</si>
  <si>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</si>
  <si>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</si>
  <si>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</si>
  <si>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</si>
  <si>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</si>
  <si>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</si>
  <si>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</si>
  <si>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</si>
  <si>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</si>
  <si>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</si>
  <si>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</si>
  <si>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</si>
  <si>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</si>
  <si>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</si>
  <si>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</si>
  <si>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</si>
  <si>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</si>
  <si>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</si>
  <si>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</si>
  <si>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</si>
  <si>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</si>
  <si>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</si>
  <si>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</si>
  <si>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</si>
  <si>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</si>
  <si>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</si>
  <si>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</si>
  <si>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</si>
  <si>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</si>
  <si>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</si>
  <si>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</si>
  <si>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</si>
  <si>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</si>
  <si>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</si>
  <si>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</si>
  <si>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</si>
  <si>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</si>
  <si>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</si>
  <si>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</si>
  <si>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</si>
  <si>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</si>
  <si>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</si>
  <si>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</si>
  <si>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</si>
  <si>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</si>
  <si>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</si>
  <si>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</si>
  <si>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</si>
  <si>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</si>
  <si>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</si>
  <si>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</si>
  <si>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</si>
  <si>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</si>
  <si>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</si>
  <si>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</si>
  <si>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</si>
  <si>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</si>
  <si>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</si>
  <si>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</si>
  <si>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</si>
  <si>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</si>
  <si>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</si>
  <si>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</si>
  <si>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</si>
  <si>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</si>
  <si>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</si>
  <si>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</si>
  <si>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</si>
  <si>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</si>
  <si>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</si>
  <si>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</si>
  <si>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</si>
  <si>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</si>
  <si>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</si>
  <si>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</si>
  <si>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</si>
  <si>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</si>
  <si>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</si>
  <si>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</si>
  <si>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</si>
  <si>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</si>
  <si>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</si>
  <si>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</si>
  <si>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</si>
  <si>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</si>
  <si>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</si>
  <si>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</si>
  <si>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</si>
  <si>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</si>
  <si>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</si>
  <si>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</si>
  <si>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</si>
  <si>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</si>
  <si>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</si>
  <si>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</si>
  <si>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</si>
  <si>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</si>
  <si>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</si>
  <si>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</si>
  <si>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</si>
  <si>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</si>
  <si>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</si>
  <si>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</si>
  <si>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</si>
  <si>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</si>
  <si>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</si>
  <si>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</si>
  <si>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</si>
  <si>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</si>
  <si>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</si>
  <si>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</si>
  <si>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</si>
  <si>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</si>
  <si>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</si>
  <si>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</si>
  <si>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</si>
  <si>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</si>
  <si>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</si>
  <si>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</si>
  <si>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</si>
  <si>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</si>
  <si>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</si>
  <si>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</si>
  <si>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</si>
  <si>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</si>
  <si>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</si>
  <si>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</si>
  <si>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</si>
  <si>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</si>
  <si>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</si>
  <si>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</si>
  <si>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</si>
  <si>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</si>
  <si>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</si>
  <si>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</si>
  <si>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</si>
  <si>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</si>
  <si>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</si>
  <si>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</si>
  <si>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</si>
  <si>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</si>
  <si>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</si>
  <si>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</si>
  <si>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</si>
  <si>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</si>
  <si>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</si>
  <si>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</si>
  <si>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</si>
  <si>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</si>
  <si>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</si>
  <si>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</si>
  <si>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</si>
  <si>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</si>
  <si>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</si>
  <si>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</si>
  <si>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</si>
  <si>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</si>
  <si>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</si>
  <si>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</si>
  <si>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</si>
  <si>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</si>
  <si>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</si>
  <si>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</si>
  <si>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</si>
  <si>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</si>
  <si>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</si>
  <si>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</si>
  <si>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</si>
  <si>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</si>
  <si>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</si>
  <si>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</si>
  <si>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</si>
  <si>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熊本県玉名市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</si>
  <si>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</si>
  <si>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</si>
  <si>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</si>
  <si>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</si>
  <si>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</si>
  <si>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</si>
  <si>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</si>
  <si>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</si>
  <si>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</si>
  <si>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</si>
  <si>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</si>
  <si>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</si>
  <si>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</si>
  <si>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</si>
  <si>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</si>
  <si>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</si>
  <si>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</si>
  <si>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</si>
  <si>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</si>
  <si>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</si>
  <si>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</si>
  <si>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</si>
  <si>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</si>
  <si>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</si>
  <si>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</si>
  <si>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</si>
  <si>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</si>
  <si>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</si>
  <si>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</si>
  <si>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</si>
  <si>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</si>
  <si>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</si>
  <si>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</si>
  <si>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</si>
  <si>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</si>
  <si>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</si>
  <si>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</si>
  <si>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</si>
  <si>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</si>
  <si>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</si>
  <si>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</si>
  <si>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</si>
  <si>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</si>
  <si>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</si>
  <si>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</si>
  <si>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</si>
  <si>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</si>
  <si>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</si>
  <si>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</si>
  <si>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</si>
  <si>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</si>
  <si>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</si>
  <si>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</si>
  <si>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</si>
  <si>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</si>
  <si>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</si>
  <si>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</si>
  <si>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</si>
  <si>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</si>
  <si>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</si>
  <si>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</si>
  <si>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</si>
  <si>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</si>
  <si>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</si>
  <si>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</si>
  <si>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</si>
  <si>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</si>
  <si>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</si>
  <si>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</si>
  <si>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</si>
  <si>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</si>
  <si>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</si>
  <si>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</si>
  <si>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</si>
  <si>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</si>
  <si>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</si>
  <si>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</si>
  <si>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</si>
  <si>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</si>
  <si>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</si>
  <si>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</si>
  <si>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</si>
  <si>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</si>
  <si>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</si>
  <si>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</si>
  <si>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</si>
  <si>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</si>
  <si>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</si>
  <si>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</si>
  <si>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</si>
  <si>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</si>
  <si>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</si>
  <si>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</si>
  <si>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</si>
  <si>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</si>
  <si>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</si>
  <si>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</si>
  <si>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</si>
  <si>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</si>
  <si>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</si>
  <si>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</si>
  <si>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</si>
  <si>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</si>
  <si>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</si>
  <si>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</si>
  <si>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</si>
  <si>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</si>
  <si>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</si>
  <si>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</si>
  <si>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</si>
  <si>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</si>
  <si>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</si>
  <si>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</si>
  <si>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</si>
  <si>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</si>
  <si>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</si>
  <si>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</si>
  <si>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</si>
  <si>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</si>
  <si>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</si>
  <si>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</si>
  <si>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</si>
  <si>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</si>
  <si>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</si>
  <si>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</si>
  <si>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</si>
  <si>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</si>
  <si>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</si>
  <si>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</si>
  <si>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</si>
  <si>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</si>
  <si>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</si>
  <si>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</si>
  <si>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</si>
  <si>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</si>
  <si>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</si>
  <si>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</si>
  <si>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</si>
  <si>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</si>
  <si>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</si>
  <si>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</si>
  <si>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</si>
  <si>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</si>
  <si>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</si>
  <si>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</si>
  <si>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</si>
  <si>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</si>
  <si>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</si>
  <si>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</si>
  <si>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</si>
  <si>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熊本県玉名市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</si>
  <si>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</si>
  <si>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</si>
  <si>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</si>
  <si>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</si>
  <si>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</si>
  <si>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</si>
  <si>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</si>
  <si>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</si>
  <si>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</si>
  <si>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</si>
  <si>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</si>
  <si>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</si>
  <si>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</si>
  <si>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</si>
  <si>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</si>
  <si>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</si>
  <si>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</si>
  <si>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</si>
  <si>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</si>
  <si>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</si>
  <si>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</si>
  <si>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</si>
  <si>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</si>
  <si>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</si>
  <si>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</si>
  <si>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</si>
  <si>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</si>
  <si>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</si>
  <si>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</si>
  <si>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</si>
  <si>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</si>
  <si>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</si>
  <si>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</si>
  <si>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玉名市国民健康保険事業特別会計</t>
    <phoneticPr fontId="5"/>
  </si>
  <si>
    <t>玉名市介護保険事業特別会計</t>
    <phoneticPr fontId="5"/>
  </si>
  <si>
    <t>玉名市後期高齢者医療特別会計</t>
    <phoneticPr fontId="5"/>
  </si>
  <si>
    <t>玉名市水道事業会計</t>
    <phoneticPr fontId="5"/>
  </si>
  <si>
    <t>法適用企業</t>
    <phoneticPr fontId="5"/>
  </si>
  <si>
    <t>玉名市公共下水道事業会計</t>
    <phoneticPr fontId="5"/>
  </si>
  <si>
    <t>玉名市農業集落排水事業会計</t>
    <phoneticPr fontId="5"/>
  </si>
  <si>
    <t>玉名市浄化槽整備事業特別会計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</si>
  <si>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</si>
  <si>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</si>
  <si>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</si>
  <si>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</si>
  <si>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</si>
  <si>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</si>
  <si>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</si>
  <si>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</si>
  <si>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</si>
  <si>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</si>
  <si>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</si>
  <si>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</si>
  <si>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</si>
  <si>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</si>
  <si>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</si>
  <si>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</si>
  <si>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</si>
  <si>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</si>
  <si>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</si>
  <si>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</si>
  <si>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</si>
  <si>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</si>
  <si>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</si>
  <si>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</si>
  <si>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</si>
  <si>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</si>
  <si>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</si>
  <si>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</si>
  <si>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</si>
  <si>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</si>
  <si>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</si>
  <si>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</si>
  <si>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</si>
  <si>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</si>
  <si>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</si>
  <si>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</si>
  <si>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</si>
  <si>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</si>
  <si>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</si>
  <si>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</si>
  <si>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</si>
  <si>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</si>
  <si>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</si>
  <si>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</si>
  <si>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</si>
  <si>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</si>
  <si>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</si>
  <si>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</si>
  <si>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</si>
  <si>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</si>
  <si>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</si>
  <si>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</si>
  <si>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</si>
  <si>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</si>
  <si>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</si>
  <si>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</si>
  <si>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</si>
  <si>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</si>
  <si>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</si>
  <si>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</si>
  <si>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</si>
  <si>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</si>
  <si>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</si>
  <si>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</si>
  <si>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</si>
  <si>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</si>
  <si>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</si>
  <si>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</si>
  <si>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</si>
  <si>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</si>
  <si>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</si>
  <si>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</si>
  <si>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</si>
  <si>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</si>
  <si>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</si>
  <si>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</si>
  <si>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</si>
  <si>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</si>
  <si>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</si>
  <si>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</si>
  <si>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</si>
  <si>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</si>
  <si>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</si>
  <si>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</si>
  <si>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</si>
  <si>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</si>
  <si>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</si>
  <si>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</si>
  <si>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</si>
  <si>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</si>
  <si>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</si>
  <si>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</si>
  <si>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</si>
  <si>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</si>
  <si>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</si>
  <si>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</si>
  <si>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</si>
  <si>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</si>
  <si>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</si>
  <si>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</si>
  <si>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</si>
  <si>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</si>
  <si>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</si>
  <si>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</si>
  <si>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</si>
  <si>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</si>
  <si>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</si>
  <si>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</si>
  <si>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</si>
  <si>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</si>
  <si>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</si>
  <si>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</si>
  <si>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</si>
  <si>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</si>
  <si>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</si>
  <si>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</si>
  <si>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</si>
  <si>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</si>
  <si>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</si>
  <si>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</si>
  <si>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</si>
  <si>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</si>
  <si>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</si>
  <si>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</si>
  <si>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</si>
  <si>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</si>
  <si>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</si>
  <si>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</si>
  <si>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</si>
  <si>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</si>
  <si>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</si>
  <si>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</si>
  <si>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</si>
  <si>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</si>
  <si>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</si>
  <si>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</si>
  <si>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0.37</t>
  </si>
  <si>
    <t>▲ 3.19</t>
  </si>
  <si>
    <t>▲ 2.32</t>
  </si>
  <si>
    <t>▲ 5.21</t>
  </si>
  <si>
    <t>一般会計</t>
  </si>
  <si>
    <t>玉名市水道事業会計</t>
  </si>
  <si>
    <t>玉名市公共下水道事業会計</t>
  </si>
  <si>
    <t>玉名市国民健康保険事業特別会計</t>
  </si>
  <si>
    <t>玉名市介護保険事業特別会計</t>
  </si>
  <si>
    <t>玉名市農業集落排水事業会計</t>
  </si>
  <si>
    <t>玉名市後期高齢者医療特別会計</t>
  </si>
  <si>
    <t>玉名市浄化槽整備事業特別会計</t>
  </si>
  <si>
    <t>その他会計（赤字）</t>
  </si>
  <si>
    <t>その他会計（黒字）</t>
  </si>
  <si>
    <t>R01</t>
    <phoneticPr fontId="5"/>
  </si>
  <si>
    <t>R02</t>
    <phoneticPr fontId="5"/>
  </si>
  <si>
    <t>R03</t>
    <phoneticPr fontId="5"/>
  </si>
  <si>
    <t>R04</t>
    <phoneticPr fontId="5"/>
  </si>
  <si>
    <t>R05</t>
    <phoneticPr fontId="5"/>
  </si>
  <si>
    <t>-</t>
    <phoneticPr fontId="2"/>
  </si>
  <si>
    <t>玉名市玉東町病院設立組合</t>
    <rPh sb="0" eb="3">
      <t>タマナシ</t>
    </rPh>
    <rPh sb="3" eb="6">
      <t>ギョクトウマチ</t>
    </rPh>
    <rPh sb="6" eb="10">
      <t>ビョウインセツリツ</t>
    </rPh>
    <rPh sb="10" eb="12">
      <t>クミアイ</t>
    </rPh>
    <phoneticPr fontId="2"/>
  </si>
  <si>
    <t>熊本県後期高齢者医療広域連合（一般会計）</t>
    <rPh sb="0" eb="3">
      <t>クマモトケン</t>
    </rPh>
    <rPh sb="3" eb="5">
      <t>コウキ</t>
    </rPh>
    <rPh sb="5" eb="10">
      <t>コウレイシャイリョウ</t>
    </rPh>
    <rPh sb="10" eb="14">
      <t>コウイキレンゴウ</t>
    </rPh>
    <rPh sb="15" eb="19">
      <t>イッパンカイケイ</t>
    </rPh>
    <phoneticPr fontId="2"/>
  </si>
  <si>
    <t>熊本県後期高齢者医療広域連合（介護高齢者医療特別会計）</t>
    <rPh sb="0" eb="3">
      <t>クマモトケン</t>
    </rPh>
    <rPh sb="3" eb="5">
      <t>コウキ</t>
    </rPh>
    <rPh sb="5" eb="10">
      <t>コウレイシャイリョウ</t>
    </rPh>
    <rPh sb="10" eb="14">
      <t>コウイキレンゴウ</t>
    </rPh>
    <rPh sb="15" eb="17">
      <t>カイゴ</t>
    </rPh>
    <rPh sb="17" eb="22">
      <t>コウレイシャイリョウ</t>
    </rPh>
    <rPh sb="22" eb="26">
      <t>トクベツカイケイ</t>
    </rPh>
    <phoneticPr fontId="2"/>
  </si>
  <si>
    <t>熊本県市町村総合事務組合</t>
    <rPh sb="0" eb="3">
      <t>クマモトケン</t>
    </rPh>
    <rPh sb="3" eb="6">
      <t>シチョウソン</t>
    </rPh>
    <rPh sb="6" eb="8">
      <t>ソウゴウ</t>
    </rPh>
    <rPh sb="8" eb="10">
      <t>ジム</t>
    </rPh>
    <rPh sb="10" eb="12">
      <t>クミアイ</t>
    </rPh>
    <phoneticPr fontId="2"/>
  </si>
  <si>
    <t>有明広域行政事務組合</t>
    <phoneticPr fontId="2"/>
  </si>
  <si>
    <t>一般財団法人玉名市自治振興公社</t>
    <rPh sb="0" eb="6">
      <t>イッパンザイダンホウジン</t>
    </rPh>
    <rPh sb="6" eb="15">
      <t>タマナシジチシンコウコウシャ</t>
    </rPh>
    <phoneticPr fontId="2"/>
  </si>
  <si>
    <t>有限会社横島町特産物振興協会</t>
    <rPh sb="0" eb="4">
      <t>ユウゲンガイシャ</t>
    </rPh>
    <rPh sb="4" eb="6">
      <t>ヨコシマ</t>
    </rPh>
    <rPh sb="6" eb="7">
      <t>マチ</t>
    </rPh>
    <rPh sb="7" eb="10">
      <t>トクサンブツ</t>
    </rPh>
    <rPh sb="10" eb="14">
      <t>シンコウキョウカイ</t>
    </rPh>
    <phoneticPr fontId="2"/>
  </si>
  <si>
    <t>(市有施設整備基金(R05年度末現在))</t>
    <phoneticPr fontId="5"/>
  </si>
  <si>
    <t>(社会福祉振興基金(R05年度末現在))</t>
    <phoneticPr fontId="5"/>
  </si>
  <si>
    <t>(九州新幹線渇水等被害対策基金(R05年度末現在))</t>
    <phoneticPr fontId="5"/>
  </si>
  <si>
    <t>(地域振興基金(R05年度末現在))</t>
    <rPh sb="1" eb="5">
      <t>チイキシンコウ</t>
    </rPh>
    <phoneticPr fontId="5"/>
  </si>
  <si>
    <t>(人材育成基金(R05年度末現在))</t>
    <rPh sb="1" eb="5">
      <t>ジンザイイクセイ</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</si>
</sst>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4B3E-4CE5-8460-7B6CC63D12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106444</c:v>
                </c:pt>
                <c:pt idx="1">
                  <c:v>62457</c:v>
                </c:pt>
                <c:pt idx="2">
                  <c:v>56572</c:v>
                </c:pt>
                <c:pt idx="3">
                  <c:v>58270</c:v>
                </c:pt>
                <c:pt idx="4">
                  <c:v>65695</c:v>
                </c:pt>
              </c:numCache>
            </c:numRef>
          </c:val>
          <c:smooth val="0"/>
          <c:extLst>
            <c:ext xmlns:c16="http://schemas.microsoft.com/office/drawing/2014/chart" uri="{C3380CC4-5D6E-409C-BE32-E72D297353CC}">
              <c16:uniqueId val="{00000001-4B3E-4CE5-8460-7B6CC63D12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6.96</c:v>
                </c:pt>
                <c:pt idx="1">
                  <c:v>4.7</c:v>
                </c:pt>
                <c:pt idx="2">
                  <c:v>9.9499999999999993</c:v>
                </c:pt>
                <c:pt idx="3">
                  <c:v>7.68</c:v>
                </c:pt>
                <c:pt idx="4">
                  <c:v>6.14</c:v>
                </c:pt>
              </c:numCache>
            </c:numRef>
          </c:val>
          <c:extLst>
            <c:ext xmlns:c16="http://schemas.microsoft.com/office/drawing/2014/chart" uri="{C3380CC4-5D6E-409C-BE32-E72D297353CC}">
              <c16:uniqueId val="{00000000-4FAB-459F-A0FF-FF41F33AC5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29.45</c:v>
                </c:pt>
                <c:pt idx="1">
                  <c:v>28.03</c:v>
                </c:pt>
                <c:pt idx="2">
                  <c:v>27.92</c:v>
                </c:pt>
                <c:pt idx="3">
                  <c:v>28.04</c:v>
                </c:pt>
                <c:pt idx="4">
                  <c:v>24.36</c:v>
                </c:pt>
              </c:numCache>
            </c:numRef>
          </c:val>
          <c:extLst>
            <c:ext xmlns:c16="http://schemas.microsoft.com/office/drawing/2014/chart" uri="{C3380CC4-5D6E-409C-BE32-E72D297353CC}">
              <c16:uniqueId val="{00000001-4FAB-459F-A0FF-FF41F33AC5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-0.37</c:v>
                </c:pt>
                <c:pt idx="1">
                  <c:v>-3.19</c:v>
                </c:pt>
                <c:pt idx="2">
                  <c:v>5.92</c:v>
                </c:pt>
                <c:pt idx="3">
                  <c:v>-2.3199999999999998</c:v>
                </c:pt>
                <c:pt idx="4">
                  <c:v>-5.21</c:v>
                </c:pt>
              </c:numCache>
            </c:numRef>
          </c:val>
          <c:smooth val="0"/>
          <c:extLst>
            <c:ext xmlns:c16="http://schemas.microsoft.com/office/drawing/2014/chart" uri="{C3380CC4-5D6E-409C-BE32-E72D297353CC}">
              <c16:uniqueId val="{00000002-4FAB-459F-A0FF-FF41F33AC5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0.05</c:v>
                </c:pt>
                <c:pt idx="4">
                  <c:v>0</c:v>
                </c:pt>
                <c:pt idx="5">
                  <c:v>0</c:v>
                </c:pt>
                <c:pt idx="6">
                  <c:v>0</c:v>
                </c:pt>
                <c:pt idx="7">
                  <c:v>0</c:v>
                </c:pt>
                <c:pt idx="8">
                  <c:v>0</c:v>
                </c:pt>
                <c:pt idx="9">
                  <c:v>0</c:v>
                </c:pt>
              </c:numCache>
            </c:numRef>
          </c:val>
          <c:extLst>
            <c:ext xmlns:c16="http://schemas.microsoft.com/office/drawing/2014/chart" uri="{C3380CC4-5D6E-409C-BE32-E72D297353CC}">
              <c16:uniqueId val="{00000000-D013-42CD-BFC4-A8095F68DB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13-42CD-BFC4-A8095F68DB3B}"/>
            </c:ext>
          </c:extLst>
        </c:ser>
        <c:ser>
          <c:idx val="2"/>
          <c:order val="2"/>
          <c:tx>
            <c:strRef>
              <c:f>データシート!$A$29</c:f>
              <c:strCache>
                <c:ptCount val="1"/>
                <c:pt idx="0">
                  <c:v>玉名市浄化槽整備事業特別会計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D013-42CD-BFC4-A8095F68DB3B}"/>
            </c:ext>
          </c:extLst>
        </c:ser>
        <c:ser>
          <c:idx val="3"/>
          <c:order val="3"/>
          <c:tx>
            <c:strRef>
              <c:f>データシート!$A$30</c:f>
              <c:strCache>
                <c:ptCount val="1"/>
                <c:pt idx="0">
                  <c:v>玉名市後期高齢者医療特別会計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013-42CD-BFC4-A8095F68DB3B}"/>
            </c:ext>
          </c:extLst>
        </c:ser>
        <c:ser>
          <c:idx val="4"/>
          <c:order val="4"/>
          <c:tx>
            <c:strRef>
              <c:f>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0.41</c:v>
                </c:pt>
                <c:pt idx="4">
                  <c:v>#N/A</c:v>
                </c:pt>
                <c:pt idx="5">
                  <c:v>0.39</c:v>
                </c:pt>
                <c:pt idx="6">
                  <c:v>#N/A</c:v>
                </c:pt>
                <c:pt idx="7">
                  <c:v>0.28000000000000003</c:v>
                </c:pt>
                <c:pt idx="8">
                  <c:v>#N/A</c:v>
                </c:pt>
                <c:pt idx="9">
                  <c:v>0.37</c:v>
                </c:pt>
              </c:numCache>
            </c:numRef>
          </c:val>
          <c:extLst>
            <c:ext xmlns:c16="http://schemas.microsoft.com/office/drawing/2014/chart" uri="{C3380CC4-5D6E-409C-BE32-E72D297353CC}">
              <c16:uniqueId val="{00000004-D013-42CD-BFC4-A8095F68DB3B}"/>
            </c:ext>
          </c:extLst>
        </c:ser>
        <c:ser>
          <c:idx val="5"/>
          <c:order val="5"/>
          <c:tx>
            <c:strRef>
              <c:f>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1.32</c:v>
                </c:pt>
                <c:pt idx="2">
                  <c:v>#N/A</c:v>
                </c:pt>
                <c:pt idx="3">
                  <c:v>0.77</c:v>
                </c:pt>
                <c:pt idx="4">
                  <c:v>#N/A</c:v>
                </c:pt>
                <c:pt idx="5">
                  <c:v>1.3</c:v>
                </c:pt>
                <c:pt idx="6">
                  <c:v>#N/A</c:v>
                </c:pt>
                <c:pt idx="7">
                  <c:v>1.35</c:v>
                </c:pt>
                <c:pt idx="8">
                  <c:v>#N/A</c:v>
                </c:pt>
                <c:pt idx="9">
                  <c:v>0.67</c:v>
                </c:pt>
              </c:numCache>
            </c:numRef>
          </c:val>
          <c:extLst>
            <c:ext xmlns:c16="http://schemas.microsoft.com/office/drawing/2014/chart" uri="{C3380CC4-5D6E-409C-BE32-E72D297353CC}">
              <c16:uniqueId val="{00000005-D013-42CD-BFC4-A8095F68DB3B}"/>
            </c:ext>
          </c:extLst>
        </c:ser>
        <c:ser>
          <c:idx val="6"/>
          <c:order val="6"/>
          <c:tx>
            <c:strRef>
              <c:f>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2.91</c:v>
                </c:pt>
                <c:pt idx="2">
                  <c:v>#N/A</c:v>
                </c:pt>
                <c:pt idx="3">
                  <c:v>2.95</c:v>
                </c:pt>
                <c:pt idx="4">
                  <c:v>#N/A</c:v>
                </c:pt>
                <c:pt idx="5">
                  <c:v>3.53</c:v>
                </c:pt>
                <c:pt idx="6">
                  <c:v>#N/A</c:v>
                </c:pt>
                <c:pt idx="7">
                  <c:v>3.29</c:v>
                </c:pt>
                <c:pt idx="8">
                  <c:v>#N/A</c:v>
                </c:pt>
                <c:pt idx="9">
                  <c:v>2.2799999999999998</c:v>
                </c:pt>
              </c:numCache>
            </c:numRef>
          </c:val>
          <c:extLst>
            <c:ext xmlns:c16="http://schemas.microsoft.com/office/drawing/2014/chart" uri="{C3380CC4-5D6E-409C-BE32-E72D297353CC}">
              <c16:uniqueId val="{00000006-D013-42CD-BFC4-A8095F68DB3B}"/>
            </c:ext>
          </c:extLst>
        </c:ser>
        <c:ser>
          <c:idx val="7"/>
          <c:order val="7"/>
          <c:tx>
            <c:strRef>
              <c:f>データシート!$A$34</c:f>
              <c:strCache>
                <c:ptCount val="1"/>
                <c:pt idx="0">
                  <c:v>玉名市公共下水道事業会計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6.28</c:v>
                </c:pt>
                <c:pt idx="2">
                  <c:v>#N/A</c:v>
                </c:pt>
                <c:pt idx="3">
                  <c:v>5.56</c:v>
                </c:pt>
                <c:pt idx="4">
                  <c:v>#N/A</c:v>
                </c:pt>
                <c:pt idx="5">
                  <c:v>4.67</c:v>
                </c:pt>
                <c:pt idx="6">
                  <c:v>#N/A</c:v>
                </c:pt>
                <c:pt idx="7">
                  <c:v>4.38</c:v>
                </c:pt>
                <c:pt idx="8">
                  <c:v>#N/A</c:v>
                </c:pt>
                <c:pt idx="9">
                  <c:v>4.05</c:v>
                </c:pt>
              </c:numCache>
            </c:numRef>
          </c:val>
          <c:extLst>
            <c:ext xmlns:c16="http://schemas.microsoft.com/office/drawing/2014/chart" uri="{C3380CC4-5D6E-409C-BE32-E72D297353CC}">
              <c16:uniqueId val="{00000007-D013-42CD-BFC4-A8095F68DB3B}"/>
            </c:ext>
          </c:extLst>
        </c:ser>
        <c:ser>
          <c:idx val="8"/>
          <c:order val="8"/>
          <c:tx>
            <c:strRef>
              <c:f>データシート!$A$35</c:f>
              <c:strCache>
                <c:ptCount val="1"/>
                <c:pt idx="0">
                  <c:v>玉名市水道事業会計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6.74</c:v>
                </c:pt>
                <c:pt idx="2">
                  <c:v>#N/A</c:v>
                </c:pt>
                <c:pt idx="3">
                  <c:v>6.11</c:v>
                </c:pt>
                <c:pt idx="4">
                  <c:v>#N/A</c:v>
                </c:pt>
                <c:pt idx="5">
                  <c:v>5.78</c:v>
                </c:pt>
                <c:pt idx="6">
                  <c:v>#N/A</c:v>
                </c:pt>
                <c:pt idx="7">
                  <c:v>5.16</c:v>
                </c:pt>
                <c:pt idx="8">
                  <c:v>#N/A</c:v>
                </c:pt>
                <c:pt idx="9">
                  <c:v>4.45</c:v>
                </c:pt>
              </c:numCache>
            </c:numRef>
          </c:val>
          <c:extLst>
            <c:ext xmlns:c16="http://schemas.microsoft.com/office/drawing/2014/chart" uri="{C3380CC4-5D6E-409C-BE32-E72D297353CC}">
              <c16:uniqueId val="{00000008-D013-42CD-BFC4-A8095F68DB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6.77</c:v>
                </c:pt>
                <c:pt idx="2">
                  <c:v>#N/A</c:v>
                </c:pt>
                <c:pt idx="3">
                  <c:v>4.6399999999999997</c:v>
                </c:pt>
                <c:pt idx="4">
                  <c:v>#N/A</c:v>
                </c:pt>
                <c:pt idx="5">
                  <c:v>9.94</c:v>
                </c:pt>
                <c:pt idx="6">
                  <c:v>#N/A</c:v>
                </c:pt>
                <c:pt idx="7">
                  <c:v>7.67</c:v>
                </c:pt>
                <c:pt idx="8">
                  <c:v>#N/A</c:v>
                </c:pt>
                <c:pt idx="9">
                  <c:v>6.13</c:v>
                </c:pt>
              </c:numCache>
            </c:numRef>
          </c:val>
          <c:extLst>
            <c:ext xmlns:c16="http://schemas.microsoft.com/office/drawing/2014/chart" uri="{C3380CC4-5D6E-409C-BE32-E72D297353CC}">
              <c16:uniqueId val="{00000009-D013-42CD-BFC4-A8095F68DB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3228</c:v>
                </c:pt>
                <c:pt idx="5">
                  <c:v>3206</c:v>
                </c:pt>
                <c:pt idx="8">
                  <c:v>3193</c:v>
                </c:pt>
                <c:pt idx="11">
                  <c:v>3169</c:v>
                </c:pt>
                <c:pt idx="14">
                  <c:v>3189</c:v>
                </c:pt>
              </c:numCache>
            </c:numRef>
          </c:val>
          <c:extLst>
            <c:ext xmlns:c16="http://schemas.microsoft.com/office/drawing/2014/chart" uri="{C3380CC4-5D6E-409C-BE32-E72D297353CC}">
              <c16:uniqueId val="{00000000-8DA9-4AF6-994B-A6BBC9B9D2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A9-4AF6-994B-A6BBC9B9D2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53</c:v>
                </c:pt>
                <c:pt idx="6">
                  <c:v>65</c:v>
                </c:pt>
                <c:pt idx="9">
                  <c:v>2</c:v>
                </c:pt>
                <c:pt idx="12">
                  <c:v>16</c:v>
                </c:pt>
              </c:numCache>
            </c:numRef>
          </c:val>
          <c:extLst>
            <c:ext xmlns:c16="http://schemas.microsoft.com/office/drawing/2014/chart" uri="{C3380CC4-5D6E-409C-BE32-E72D297353CC}">
              <c16:uniqueId val="{00000002-8DA9-4AF6-994B-A6BBC9B9D2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162</c:v>
                </c:pt>
                <c:pt idx="6">
                  <c:v>174</c:v>
                </c:pt>
                <c:pt idx="9">
                  <c:v>204</c:v>
                </c:pt>
                <c:pt idx="12">
                  <c:v>225</c:v>
                </c:pt>
              </c:numCache>
            </c:numRef>
          </c:val>
          <c:extLst>
            <c:ext xmlns:c16="http://schemas.microsoft.com/office/drawing/2014/chart" uri="{C3380CC4-5D6E-409C-BE32-E72D297353CC}">
              <c16:uniqueId val="{00000003-8DA9-4AF6-994B-A6BBC9B9D2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594</c:v>
                </c:pt>
                <c:pt idx="3">
                  <c:v>590</c:v>
                </c:pt>
                <c:pt idx="6">
                  <c:v>577</c:v>
                </c:pt>
                <c:pt idx="9">
                  <c:v>577</c:v>
                </c:pt>
                <c:pt idx="12">
                  <c:v>552</c:v>
                </c:pt>
              </c:numCache>
            </c:numRef>
          </c:val>
          <c:extLst>
            <c:ext xmlns:c16="http://schemas.microsoft.com/office/drawing/2014/chart" uri="{C3380CC4-5D6E-409C-BE32-E72D297353CC}">
              <c16:uniqueId val="{00000004-8DA9-4AF6-994B-A6BBC9B9D2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A9-4AF6-994B-A6BBC9B9D2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A9-4AF6-994B-A6BBC9B9D2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3727</c:v>
                </c:pt>
                <c:pt idx="3">
                  <c:v>3852</c:v>
                </c:pt>
                <c:pt idx="6">
                  <c:v>3789</c:v>
                </c:pt>
                <c:pt idx="9">
                  <c:v>3711</c:v>
                </c:pt>
                <c:pt idx="12">
                  <c:v>3635</c:v>
                </c:pt>
              </c:numCache>
            </c:numRef>
          </c:val>
          <c:extLst>
            <c:ext xmlns:c16="http://schemas.microsoft.com/office/drawing/2014/chart" uri="{C3380CC4-5D6E-409C-BE32-E72D297353CC}">
              <c16:uniqueId val="{00000007-8DA9-4AF6-994B-A6BBC9B9D2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1213</c:v>
                </c:pt>
                <c:pt idx="2">
                  <c:v>#N/A</c:v>
                </c:pt>
                <c:pt idx="3">
                  <c:v>#N/A</c:v>
                </c:pt>
                <c:pt idx="4">
                  <c:v>1451</c:v>
                </c:pt>
                <c:pt idx="5">
                  <c:v>#N/A</c:v>
                </c:pt>
                <c:pt idx="6">
                  <c:v>#N/A</c:v>
                </c:pt>
                <c:pt idx="7">
                  <c:v>1412</c:v>
                </c:pt>
                <c:pt idx="8">
                  <c:v>#N/A</c:v>
                </c:pt>
                <c:pt idx="9">
                  <c:v>#N/A</c:v>
                </c:pt>
                <c:pt idx="10">
                  <c:v>1325</c:v>
                </c:pt>
                <c:pt idx="11">
                  <c:v>#N/A</c:v>
                </c:pt>
                <c:pt idx="12">
                  <c:v>#N/A</c:v>
                </c:pt>
                <c:pt idx="13">
                  <c:v>1239</c:v>
                </c:pt>
                <c:pt idx="14">
                  <c:v>#N/A</c:v>
                </c:pt>
              </c:numCache>
            </c:numRef>
          </c:val>
          <c:smooth val="0"/>
          <c:extLst>
            <c:ext xmlns:c16="http://schemas.microsoft.com/office/drawing/2014/chart" uri="{C3380CC4-5D6E-409C-BE32-E72D297353CC}">
              <c16:uniqueId val="{00000008-8DA9-4AF6-994B-A6BBC9B9D2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36115</c:v>
                </c:pt>
                <c:pt idx="5">
                  <c:v>38759</c:v>
                </c:pt>
                <c:pt idx="8">
                  <c:v>37384</c:v>
                </c:pt>
                <c:pt idx="11">
                  <c:v>35464</c:v>
                </c:pt>
                <c:pt idx="14">
                  <c:v>33811</c:v>
                </c:pt>
              </c:numCache>
            </c:numRef>
          </c:val>
          <c:extLst>
            <c:ext xmlns:c16="http://schemas.microsoft.com/office/drawing/2014/chart" uri="{C3380CC4-5D6E-409C-BE32-E72D297353CC}">
              <c16:uniqueId val="{00000000-D36C-44BD-9F33-4944EB3D8A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2211</c:v>
                </c:pt>
                <c:pt idx="5">
                  <c:v>2169</c:v>
                </c:pt>
                <c:pt idx="8">
                  <c:v>2243</c:v>
                </c:pt>
                <c:pt idx="11">
                  <c:v>2223</c:v>
                </c:pt>
                <c:pt idx="14">
                  <c:v>2439</c:v>
                </c:pt>
              </c:numCache>
            </c:numRef>
          </c:val>
          <c:extLst>
            <c:ext xmlns:c16="http://schemas.microsoft.com/office/drawing/2014/chart" uri="{C3380CC4-5D6E-409C-BE32-E72D297353CC}">
              <c16:uniqueId val="{00000001-D36C-44BD-9F33-4944EB3D8A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8311</c:v>
                </c:pt>
                <c:pt idx="5">
                  <c:v>7566</c:v>
                </c:pt>
                <c:pt idx="8">
                  <c:v>7943</c:v>
                </c:pt>
                <c:pt idx="11">
                  <c:v>8676</c:v>
                </c:pt>
                <c:pt idx="14">
                  <c:v>8166</c:v>
                </c:pt>
              </c:numCache>
            </c:numRef>
          </c:val>
          <c:extLst>
            <c:ext xmlns:c16="http://schemas.microsoft.com/office/drawing/2014/chart" uri="{C3380CC4-5D6E-409C-BE32-E72D297353CC}">
              <c16:uniqueId val="{00000002-D36C-44BD-9F33-4944EB3D8A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6C-44BD-9F33-4944EB3D8A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6C-44BD-9F33-4944EB3D8A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608</c:v>
                </c:pt>
              </c:numCache>
            </c:numRef>
          </c:val>
          <c:extLst>
            <c:ext xmlns:c16="http://schemas.microsoft.com/office/drawing/2014/chart" uri="{C3380CC4-5D6E-409C-BE32-E72D297353CC}">
              <c16:uniqueId val="{00000005-D36C-44BD-9F33-4944EB3D8A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1727</c:v>
                </c:pt>
                <c:pt idx="3">
                  <c:v>1557</c:v>
                </c:pt>
                <c:pt idx="6">
                  <c:v>1155</c:v>
                </c:pt>
                <c:pt idx="9">
                  <c:v>1181</c:v>
                </c:pt>
                <c:pt idx="12">
                  <c:v>1272</c:v>
                </c:pt>
              </c:numCache>
            </c:numRef>
          </c:val>
          <c:extLst>
            <c:ext xmlns:c16="http://schemas.microsoft.com/office/drawing/2014/chart" uri="{C3380CC4-5D6E-409C-BE32-E72D297353CC}">
              <c16:uniqueId val="{00000006-D36C-44BD-9F33-4944EB3D8A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3131</c:v>
                </c:pt>
                <c:pt idx="3">
                  <c:v>8777</c:v>
                </c:pt>
                <c:pt idx="6">
                  <c:v>8895</c:v>
                </c:pt>
                <c:pt idx="9">
                  <c:v>8829</c:v>
                </c:pt>
                <c:pt idx="12">
                  <c:v>9050</c:v>
                </c:pt>
              </c:numCache>
            </c:numRef>
          </c:val>
          <c:extLst>
            <c:ext xmlns:c16="http://schemas.microsoft.com/office/drawing/2014/chart" uri="{C3380CC4-5D6E-409C-BE32-E72D297353CC}">
              <c16:uniqueId val="{00000007-D36C-44BD-9F33-4944EB3D8A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6628</c:v>
                </c:pt>
                <c:pt idx="3">
                  <c:v>6222</c:v>
                </c:pt>
                <c:pt idx="6">
                  <c:v>6152</c:v>
                </c:pt>
                <c:pt idx="9">
                  <c:v>6288</c:v>
                </c:pt>
                <c:pt idx="12">
                  <c:v>5890</c:v>
                </c:pt>
              </c:numCache>
            </c:numRef>
          </c:val>
          <c:extLst>
            <c:ext xmlns:c16="http://schemas.microsoft.com/office/drawing/2014/chart" uri="{C3380CC4-5D6E-409C-BE32-E72D297353CC}">
              <c16:uniqueId val="{00000008-D36C-44BD-9F33-4944EB3D8A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9-D36C-44BD-9F33-4944EB3D8A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35204</c:v>
                </c:pt>
                <c:pt idx="3">
                  <c:v>34286</c:v>
                </c:pt>
                <c:pt idx="6">
                  <c:v>33000</c:v>
                </c:pt>
                <c:pt idx="9">
                  <c:v>31503</c:v>
                </c:pt>
                <c:pt idx="12">
                  <c:v>30373</c:v>
                </c:pt>
              </c:numCache>
            </c:numRef>
          </c:val>
          <c:extLst>
            <c:ext xmlns:c16="http://schemas.microsoft.com/office/drawing/2014/chart" uri="{C3380CC4-5D6E-409C-BE32-E72D297353CC}">
              <c16:uniqueId val="{0000000A-D36C-44BD-9F33-4944EB3D8A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c:v>
                </c:pt>
                <c:pt idx="2">
                  <c:v>#N/A</c:v>
                </c:pt>
                <c:pt idx="3">
                  <c:v>#N/A</c:v>
                </c:pt>
                <c:pt idx="4">
                  <c:v>2350</c:v>
                </c:pt>
                <c:pt idx="5">
                  <c:v>#N/A</c:v>
                </c:pt>
                <c:pt idx="6">
                  <c:v>#N/A</c:v>
                </c:pt>
                <c:pt idx="7">
                  <c:v>1634</c:v>
                </c:pt>
                <c:pt idx="8">
                  <c:v>#N/A</c:v>
                </c:pt>
                <c:pt idx="9">
                  <c:v>#N/A</c:v>
                </c:pt>
                <c:pt idx="10">
                  <c:v>1438</c:v>
                </c:pt>
                <c:pt idx="11">
                  <c:v>#N/A</c:v>
                </c:pt>
                <c:pt idx="12">
                  <c:v>#N/A</c:v>
                </c:pt>
                <c:pt idx="13">
                  <c:v>2778</c:v>
                </c:pt>
                <c:pt idx="14">
                  <c:v>#N/A</c:v>
                </c:pt>
              </c:numCache>
            </c:numRef>
          </c:val>
          <c:smooth val="0"/>
          <c:extLst>
            <c:ext xmlns:c16="http://schemas.microsoft.com/office/drawing/2014/chart" uri="{C3380CC4-5D6E-409C-BE32-E72D297353CC}">
              <c16:uniqueId val="{0000000B-D36C-44BD-9F33-4944EB3D8A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5176</c:v>
                </c:pt>
                <c:pt idx="1">
                  <c:v>5175</c:v>
                </c:pt>
                <c:pt idx="2">
                  <c:v>4496</c:v>
                </c:pt>
              </c:numCache>
            </c:numRef>
          </c:val>
          <c:extLst>
            <c:ext xmlns:c16="http://schemas.microsoft.com/office/drawing/2014/chart" uri="{C3380CC4-5D6E-409C-BE32-E72D297353CC}">
              <c16:uniqueId val="{00000000-F9A3-402F-AD0C-E4CA610F3F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801</c:v>
                </c:pt>
                <c:pt idx="1">
                  <c:v>853</c:v>
                </c:pt>
                <c:pt idx="2">
                  <c:v>935</c:v>
                </c:pt>
              </c:numCache>
            </c:numRef>
          </c:val>
          <c:extLst>
            <c:ext xmlns:c16="http://schemas.microsoft.com/office/drawing/2014/chart" uri="{C3380CC4-5D6E-409C-BE32-E72D297353CC}">
              <c16:uniqueId val="{00000001-F9A3-402F-AD0C-E4CA610F3F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2497</c:v>
                </c:pt>
                <c:pt idx="1">
                  <c:v>2916</c:v>
                </c:pt>
                <c:pt idx="2">
                  <c:v>2846</c:v>
                </c:pt>
              </c:numCache>
            </c:numRef>
          </c:val>
          <c:extLst>
            <c:ext xmlns:c16="http://schemas.microsoft.com/office/drawing/2014/chart" uri="{C3380CC4-5D6E-409C-BE32-E72D297353CC}">
              <c16:uniqueId val="{00000002-F9A3-402F-AD0C-E4CA610F3F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63,537
62,248
152.60
36,500,011
35,213,084
1,132,425
18,456,358
30,372,735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か年平均財政力指数は</a:t>
          </a:r>
          <a:r>
            <a:rPr kumimoji="1" lang="en-US" altLang="ja-JP" sz="1200">
              <a:latin typeface="ＭＳ Ｐゴシック" panose="020B0600070205080204" pitchFamily="50" charset="-128"/>
              <a:ea typeface="ＭＳ Ｐゴシック" panose="020B0600070205080204" pitchFamily="50" charset="-128"/>
            </a:rPr>
            <a:t>0.43</a:t>
          </a:r>
          <a:r>
            <a:rPr kumimoji="1" lang="ja-JP" altLang="en-US" sz="1200">
              <a:latin typeface="ＭＳ Ｐゴシック" panose="020B0600070205080204" pitchFamily="50" charset="-128"/>
              <a:ea typeface="ＭＳ Ｐゴシック" panose="020B0600070205080204" pitchFamily="50" charset="-128"/>
            </a:rPr>
            <a:t>で、</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年度での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a:t>
          </a:r>
          <a:r>
            <a:rPr kumimoji="1" lang="en-US" altLang="ja-JP" sz="1200">
              <a:latin typeface="ＭＳ Ｐゴシック" panose="020B0600070205080204" pitchFamily="50" charset="-128"/>
              <a:ea typeface="ＭＳ Ｐゴシック" panose="020B0600070205080204" pitchFamily="50" charset="-128"/>
            </a:rPr>
            <a:t>0.44</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ポイント減少しており、類似団体の平均値を下回っている状況である。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また、単年度で比較すると</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年度ともに</a:t>
          </a:r>
          <a:r>
            <a:rPr kumimoji="1" lang="en-US" altLang="ja-JP" sz="1200">
              <a:latin typeface="ＭＳ Ｐゴシック" panose="020B0600070205080204" pitchFamily="50" charset="-128"/>
              <a:ea typeface="ＭＳ Ｐゴシック" panose="020B0600070205080204" pitchFamily="50" charset="-128"/>
            </a:rPr>
            <a:t>0.44</a:t>
          </a:r>
          <a:r>
            <a:rPr kumimoji="1" lang="ja-JP" altLang="en-US" sz="1200">
              <a:latin typeface="ＭＳ Ｐゴシック" panose="020B0600070205080204" pitchFamily="50" charset="-128"/>
              <a:ea typeface="ＭＳ Ｐゴシック" panose="020B0600070205080204" pitchFamily="50" charset="-128"/>
            </a:rPr>
            <a:t>で同じではあるものの、</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年度と比べ、基準財政収入額が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百万減、基準財政需要額では</a:t>
          </a:r>
          <a:r>
            <a:rPr kumimoji="1" lang="en-US" altLang="ja-JP" sz="1200">
              <a:latin typeface="ＭＳ Ｐゴシック" panose="020B0600070205080204" pitchFamily="50" charset="-128"/>
              <a:ea typeface="ＭＳ Ｐゴシック" panose="020B0600070205080204" pitchFamily="50" charset="-128"/>
            </a:rPr>
            <a:t>183</a:t>
          </a:r>
          <a:r>
            <a:rPr kumimoji="1" lang="ja-JP" altLang="en-US" sz="1200">
              <a:latin typeface="ＭＳ Ｐゴシック" panose="020B0600070205080204" pitchFamily="50" charset="-128"/>
              <a:ea typeface="ＭＳ Ｐゴシック" panose="020B0600070205080204" pitchFamily="50" charset="-128"/>
            </a:rPr>
            <a:t>百万の増となっている。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人口減少社会の中で、より効率的な行政運営に努めるほか、企業誘致や定住の促進、使用料・手数料の適正化、市税の徴収強化等により、自主財源の確保と財政基盤の強化を図る。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99077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経常収支比率については、分子では定年延長に伴う退職手当負担金</a:t>
          </a:r>
          <a:r>
            <a:rPr kumimoji="1" lang="en-US" altLang="ja-JP" sz="1200">
              <a:latin typeface="ＭＳ Ｐゴシック" panose="020B0600070205080204" pitchFamily="50" charset="-128"/>
              <a:ea typeface="ＭＳ Ｐゴシック" panose="020B0600070205080204" pitchFamily="50" charset="-128"/>
            </a:rPr>
            <a:t>207</a:t>
          </a:r>
          <a:r>
            <a:rPr kumimoji="1" lang="ja-JP" altLang="en-US" sz="1200">
              <a:latin typeface="ＭＳ Ｐゴシック" panose="020B0600070205080204" pitchFamily="50" charset="-128"/>
              <a:ea typeface="ＭＳ Ｐゴシック" panose="020B0600070205080204" pitchFamily="50" charset="-128"/>
            </a:rPr>
            <a:t>百万円減となっているが、扶助費及び補助費で</a:t>
          </a:r>
          <a:r>
            <a:rPr kumimoji="1" lang="en-US" altLang="ja-JP" sz="1200">
              <a:latin typeface="ＭＳ Ｐゴシック" panose="020B0600070205080204" pitchFamily="50" charset="-128"/>
              <a:ea typeface="ＭＳ Ｐゴシック" panose="020B0600070205080204" pitchFamily="50" charset="-128"/>
            </a:rPr>
            <a:t>278</a:t>
          </a:r>
          <a:r>
            <a:rPr kumimoji="1" lang="ja-JP" altLang="en-US" sz="1200">
              <a:latin typeface="ＭＳ Ｐゴシック" panose="020B0600070205080204" pitchFamily="50" charset="-128"/>
              <a:ea typeface="ＭＳ Ｐゴシック" panose="020B0600070205080204" pitchFamily="50" charset="-128"/>
            </a:rPr>
            <a:t>百万円増、分母では臨時財政対策債で</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百万円減となっているが、普通交付税や地方税で</a:t>
          </a:r>
          <a:r>
            <a:rPr kumimoji="1" lang="en-US" altLang="ja-JP" sz="1200">
              <a:latin typeface="ＭＳ Ｐゴシック" panose="020B0600070205080204" pitchFamily="50" charset="-128"/>
              <a:ea typeface="ＭＳ Ｐゴシック" panose="020B0600070205080204" pitchFamily="50" charset="-128"/>
            </a:rPr>
            <a:t>257</a:t>
          </a:r>
          <a:r>
            <a:rPr kumimoji="1" lang="ja-JP" altLang="en-US" sz="1200">
              <a:latin typeface="ＭＳ Ｐゴシック" panose="020B0600070205080204" pitchFamily="50" charset="-128"/>
              <a:ea typeface="ＭＳ Ｐゴシック" panose="020B0600070205080204" pitchFamily="50" charset="-128"/>
            </a:rPr>
            <a:t>百万円増となっており、結果的に前年度と比較して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ポイント減少したが、類似団体平均や全国平均及び県平均を上回っている状況が続いている。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今後、比率の改善に向けては、市税等の自主財源確保を図りつつ、歳出における人件費の抑制や既存事務事業の徹底した見直し等、行財政改革を強力に推進していく必要がある。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63</xdr:row>
      <xdr:rowOff>123952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204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123952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287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2878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49022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880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63009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a:t>
          </a:r>
          <a:r>
            <a:rPr kumimoji="1" lang="en-US" altLang="ja-JP" sz="1200">
              <a:latin typeface="ＭＳ Ｐゴシック" panose="020B0600070205080204" pitchFamily="50" charset="-128"/>
              <a:ea typeface="ＭＳ Ｐゴシック" panose="020B0600070205080204" pitchFamily="50" charset="-128"/>
            </a:rPr>
            <a:t>32,095</a:t>
          </a:r>
          <a:r>
            <a:rPr kumimoji="1" lang="ja-JP" altLang="en-US" sz="1200">
              <a:latin typeface="ＭＳ Ｐゴシック" panose="020B0600070205080204" pitchFamily="50" charset="-128"/>
              <a:ea typeface="ＭＳ Ｐゴシック" panose="020B0600070205080204" pitchFamily="50" charset="-128"/>
            </a:rPr>
            <a:t>円低くなっているが、ごみ処理業務や消防業務を一部事務組合で行っているためであり、一部事務組合負担金のうち人件費や物件費に充当される部分を振り替えると実際の額は増加する。</a:t>
          </a:r>
        </a:p>
        <a:p>
          <a:r>
            <a:rPr kumimoji="1" lang="ja-JP" altLang="en-US" sz="1200">
              <a:latin typeface="ＭＳ Ｐゴシック" panose="020B0600070205080204" pitchFamily="50" charset="-128"/>
              <a:ea typeface="ＭＳ Ｐゴシック" panose="020B0600070205080204" pitchFamily="50" charset="-128"/>
            </a:rPr>
            <a:t>　決算額としては、前年度と比較して</a:t>
          </a:r>
          <a:r>
            <a:rPr kumimoji="1" lang="en-US" altLang="ja-JP" sz="1200">
              <a:latin typeface="ＭＳ Ｐゴシック" panose="020B0600070205080204" pitchFamily="50" charset="-128"/>
              <a:ea typeface="ＭＳ Ｐゴシック" panose="020B0600070205080204" pitchFamily="50" charset="-128"/>
            </a:rPr>
            <a:t>3,625</a:t>
          </a:r>
          <a:r>
            <a:rPr kumimoji="1" lang="ja-JP" altLang="en-US" sz="1200">
              <a:latin typeface="ＭＳ Ｐゴシック" panose="020B0600070205080204" pitchFamily="50" charset="-128"/>
              <a:ea typeface="ＭＳ Ｐゴシック" panose="020B0600070205080204" pitchFamily="50" charset="-128"/>
            </a:rPr>
            <a:t>円の減となっており、これは人件費で定年延長に伴う退職手当負担金の減、物件費で施設の指定管理業務を直営に切り替えたことによる費用削減に伴うものと考えられる。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減少はしているものの、今後の社会情勢の変化により人件費や物価の上昇が続いていくものと見込まれるため、適切な財政運営に努めていく必要がある。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112162</xdr:rowOff>
    </xdr:from>
    <xdr:to>
      <xdr:col>23</xdr:col>
      <xdr:colOff>133350</xdr:colOff>
      <xdr:row>82</xdr:row>
      <xdr:rowOff>141319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71062"/>
          <a:ext cx="838200" cy="2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103403</xdr:rowOff>
    </xdr:from>
    <xdr:to>
      <xdr:col>19</xdr:col>
      <xdr:colOff>133350</xdr:colOff>
      <xdr:row>82</xdr:row>
      <xdr:rowOff>141319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2303"/>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46327</xdr:rowOff>
    </xdr:from>
    <xdr:to>
      <xdr:col>15</xdr:col>
      <xdr:colOff>82550</xdr:colOff>
      <xdr:row>82</xdr:row>
      <xdr:rowOff>103403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5227"/>
          <a:ext cx="8890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65196</xdr:rowOff>
    </xdr:from>
    <xdr:to>
      <xdr:col>11</xdr:col>
      <xdr:colOff>31750</xdr:colOff>
      <xdr:row>82</xdr:row>
      <xdr:rowOff>46327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2646"/>
          <a:ext cx="889000" cy="15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61362</xdr:rowOff>
    </xdr:from>
    <xdr:to>
      <xdr:col>23</xdr:col>
      <xdr:colOff>184150</xdr:colOff>
      <xdr:row>82</xdr:row>
      <xdr:rowOff>162962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77889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90519</xdr:rowOff>
    </xdr:from>
    <xdr:to>
      <xdr:col>19</xdr:col>
      <xdr:colOff>184150</xdr:colOff>
      <xdr:row>83</xdr:row>
      <xdr:rowOff>20669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30846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52603</xdr:rowOff>
    </xdr:from>
    <xdr:to>
      <xdr:col>15</xdr:col>
      <xdr:colOff>133350</xdr:colOff>
      <xdr:row>82</xdr:row>
      <xdr:rowOff>154203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164380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166977</xdr:rowOff>
    </xdr:from>
    <xdr:to>
      <xdr:col>11</xdr:col>
      <xdr:colOff>82550</xdr:colOff>
      <xdr:row>82</xdr:row>
      <xdr:rowOff>97127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107304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14396</xdr:rowOff>
    </xdr:from>
    <xdr:to>
      <xdr:col>7</xdr:col>
      <xdr:colOff>31750</xdr:colOff>
      <xdr:row>81</xdr:row>
      <xdr:rowOff>115996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126173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ラスパイレス指数については、前年度と比較して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ポイント減となり、類似団体平均値と同数値となった。</a:t>
          </a:r>
        </a:p>
        <a:p>
          <a:r>
            <a:rPr kumimoji="1" lang="ja-JP" altLang="en-US" sz="1200">
              <a:latin typeface="ＭＳ Ｐゴシック" panose="020B0600070205080204" pitchFamily="50" charset="-128"/>
              <a:ea typeface="ＭＳ Ｐゴシック" panose="020B0600070205080204" pitchFamily="50" charset="-128"/>
            </a:rPr>
            <a:t>　主な要因は、新規採用者・退職者等により職員構成の変動が生じたためである。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15421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人当たりの職員数は、前年度と比較して</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人増となっており、要因として、職員数は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名減少しているが、人口も減少傾向にあるためである。</a:t>
          </a:r>
        </a:p>
        <a:p>
          <a:r>
            <a:rPr kumimoji="1" lang="ja-JP" altLang="en-US" sz="1200">
              <a:latin typeface="ＭＳ Ｐゴシック" panose="020B0600070205080204" pitchFamily="50" charset="-128"/>
              <a:ea typeface="ＭＳ Ｐゴシック" panose="020B0600070205080204" pitchFamily="50" charset="-128"/>
            </a:rPr>
            <a:t>　今後も、地方公務員の定年延長制度や職員一人一人の多様な働き方等についても考慮していく必要があり、年齢構成の平準化等の中長期的な視点も踏まえて、定員管理を行っていく必要がある。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160988</xdr:rowOff>
    </xdr:from>
    <xdr:to>
      <xdr:col>81</xdr:col>
      <xdr:colOff>44450</xdr:colOff>
      <xdr:row>60</xdr:row>
      <xdr:rowOff>162137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4798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60</xdr:row>
      <xdr:rowOff>160988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3649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140305</xdr:rowOff>
    </xdr:from>
    <xdr:to>
      <xdr:col>72</xdr:col>
      <xdr:colOff>203200</xdr:colOff>
      <xdr:row>60</xdr:row>
      <xdr:rowOff>149497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730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132262</xdr:rowOff>
    </xdr:from>
    <xdr:to>
      <xdr:col>68</xdr:col>
      <xdr:colOff>152400</xdr:colOff>
      <xdr:row>60</xdr:row>
      <xdr:rowOff>140305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192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110188</xdr:rowOff>
    </xdr:from>
    <xdr:to>
      <xdr:col>77</xdr:col>
      <xdr:colOff>95250</xdr:colOff>
      <xdr:row>61</xdr:row>
      <xdr:rowOff>40338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50515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66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89505</xdr:rowOff>
    </xdr:from>
    <xdr:to>
      <xdr:col>68</xdr:col>
      <xdr:colOff>203200</xdr:colOff>
      <xdr:row>61</xdr:row>
      <xdr:rowOff>19655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81462</xdr:rowOff>
    </xdr:from>
    <xdr:to>
      <xdr:col>64</xdr:col>
      <xdr:colOff>152400</xdr:colOff>
      <xdr:row>61</xdr:row>
      <xdr:rowOff>11612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21789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主な増要因として、分子では元利償還金の</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百万円の減や公営企業に要する経費の財源とする地方債の償還の財源に充てたと認められる繰入金の</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百万円の減が挙げられ、分母では普通交付税額が</a:t>
          </a:r>
          <a:r>
            <a:rPr kumimoji="1" lang="en-US" altLang="ja-JP" sz="1200">
              <a:latin typeface="ＭＳ Ｐゴシック" panose="020B0600070205080204" pitchFamily="50" charset="-128"/>
              <a:ea typeface="ＭＳ Ｐゴシック" panose="020B0600070205080204" pitchFamily="50" charset="-128"/>
            </a:rPr>
            <a:t>204</a:t>
          </a:r>
          <a:r>
            <a:rPr kumimoji="1" lang="ja-JP" altLang="en-US" sz="1200">
              <a:latin typeface="ＭＳ Ｐゴシック" panose="020B0600070205080204" pitchFamily="50" charset="-128"/>
              <a:ea typeface="ＭＳ Ｐゴシック" panose="020B0600070205080204" pitchFamily="50" charset="-128"/>
            </a:rPr>
            <a:t>百万円の増となったことが影響している。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財政運営としては健全な状態であるが、今後も老朽化したインフラや公共施設の更新等を控えていることから、必要性・緊急性など優先順位を明確にした上で、事業化を行う必要がある。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139398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999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139398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70455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ポイント増となり類似団体の平均値を大きく上回る結果となった。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主な要因としては、設立法人の負債額等負担見込額の</a:t>
          </a:r>
          <a:r>
            <a:rPr kumimoji="1" lang="en-US" altLang="ja-JP" sz="1200">
              <a:latin typeface="ＭＳ Ｐゴシック" panose="020B0600070205080204" pitchFamily="50" charset="-128"/>
              <a:ea typeface="ＭＳ Ｐゴシック" panose="020B0600070205080204" pitchFamily="50" charset="-128"/>
            </a:rPr>
            <a:t>607,863</a:t>
          </a:r>
          <a:r>
            <a:rPr kumimoji="1" lang="ja-JP" altLang="en-US" sz="1200">
              <a:latin typeface="ＭＳ Ｐゴシック" panose="020B0600070205080204" pitchFamily="50" charset="-128"/>
              <a:ea typeface="ＭＳ Ｐゴシック" panose="020B0600070205080204" pitchFamily="50" charset="-128"/>
            </a:rPr>
            <a:t>千円により将来負担額が増となったことと、充当可能基金が</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年度と比較すると</a:t>
          </a:r>
          <a:r>
            <a:rPr kumimoji="1" lang="en-US" altLang="ja-JP" sz="1200">
              <a:latin typeface="ＭＳ Ｐゴシック" panose="020B0600070205080204" pitchFamily="50" charset="-128"/>
              <a:ea typeface="ＭＳ Ｐゴシック" panose="020B0600070205080204" pitchFamily="50" charset="-128"/>
            </a:rPr>
            <a:t>510,256</a:t>
          </a:r>
          <a:r>
            <a:rPr kumimoji="1" lang="ja-JP" altLang="en-US" sz="1200">
              <a:latin typeface="ＭＳ Ｐゴシック" panose="020B0600070205080204" pitchFamily="50" charset="-128"/>
              <a:ea typeface="ＭＳ Ｐゴシック" panose="020B0600070205080204" pitchFamily="50" charset="-128"/>
            </a:rPr>
            <a:t>千円減となったことによるものである。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今後これ以上、比率が上昇しないよう財政の健全化に努めていく。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19776</xdr:rowOff>
    </xdr:from>
    <xdr:to>
      <xdr:col>81</xdr:col>
      <xdr:colOff>44450</xdr:colOff>
      <xdr:row>14</xdr:row>
      <xdr:rowOff>118594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420076"/>
          <a:ext cx="8382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19776</xdr:rowOff>
    </xdr:from>
    <xdr:to>
      <xdr:col>77</xdr:col>
      <xdr:colOff>44450</xdr:colOff>
      <xdr:row>14</xdr:row>
      <xdr:rowOff>33564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2007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33564</xdr:rowOff>
    </xdr:from>
    <xdr:to>
      <xdr:col>72</xdr:col>
      <xdr:colOff>203200</xdr:colOff>
      <xdr:row>14</xdr:row>
      <xdr:rowOff>91017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433864"/>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166810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87812</xdr:rowOff>
    </xdr:from>
    <xdr:to>
      <xdr:col>68</xdr:col>
      <xdr:colOff>152400</xdr:colOff>
      <xdr:row>14</xdr:row>
      <xdr:rowOff>91017</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316662"/>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67794</xdr:rowOff>
    </xdr:from>
    <xdr:to>
      <xdr:col>81</xdr:col>
      <xdr:colOff>95250</xdr:colOff>
      <xdr:row>14</xdr:row>
      <xdr:rowOff>169394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39871</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44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140426</xdr:rowOff>
    </xdr:from>
    <xdr:to>
      <xdr:col>77</xdr:col>
      <xdr:colOff>95250</xdr:colOff>
      <xdr:row>14</xdr:row>
      <xdr:rowOff>70576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55353</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45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94541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1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37012</xdr:rowOff>
    </xdr:from>
    <xdr:to>
      <xdr:col>64</xdr:col>
      <xdr:colOff>152400</xdr:colOff>
      <xdr:row>13</xdr:row>
      <xdr:rowOff>138612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148789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0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63,537
62,248
152.60
36,500,011
35,213,084
1,132,425
18,456,358
30,372,735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経常一般人件費は</a:t>
          </a:r>
          <a:r>
            <a:rPr kumimoji="1" lang="en-US" altLang="ja-JP" sz="1200" baseline="0">
              <a:latin typeface="ＭＳ Ｐゴシック" panose="020B0600070205080204" pitchFamily="50" charset="-128"/>
              <a:ea typeface="ＭＳ Ｐゴシック" panose="020B0600070205080204" pitchFamily="50" charset="-128"/>
            </a:rPr>
            <a:t>173</a:t>
          </a:r>
          <a:r>
            <a:rPr kumimoji="1" lang="ja-JP" altLang="en-US" sz="1200" baseline="0">
              <a:latin typeface="ＭＳ Ｐゴシック" panose="020B0600070205080204" pitchFamily="50" charset="-128"/>
              <a:ea typeface="ＭＳ Ｐゴシック" panose="020B0600070205080204" pitchFamily="50" charset="-128"/>
            </a:rPr>
            <a:t>百万の減となっている、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常勤職員の給与等は増となっているが、定年延長に伴う退職負担金の減が影響し、前年度から</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ポイント引き下げる形となった。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定年は２年に</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歳ずつ引き上げられ、退職手当負担金も隔年で増減する見込みのため、今後も適正な人員配置を行い人件費の抑制を図る必要がある。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物件費については、経常一般物件費は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百万円の減となり、比率としても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主な要因としては、前年度まで指定管理で運営していた施設を直営に切り替えたことで、経費削減につながったためである。</a:t>
          </a:r>
        </a:p>
        <a:p>
          <a:r>
            <a:rPr kumimoji="1" lang="ja-JP" altLang="en-US" sz="1300">
              <a:latin typeface="ＭＳ Ｐゴシック" panose="020B0600070205080204" pitchFamily="50" charset="-128"/>
              <a:ea typeface="ＭＳ Ｐゴシック" panose="020B0600070205080204" pitchFamily="50" charset="-128"/>
            </a:rPr>
            <a:t>　しかし、今後も物価高騰の影響により各種行政経費の増加が見込まれるため、徹底した事務事業の見直しを行い、適切な行財政運営を行う必要がある。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139700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2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139700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6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6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ポイントとなった。この数値は、全国平均及び熊本県平均は下回っているものの、類似団体平均は直近</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年間は全て上回っている状況である。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介護給付・訓練等給付事業などが主な要因であり、多くの事業で軒並み増額となっており、今後も増額傾向が見込まれる。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168148</xdr:rowOff>
    </xdr:from>
    <xdr:to>
      <xdr:col>24</xdr:col>
      <xdr:colOff>25400</xdr:colOff>
      <xdr:row>57</xdr:row>
      <xdr:rowOff>60706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693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131572</xdr:rowOff>
    </xdr:from>
    <xdr:to>
      <xdr:col>19</xdr:col>
      <xdr:colOff>187325</xdr:colOff>
      <xdr:row>56</xdr:row>
      <xdr:rowOff>168148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32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131572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122428</xdr:rowOff>
    </xdr:from>
    <xdr:to>
      <xdr:col>11</xdr:col>
      <xdr:colOff>9525</xdr:colOff>
      <xdr:row>57</xdr:row>
      <xdr:rowOff>78994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23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117348</xdr:rowOff>
    </xdr:from>
    <xdr:to>
      <xdr:col>20</xdr:col>
      <xdr:colOff>38100</xdr:colOff>
      <xdr:row>57</xdr:row>
      <xdr:rowOff>47498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32275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80772</xdr:rowOff>
    </xdr:from>
    <xdr:to>
      <xdr:col>15</xdr:col>
      <xdr:colOff>149225</xdr:colOff>
      <xdr:row>57</xdr:row>
      <xdr:rowOff>10922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167149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28194</xdr:rowOff>
    </xdr:from>
    <xdr:to>
      <xdr:col>6</xdr:col>
      <xdr:colOff>171450</xdr:colOff>
      <xdr:row>57</xdr:row>
      <xdr:rowOff>129794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114571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その他に係る経常収支比率については、繰出金において、介護保険事業会計繰出金や後期高齢者医療療養給付費負担金の増となったため、</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ポイント増加することとなった。</a:t>
          </a:r>
        </a:p>
        <a:p>
          <a:r>
            <a:rPr kumimoji="1" lang="ja-JP" altLang="en-US" sz="1200">
              <a:latin typeface="ＭＳ Ｐゴシック" panose="020B0600070205080204" pitchFamily="50" charset="-128"/>
              <a:ea typeface="ＭＳ Ｐゴシック" panose="020B0600070205080204" pitchFamily="50" charset="-128"/>
            </a:rPr>
            <a:t>　今後も、高齢化の進展による影響で社会保障関係経費の伸びが見込まれることから国保、後期、介護特別会計への繰出金も増加が想定される。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2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59</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1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0</xdr:rowOff>
    </xdr:from>
    <xdr:to>
      <xdr:col>69</xdr:col>
      <xdr:colOff>142875</xdr:colOff>
      <xdr:row>59</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類似団体の平均を例年大きく上回る要因としては、一部事務組合や公営企業会計への負担金・補助金が高額であるためである。</a:t>
          </a:r>
        </a:p>
        <a:p>
          <a:r>
            <a:rPr kumimoji="1" lang="ja-JP" altLang="en-US" sz="1200">
              <a:latin typeface="ＭＳ Ｐゴシック" panose="020B0600070205080204" pitchFamily="50" charset="-128"/>
              <a:ea typeface="ＭＳ Ｐゴシック" panose="020B0600070205080204" pitchFamily="50" charset="-128"/>
            </a:rPr>
            <a:t>　補助費等の比率としては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ポイント増加となり、これは一部事務組合への負担金が増となったことが要因である。</a:t>
          </a:r>
        </a:p>
        <a:p>
          <a:r>
            <a:rPr kumimoji="1" lang="ja-JP" altLang="en-US" sz="1200">
              <a:latin typeface="ＭＳ Ｐゴシック" panose="020B0600070205080204" pitchFamily="50" charset="-128"/>
              <a:ea typeface="ＭＳ Ｐゴシック" panose="020B0600070205080204" pitchFamily="50" charset="-128"/>
            </a:rPr>
            <a:t>　今後は、一部事務組合の所管であるごみ処理施設やし尿処理施設等の老朽化に伴う維持管理費の増が想定されるため、これまで同様高い水準で推移するものと見込まれる。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49276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369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公債費については、経常一般公債費は</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百万円の減となり、比率も</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要因としては、合併特例債は返済のピークを過ぎ、全体の返済額も減少しているためであるが、今後も老朽化したインフラや学校、公共施設の更新を控えているため、同程度の水準で推移すると見込まれる。公債費は、投資的経費が増加するほど比率に影響してくるため、公共施設等総合管理計画のマネジメント方針を遵守し、後年度の公債費を抑制していく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152400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62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152400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0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133350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500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133350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7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101600</xdr:rowOff>
    </xdr:from>
    <xdr:to>
      <xdr:col>20</xdr:col>
      <xdr:colOff>38100</xdr:colOff>
      <xdr:row>79</xdr:row>
      <xdr:rowOff>31750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16527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6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82550</xdr:rowOff>
    </xdr:from>
    <xdr:to>
      <xdr:col>11</xdr:col>
      <xdr:colOff>60325</xdr:colOff>
      <xdr:row>80</xdr:row>
      <xdr:rowOff>12700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ポイントの増加となった。増加の主な要因としては、扶助費や補助費等の増加によるものである。</a:t>
          </a:r>
        </a:p>
        <a:p>
          <a:r>
            <a:rPr kumimoji="1" lang="ja-JP" altLang="en-US" sz="1200">
              <a:latin typeface="ＭＳ Ｐゴシック" panose="020B0600070205080204" pitchFamily="50" charset="-128"/>
              <a:ea typeface="ＭＳ Ｐゴシック" panose="020B0600070205080204" pitchFamily="50" charset="-128"/>
            </a:rPr>
            <a:t>　類似団体の平均値と比較しても、直近</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年間は全て上回っている状況であり、</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年度決算においても</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ポイント高くなっている。</a:t>
          </a:r>
        </a:p>
        <a:p>
          <a:r>
            <a:rPr kumimoji="1" lang="ja-JP" altLang="en-US" sz="1200">
              <a:latin typeface="ＭＳ Ｐゴシック" panose="020B0600070205080204" pitchFamily="50" charset="-128"/>
              <a:ea typeface="ＭＳ Ｐゴシック" panose="020B0600070205080204" pitchFamily="50" charset="-128"/>
            </a:rPr>
            <a:t>　今後も、徹底した事務事業の見直し等を行い、財政の健全化を図っていく必要がある。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82913</xdr:rowOff>
    </xdr:from>
    <xdr:to>
      <xdr:col>82</xdr:col>
      <xdr:colOff>107950</xdr:colOff>
      <xdr:row>77</xdr:row>
      <xdr:rowOff>109038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845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77</xdr:row>
      <xdr:rowOff>82913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66998"/>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89444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66998"/>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89444</xdr:rowOff>
    </xdr:from>
    <xdr:to>
      <xdr:col>69</xdr:col>
      <xdr:colOff>92075</xdr:colOff>
      <xdr:row>78</xdr:row>
      <xdr:rowOff>15966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910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58238</xdr:rowOff>
    </xdr:from>
    <xdr:to>
      <xdr:col>82</xdr:col>
      <xdr:colOff>158750</xdr:colOff>
      <xdr:row>77</xdr:row>
      <xdr:rowOff>159838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30315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32113</xdr:rowOff>
    </xdr:from>
    <xdr:to>
      <xdr:col>78</xdr:col>
      <xdr:colOff>120650</xdr:colOff>
      <xdr:row>77</xdr:row>
      <xdr:rowOff>133713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118490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38644</xdr:rowOff>
    </xdr:from>
    <xdr:to>
      <xdr:col>69</xdr:col>
      <xdr:colOff>142875</xdr:colOff>
      <xdr:row>77</xdr:row>
      <xdr:rowOff>140244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125021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136616</xdr:rowOff>
    </xdr:from>
    <xdr:to>
      <xdr:col>65</xdr:col>
      <xdr:colOff>53975</xdr:colOff>
      <xdr:row>78</xdr:row>
      <xdr:rowOff>66766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51543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102286</xdr:rowOff>
    </xdr:from>
    <xdr:to>
      <xdr:col>29</xdr:col>
      <xdr:colOff>127000</xdr:colOff>
      <xdr:row>18</xdr:row>
      <xdr:rowOff>131940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6011"/>
          <a:ext cx="647700" cy="29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131940</xdr:rowOff>
    </xdr:from>
    <xdr:to>
      <xdr:col>26</xdr:col>
      <xdr:colOff>50800</xdr:colOff>
      <xdr:row>18</xdr:row>
      <xdr:rowOff>144094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5665"/>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144094</xdr:rowOff>
    </xdr:from>
    <xdr:to>
      <xdr:col>22</xdr:col>
      <xdr:colOff>114300</xdr:colOff>
      <xdr:row>18</xdr:row>
      <xdr:rowOff>154343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7819"/>
          <a:ext cx="698500" cy="1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154343</xdr:rowOff>
    </xdr:from>
    <xdr:to>
      <xdr:col>18</xdr:col>
      <xdr:colOff>177800</xdr:colOff>
      <xdr:row>18</xdr:row>
      <xdr:rowOff>168516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88068"/>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51486</xdr:rowOff>
    </xdr:from>
    <xdr:to>
      <xdr:col>29</xdr:col>
      <xdr:colOff>177800</xdr:colOff>
      <xdr:row>18</xdr:row>
      <xdr:rowOff>153086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23563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81140</xdr:rowOff>
    </xdr:from>
    <xdr:to>
      <xdr:col>26</xdr:col>
      <xdr:colOff>101600</xdr:colOff>
      <xdr:row>19</xdr:row>
      <xdr:rowOff>11290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4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167517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93294</xdr:rowOff>
    </xdr:from>
    <xdr:to>
      <xdr:col>22</xdr:col>
      <xdr:colOff>165100</xdr:colOff>
      <xdr:row>19</xdr:row>
      <xdr:rowOff>23444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103543</xdr:rowOff>
    </xdr:from>
    <xdr:to>
      <xdr:col>19</xdr:col>
      <xdr:colOff>38100</xdr:colOff>
      <xdr:row>19</xdr:row>
      <xdr:rowOff>33693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18470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117716</xdr:rowOff>
    </xdr:from>
    <xdr:to>
      <xdr:col>15</xdr:col>
      <xdr:colOff>101600</xdr:colOff>
      <xdr:row>19</xdr:row>
      <xdr:rowOff>47866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32643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325262</xdr:rowOff>
    </xdr:from>
    <xdr:to>
      <xdr:col>29</xdr:col>
      <xdr:colOff>127000</xdr:colOff>
      <xdr:row>36</xdr:row>
      <xdr:rowOff>20472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35612"/>
          <a:ext cx="647700" cy="38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288489</xdr:rowOff>
    </xdr:from>
    <xdr:to>
      <xdr:col>26</xdr:col>
      <xdr:colOff>50800</xdr:colOff>
      <xdr:row>35</xdr:row>
      <xdr:rowOff>325262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98839"/>
          <a:ext cx="698500" cy="36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276504</xdr:rowOff>
    </xdr:from>
    <xdr:to>
      <xdr:col>22</xdr:col>
      <xdr:colOff>114300</xdr:colOff>
      <xdr:row>35</xdr:row>
      <xdr:rowOff>288489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86854"/>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276504</xdr:rowOff>
    </xdr:from>
    <xdr:to>
      <xdr:col>18</xdr:col>
      <xdr:colOff>177800</xdr:colOff>
      <xdr:row>36</xdr:row>
      <xdr:rowOff>59628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6854"/>
          <a:ext cx="698500" cy="12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312572</xdr:rowOff>
    </xdr:from>
    <xdr:to>
      <xdr:col>29</xdr:col>
      <xdr:colOff>177800</xdr:colOff>
      <xdr:row>36</xdr:row>
      <xdr:rowOff>71272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2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284649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274462</xdr:rowOff>
    </xdr:from>
    <xdr:to>
      <xdr:col>26</xdr:col>
      <xdr:colOff>101600</xdr:colOff>
      <xdr:row>36</xdr:row>
      <xdr:rowOff>33162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8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17939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7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237689</xdr:rowOff>
    </xdr:from>
    <xdr:to>
      <xdr:col>22</xdr:col>
      <xdr:colOff>165100</xdr:colOff>
      <xdr:row>35</xdr:row>
      <xdr:rowOff>339289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4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6566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225704</xdr:rowOff>
    </xdr:from>
    <xdr:to>
      <xdr:col>19</xdr:col>
      <xdr:colOff>38100</xdr:colOff>
      <xdr:row>35</xdr:row>
      <xdr:rowOff>327304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337481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8828</xdr:rowOff>
    </xdr:from>
    <xdr:to>
      <xdr:col>15</xdr:col>
      <xdr:colOff>101600</xdr:colOff>
      <xdr:row>36</xdr:row>
      <xdr:rowOff>110428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6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120605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3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63,537
62,248
152.60
36,500,011
35,213,084
1,132,425
18,456,358
30,372,735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122796</xdr:rowOff>
    </xdr:from>
    <xdr:to>
      <xdr:col>24</xdr:col>
      <xdr:colOff>63500</xdr:colOff>
      <xdr:row>38</xdr:row>
      <xdr:rowOff>135027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37896"/>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116725</xdr:rowOff>
    </xdr:from>
    <xdr:to>
      <xdr:col>19</xdr:col>
      <xdr:colOff>177800</xdr:colOff>
      <xdr:row>38</xdr:row>
      <xdr:rowOff>122796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31825"/>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116725</xdr:rowOff>
    </xdr:from>
    <xdr:to>
      <xdr:col>15</xdr:col>
      <xdr:colOff>50800</xdr:colOff>
      <xdr:row>38</xdr:row>
      <xdr:rowOff>127229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31825"/>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127229</xdr:rowOff>
    </xdr:from>
    <xdr:to>
      <xdr:col>10</xdr:col>
      <xdr:colOff>114300</xdr:colOff>
      <xdr:row>38</xdr:row>
      <xdr:rowOff>134265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2329"/>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84227</xdr:rowOff>
    </xdr:from>
    <xdr:to>
      <xdr:col>24</xdr:col>
      <xdr:colOff>114300</xdr:colOff>
      <xdr:row>39</xdr:row>
      <xdr:rowOff>14377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62654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71996</xdr:rowOff>
    </xdr:from>
    <xdr:to>
      <xdr:col>20</xdr:col>
      <xdr:colOff>38100</xdr:colOff>
      <xdr:row>39</xdr:row>
      <xdr:rowOff>2146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164723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65925</xdr:rowOff>
    </xdr:from>
    <xdr:to>
      <xdr:col>15</xdr:col>
      <xdr:colOff>101600</xdr:colOff>
      <xdr:row>38</xdr:row>
      <xdr:rowOff>167525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158652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76429</xdr:rowOff>
    </xdr:from>
    <xdr:to>
      <xdr:col>10</xdr:col>
      <xdr:colOff>165100</xdr:colOff>
      <xdr:row>39</xdr:row>
      <xdr:rowOff>6579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169156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83465</xdr:rowOff>
    </xdr:from>
    <xdr:to>
      <xdr:col>6</xdr:col>
      <xdr:colOff>38100</xdr:colOff>
      <xdr:row>39</xdr:row>
      <xdr:rowOff>13615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4742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51003</xdr:rowOff>
    </xdr:from>
    <xdr:to>
      <xdr:col>24</xdr:col>
      <xdr:colOff>63500</xdr:colOff>
      <xdr:row>56</xdr:row>
      <xdr:rowOff>151522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52203"/>
          <a:ext cx="838200" cy="10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51003</xdr:rowOff>
    </xdr:from>
    <xdr:to>
      <xdr:col>19</xdr:col>
      <xdr:colOff>177800</xdr:colOff>
      <xdr:row>56</xdr:row>
      <xdr:rowOff>87530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52203"/>
          <a:ext cx="8890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87530</xdr:rowOff>
    </xdr:from>
    <xdr:to>
      <xdr:col>15</xdr:col>
      <xdr:colOff>50800</xdr:colOff>
      <xdr:row>57</xdr:row>
      <xdr:rowOff>19701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88730"/>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19701</xdr:rowOff>
    </xdr:from>
    <xdr:to>
      <xdr:col>10</xdr:col>
      <xdr:colOff>114300</xdr:colOff>
      <xdr:row>58</xdr:row>
      <xdr:rowOff>150673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2351"/>
          <a:ext cx="889000" cy="30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100722</xdr:rowOff>
    </xdr:from>
    <xdr:to>
      <xdr:col>24</xdr:col>
      <xdr:colOff>114300</xdr:colOff>
      <xdr:row>57</xdr:row>
      <xdr:rowOff>30872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203</xdr:rowOff>
    </xdr:from>
    <xdr:to>
      <xdr:col>20</xdr:col>
      <xdr:colOff>38100</xdr:colOff>
      <xdr:row>56</xdr:row>
      <xdr:rowOff>101803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92930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36730</xdr:rowOff>
    </xdr:from>
    <xdr:to>
      <xdr:col>15</xdr:col>
      <xdr:colOff>101600</xdr:colOff>
      <xdr:row>56</xdr:row>
      <xdr:rowOff>138330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129457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140351</xdr:rowOff>
    </xdr:from>
    <xdr:to>
      <xdr:col>10</xdr:col>
      <xdr:colOff>165100</xdr:colOff>
      <xdr:row>57</xdr:row>
      <xdr:rowOff>70501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61628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99873</xdr:rowOff>
    </xdr:from>
    <xdr:to>
      <xdr:col>6</xdr:col>
      <xdr:colOff>38100</xdr:colOff>
      <xdr:row>59</xdr:row>
      <xdr:rowOff>30023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21150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57679</xdr:rowOff>
    </xdr:from>
    <xdr:to>
      <xdr:col>24</xdr:col>
      <xdr:colOff>63500</xdr:colOff>
      <xdr:row>76</xdr:row>
      <xdr:rowOff>62753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87879"/>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62753</xdr:rowOff>
    </xdr:from>
    <xdr:to>
      <xdr:col>19</xdr:col>
      <xdr:colOff>177800</xdr:colOff>
      <xdr:row>76</xdr:row>
      <xdr:rowOff>131380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92953"/>
          <a:ext cx="889000" cy="6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131380</xdr:rowOff>
    </xdr:from>
    <xdr:to>
      <xdr:col>15</xdr:col>
      <xdr:colOff>50800</xdr:colOff>
      <xdr:row>76</xdr:row>
      <xdr:rowOff>134031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61580"/>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134031</xdr:rowOff>
    </xdr:from>
    <xdr:to>
      <xdr:col>10</xdr:col>
      <xdr:colOff>114300</xdr:colOff>
      <xdr:row>76</xdr:row>
      <xdr:rowOff>149622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64231"/>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6879</xdr:rowOff>
    </xdr:from>
    <xdr:to>
      <xdr:col>24</xdr:col>
      <xdr:colOff>114300</xdr:colOff>
      <xdr:row>76</xdr:row>
      <xdr:rowOff>108479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29756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11953</xdr:rowOff>
    </xdr:from>
    <xdr:to>
      <xdr:col>20</xdr:col>
      <xdr:colOff>38100</xdr:colOff>
      <xdr:row>76</xdr:row>
      <xdr:rowOff>113553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130081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1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80580</xdr:rowOff>
    </xdr:from>
    <xdr:to>
      <xdr:col>15</xdr:col>
      <xdr:colOff>101600</xdr:colOff>
      <xdr:row>77</xdr:row>
      <xdr:rowOff>10730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1857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0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83231</xdr:rowOff>
    </xdr:from>
    <xdr:to>
      <xdr:col>10</xdr:col>
      <xdr:colOff>165100</xdr:colOff>
      <xdr:row>77</xdr:row>
      <xdr:rowOff>13381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0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98822</xdr:rowOff>
    </xdr:from>
    <xdr:to>
      <xdr:col>6</xdr:col>
      <xdr:colOff>38100</xdr:colOff>
      <xdr:row>77</xdr:row>
      <xdr:rowOff>28972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45498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0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123916</xdr:rowOff>
    </xdr:from>
    <xdr:to>
      <xdr:col>24</xdr:col>
      <xdr:colOff>63500</xdr:colOff>
      <xdr:row>95</xdr:row>
      <xdr:rowOff>101078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40216"/>
          <a:ext cx="838200" cy="14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113553</xdr:rowOff>
    </xdr:from>
    <xdr:to>
      <xdr:col>19</xdr:col>
      <xdr:colOff>177800</xdr:colOff>
      <xdr:row>95</xdr:row>
      <xdr:rowOff>101078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29853"/>
          <a:ext cx="889000" cy="1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113553</xdr:rowOff>
    </xdr:from>
    <xdr:to>
      <xdr:col>15</xdr:col>
      <xdr:colOff>50800</xdr:colOff>
      <xdr:row>96</xdr:row>
      <xdr:rowOff>48751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29853"/>
          <a:ext cx="889000" cy="2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48751</xdr:rowOff>
    </xdr:from>
    <xdr:to>
      <xdr:col>10</xdr:col>
      <xdr:colOff>114300</xdr:colOff>
      <xdr:row>96</xdr:row>
      <xdr:rowOff>74614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07951"/>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73116</xdr:rowOff>
    </xdr:from>
    <xdr:to>
      <xdr:col>24</xdr:col>
      <xdr:colOff>114300</xdr:colOff>
      <xdr:row>95</xdr:row>
      <xdr:rowOff>3266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95993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4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50278</xdr:rowOff>
    </xdr:from>
    <xdr:to>
      <xdr:col>20</xdr:col>
      <xdr:colOff>38100</xdr:colOff>
      <xdr:row>95</xdr:row>
      <xdr:rowOff>151878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168405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62753</xdr:rowOff>
    </xdr:from>
    <xdr:to>
      <xdr:col>15</xdr:col>
      <xdr:colOff>101600</xdr:colOff>
      <xdr:row>94</xdr:row>
      <xdr:rowOff>164353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9430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169401</xdr:rowOff>
    </xdr:from>
    <xdr:to>
      <xdr:col>10</xdr:col>
      <xdr:colOff>165100</xdr:colOff>
      <xdr:row>96</xdr:row>
      <xdr:rowOff>99551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116078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3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23814</xdr:rowOff>
    </xdr:from>
    <xdr:to>
      <xdr:col>6</xdr:col>
      <xdr:colOff>38100</xdr:colOff>
      <xdr:row>96</xdr:row>
      <xdr:rowOff>125414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141941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5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47084</xdr:rowOff>
    </xdr:from>
    <xdr:to>
      <xdr:col>55</xdr:col>
      <xdr:colOff>0</xdr:colOff>
      <xdr:row>36</xdr:row>
      <xdr:rowOff>55706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19284"/>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47084</xdr:rowOff>
    </xdr:from>
    <xdr:to>
      <xdr:col>50</xdr:col>
      <xdr:colOff>114300</xdr:colOff>
      <xdr:row>37</xdr:row>
      <xdr:rowOff>16583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19284"/>
          <a:ext cx="889000" cy="14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101933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93838</xdr:rowOff>
    </xdr:from>
    <xdr:to>
      <xdr:col>45</xdr:col>
      <xdr:colOff>177800</xdr:colOff>
      <xdr:row>37</xdr:row>
      <xdr:rowOff>16583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37338"/>
          <a:ext cx="889000" cy="112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93838</xdr:rowOff>
    </xdr:from>
    <xdr:to>
      <xdr:col>41</xdr:col>
      <xdr:colOff>50800</xdr:colOff>
      <xdr:row>37</xdr:row>
      <xdr:rowOff>52277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37338"/>
          <a:ext cx="889000" cy="115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4906</xdr:rowOff>
    </xdr:from>
    <xdr:to>
      <xdr:col>55</xdr:col>
      <xdr:colOff>50800</xdr:colOff>
      <xdr:row>36</xdr:row>
      <xdr:rowOff>106506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154783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167734</xdr:rowOff>
    </xdr:from>
    <xdr:to>
      <xdr:col>50</xdr:col>
      <xdr:colOff>165100</xdr:colOff>
      <xdr:row>36</xdr:row>
      <xdr:rowOff>97884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114411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137233</xdr:rowOff>
    </xdr:from>
    <xdr:to>
      <xdr:col>46</xdr:col>
      <xdr:colOff>38100</xdr:colOff>
      <xdr:row>37</xdr:row>
      <xdr:rowOff>67383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58510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43038</xdr:rowOff>
    </xdr:from>
    <xdr:to>
      <xdr:col>41</xdr:col>
      <xdr:colOff>101600</xdr:colOff>
      <xdr:row>30</xdr:row>
      <xdr:rowOff>144638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135765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27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1477</xdr:rowOff>
    </xdr:from>
    <xdr:to>
      <xdr:col>36</xdr:col>
      <xdr:colOff>165100</xdr:colOff>
      <xdr:row>37</xdr:row>
      <xdr:rowOff>103077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119604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58204</xdr:rowOff>
    </xdr:from>
    <xdr:to>
      <xdr:col>55</xdr:col>
      <xdr:colOff>0</xdr:colOff>
      <xdr:row>56</xdr:row>
      <xdr:rowOff>114783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59404"/>
          <a:ext cx="8382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114783</xdr:rowOff>
    </xdr:from>
    <xdr:to>
      <xdr:col>50</xdr:col>
      <xdr:colOff>114300</xdr:colOff>
      <xdr:row>56</xdr:row>
      <xdr:rowOff>127722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15983"/>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82878</xdr:rowOff>
    </xdr:from>
    <xdr:to>
      <xdr:col>45</xdr:col>
      <xdr:colOff>177800</xdr:colOff>
      <xdr:row>56</xdr:row>
      <xdr:rowOff>127722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84078"/>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90597</xdr:rowOff>
    </xdr:from>
    <xdr:to>
      <xdr:col>41</xdr:col>
      <xdr:colOff>50800</xdr:colOff>
      <xdr:row>56</xdr:row>
      <xdr:rowOff>82878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348897"/>
          <a:ext cx="889000" cy="3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7404</xdr:rowOff>
    </xdr:from>
    <xdr:to>
      <xdr:col>55</xdr:col>
      <xdr:colOff>50800</xdr:colOff>
      <xdr:row>56</xdr:row>
      <xdr:rowOff>109004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157281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63983</xdr:rowOff>
    </xdr:from>
    <xdr:to>
      <xdr:col>50</xdr:col>
      <xdr:colOff>165100</xdr:colOff>
      <xdr:row>56</xdr:row>
      <xdr:rowOff>165583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156710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76922</xdr:rowOff>
    </xdr:from>
    <xdr:to>
      <xdr:col>46</xdr:col>
      <xdr:colOff>38100</xdr:colOff>
      <xdr:row>57</xdr:row>
      <xdr:rowOff>7072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169649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7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32078</xdr:rowOff>
    </xdr:from>
    <xdr:to>
      <xdr:col>41</xdr:col>
      <xdr:colOff>101600</xdr:colOff>
      <xdr:row>56</xdr:row>
      <xdr:rowOff>133678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124805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39797</xdr:rowOff>
    </xdr:from>
    <xdr:to>
      <xdr:col>36</xdr:col>
      <xdr:colOff>165100</xdr:colOff>
      <xdr:row>54</xdr:row>
      <xdr:rowOff>141397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2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157924</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07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4083</xdr:rowOff>
    </xdr:from>
    <xdr:to>
      <xdr:col>55</xdr:col>
      <xdr:colOff>0</xdr:colOff>
      <xdr:row>79</xdr:row>
      <xdr:rowOff>42145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48633"/>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4083</xdr:rowOff>
    </xdr:from>
    <xdr:to>
      <xdr:col>50</xdr:col>
      <xdr:colOff>114300</xdr:colOff>
      <xdr:row>79</xdr:row>
      <xdr:rowOff>23915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48633"/>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130327</xdr:rowOff>
    </xdr:from>
    <xdr:to>
      <xdr:col>45</xdr:col>
      <xdr:colOff>177800</xdr:colOff>
      <xdr:row>79</xdr:row>
      <xdr:rowOff>23915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31977"/>
          <a:ext cx="889000" cy="2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124631</xdr:rowOff>
    </xdr:from>
    <xdr:to>
      <xdr:col>41</xdr:col>
      <xdr:colOff>50800</xdr:colOff>
      <xdr:row>77</xdr:row>
      <xdr:rowOff>130327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26281"/>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162795</xdr:rowOff>
    </xdr:from>
    <xdr:to>
      <xdr:col>55</xdr:col>
      <xdr:colOff>50800</xdr:colOff>
      <xdr:row>79</xdr:row>
      <xdr:rowOff>92945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77722</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5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124733</xdr:rowOff>
    </xdr:from>
    <xdr:to>
      <xdr:col>50</xdr:col>
      <xdr:colOff>165100</xdr:colOff>
      <xdr:row>79</xdr:row>
      <xdr:rowOff>54883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46010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9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144565</xdr:rowOff>
    </xdr:from>
    <xdr:to>
      <xdr:col>46</xdr:col>
      <xdr:colOff>38100</xdr:colOff>
      <xdr:row>79</xdr:row>
      <xdr:rowOff>74715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65842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79527</xdr:rowOff>
    </xdr:from>
    <xdr:to>
      <xdr:col>41</xdr:col>
      <xdr:colOff>101600</xdr:colOff>
      <xdr:row>78</xdr:row>
      <xdr:rowOff>9677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73831</xdr:rowOff>
    </xdr:from>
    <xdr:to>
      <xdr:col>36</xdr:col>
      <xdr:colOff>165100</xdr:colOff>
      <xdr:row>78</xdr:row>
      <xdr:rowOff>3981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166558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36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24834</xdr:rowOff>
    </xdr:from>
    <xdr:to>
      <xdr:col>55</xdr:col>
      <xdr:colOff>0</xdr:colOff>
      <xdr:row>96</xdr:row>
      <xdr:rowOff>169439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484034"/>
          <a:ext cx="838200" cy="1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146438</xdr:rowOff>
    </xdr:from>
    <xdr:to>
      <xdr:col>50</xdr:col>
      <xdr:colOff>114300</xdr:colOff>
      <xdr:row>96</xdr:row>
      <xdr:rowOff>169439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05638"/>
          <a:ext cx="889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146438</xdr:rowOff>
    </xdr:from>
    <xdr:to>
      <xdr:col>45</xdr:col>
      <xdr:colOff>177800</xdr:colOff>
      <xdr:row>96</xdr:row>
      <xdr:rowOff>149606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05638"/>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137327</xdr:rowOff>
    </xdr:from>
    <xdr:to>
      <xdr:col>41</xdr:col>
      <xdr:colOff>50800</xdr:colOff>
      <xdr:row>96</xdr:row>
      <xdr:rowOff>149606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253627"/>
          <a:ext cx="889000" cy="35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145484</xdr:rowOff>
    </xdr:from>
    <xdr:to>
      <xdr:col>55</xdr:col>
      <xdr:colOff>50800</xdr:colOff>
      <xdr:row>96</xdr:row>
      <xdr:rowOff>75634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168361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28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118639</xdr:rowOff>
    </xdr:from>
    <xdr:to>
      <xdr:col>50</xdr:col>
      <xdr:colOff>165100</xdr:colOff>
      <xdr:row>97</xdr:row>
      <xdr:rowOff>48789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39916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95638</xdr:rowOff>
    </xdr:from>
    <xdr:to>
      <xdr:col>46</xdr:col>
      <xdr:colOff>38100</xdr:colOff>
      <xdr:row>97</xdr:row>
      <xdr:rowOff>25788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42315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98806</xdr:rowOff>
    </xdr:from>
    <xdr:to>
      <xdr:col>41</xdr:col>
      <xdr:colOff>101600</xdr:colOff>
      <xdr:row>97</xdr:row>
      <xdr:rowOff>28956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45483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3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86527</xdr:rowOff>
    </xdr:from>
    <xdr:to>
      <xdr:col>36</xdr:col>
      <xdr:colOff>165100</xdr:colOff>
      <xdr:row>95</xdr:row>
      <xdr:rowOff>16677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2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33204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9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17075</xdr:rowOff>
    </xdr:from>
    <xdr:to>
      <xdr:col>85</xdr:col>
      <xdr:colOff>127000</xdr:colOff>
      <xdr:row>39</xdr:row>
      <xdr:rowOff>36430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03625"/>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17685</xdr:rowOff>
    </xdr:from>
    <xdr:to>
      <xdr:col>81</xdr:col>
      <xdr:colOff>50800</xdr:colOff>
      <xdr:row>39</xdr:row>
      <xdr:rowOff>36430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0423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143129</xdr:rowOff>
    </xdr:from>
    <xdr:to>
      <xdr:col>76</xdr:col>
      <xdr:colOff>114300</xdr:colOff>
      <xdr:row>39</xdr:row>
      <xdr:rowOff>17685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8229"/>
          <a:ext cx="8890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143129</xdr:rowOff>
    </xdr:from>
    <xdr:to>
      <xdr:col>71</xdr:col>
      <xdr:colOff>177800</xdr:colOff>
      <xdr:row>39</xdr:row>
      <xdr:rowOff>25438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58229"/>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137725</xdr:rowOff>
    </xdr:from>
    <xdr:to>
      <xdr:col>85</xdr:col>
      <xdr:colOff>177800</xdr:colOff>
      <xdr:row>39</xdr:row>
      <xdr:rowOff>67875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52652</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6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157080</xdr:rowOff>
    </xdr:from>
    <xdr:to>
      <xdr:col>81</xdr:col>
      <xdr:colOff>101600</xdr:colOff>
      <xdr:row>39</xdr:row>
      <xdr:rowOff>87230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78357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6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138335</xdr:rowOff>
    </xdr:from>
    <xdr:to>
      <xdr:col>76</xdr:col>
      <xdr:colOff>165100</xdr:colOff>
      <xdr:row>39</xdr:row>
      <xdr:rowOff>68485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59612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7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92329</xdr:rowOff>
    </xdr:from>
    <xdr:to>
      <xdr:col>72</xdr:col>
      <xdr:colOff>38100</xdr:colOff>
      <xdr:row>39</xdr:row>
      <xdr:rowOff>22479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13606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70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146088</xdr:rowOff>
    </xdr:from>
    <xdr:to>
      <xdr:col>67</xdr:col>
      <xdr:colOff>101600</xdr:colOff>
      <xdr:row>39</xdr:row>
      <xdr:rowOff>76238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67365</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165548</xdr:rowOff>
    </xdr:from>
    <xdr:to>
      <xdr:col>85</xdr:col>
      <xdr:colOff>127000</xdr:colOff>
      <xdr:row>76</xdr:row>
      <xdr:rowOff>5611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24298"/>
          <a:ext cx="8382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155800</xdr:rowOff>
    </xdr:from>
    <xdr:to>
      <xdr:col>81</xdr:col>
      <xdr:colOff>50800</xdr:colOff>
      <xdr:row>75</xdr:row>
      <xdr:rowOff>165548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14550"/>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150673</xdr:rowOff>
    </xdr:from>
    <xdr:to>
      <xdr:col>76</xdr:col>
      <xdr:colOff>114300</xdr:colOff>
      <xdr:row>75</xdr:row>
      <xdr:rowOff>155800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09423"/>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150673</xdr:rowOff>
    </xdr:from>
    <xdr:to>
      <xdr:col>71</xdr:col>
      <xdr:colOff>177800</xdr:colOff>
      <xdr:row>76</xdr:row>
      <xdr:rowOff>20796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09423"/>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126260</xdr:rowOff>
    </xdr:from>
    <xdr:to>
      <xdr:col>85</xdr:col>
      <xdr:colOff>177800</xdr:colOff>
      <xdr:row>76</xdr:row>
      <xdr:rowOff>56409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85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104687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6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114748</xdr:rowOff>
    </xdr:from>
    <xdr:to>
      <xdr:col>81</xdr:col>
      <xdr:colOff>101600</xdr:colOff>
      <xdr:row>76</xdr:row>
      <xdr:rowOff>44898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36025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6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105000</xdr:rowOff>
    </xdr:from>
    <xdr:to>
      <xdr:col>76</xdr:col>
      <xdr:colOff>165100</xdr:colOff>
      <xdr:row>76</xdr:row>
      <xdr:rowOff>35150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26277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5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99873</xdr:rowOff>
    </xdr:from>
    <xdr:to>
      <xdr:col>72</xdr:col>
      <xdr:colOff>38100</xdr:colOff>
      <xdr:row>76</xdr:row>
      <xdr:rowOff>30023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46550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141446</xdr:rowOff>
    </xdr:from>
    <xdr:to>
      <xdr:col>67</xdr:col>
      <xdr:colOff>101600</xdr:colOff>
      <xdr:row>76</xdr:row>
      <xdr:rowOff>71596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88123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65963</xdr:rowOff>
    </xdr:from>
    <xdr:to>
      <xdr:col>85</xdr:col>
      <xdr:colOff>127000</xdr:colOff>
      <xdr:row>98</xdr:row>
      <xdr:rowOff>30784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96613"/>
          <a:ext cx="838200" cy="1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65963</xdr:rowOff>
    </xdr:from>
    <xdr:to>
      <xdr:col>81</xdr:col>
      <xdr:colOff>50800</xdr:colOff>
      <xdr:row>98</xdr:row>
      <xdr:rowOff>121044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96613"/>
          <a:ext cx="889000" cy="2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69380</xdr:rowOff>
    </xdr:from>
    <xdr:to>
      <xdr:col>76</xdr:col>
      <xdr:colOff>114300</xdr:colOff>
      <xdr:row>98</xdr:row>
      <xdr:rowOff>121044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7148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69380</xdr:rowOff>
    </xdr:from>
    <xdr:to>
      <xdr:col>71</xdr:col>
      <xdr:colOff>177800</xdr:colOff>
      <xdr:row>98</xdr:row>
      <xdr:rowOff>118923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871480"/>
          <a:ext cx="889000" cy="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151434</xdr:rowOff>
    </xdr:from>
    <xdr:to>
      <xdr:col>85</xdr:col>
      <xdr:colOff>177800</xdr:colOff>
      <xdr:row>98</xdr:row>
      <xdr:rowOff>81584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129861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15163</xdr:rowOff>
    </xdr:from>
    <xdr:to>
      <xdr:col>81</xdr:col>
      <xdr:colOff>101600</xdr:colOff>
      <xdr:row>97</xdr:row>
      <xdr:rowOff>116763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107890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70244</xdr:rowOff>
    </xdr:from>
    <xdr:to>
      <xdr:col>76</xdr:col>
      <xdr:colOff>165100</xdr:colOff>
      <xdr:row>99</xdr:row>
      <xdr:rowOff>394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162971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6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18580</xdr:rowOff>
    </xdr:from>
    <xdr:to>
      <xdr:col>72</xdr:col>
      <xdr:colOff>38100</xdr:colOff>
      <xdr:row>98</xdr:row>
      <xdr:rowOff>120180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111307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9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68123</xdr:rowOff>
    </xdr:from>
    <xdr:to>
      <xdr:col>67</xdr:col>
      <xdr:colOff>101600</xdr:colOff>
      <xdr:row>98</xdr:row>
      <xdr:rowOff>169723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160850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6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77795</xdr:rowOff>
    </xdr:from>
    <xdr:to>
      <xdr:col>116</xdr:col>
      <xdr:colOff>63500</xdr:colOff>
      <xdr:row>58</xdr:row>
      <xdr:rowOff>78344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21895"/>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78344</xdr:rowOff>
    </xdr:from>
    <xdr:to>
      <xdr:col>111</xdr:col>
      <xdr:colOff>177800</xdr:colOff>
      <xdr:row>58</xdr:row>
      <xdr:rowOff>78984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2244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72675</xdr:rowOff>
    </xdr:from>
    <xdr:to>
      <xdr:col>107</xdr:col>
      <xdr:colOff>50800</xdr:colOff>
      <xdr:row>58</xdr:row>
      <xdr:rowOff>78984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16775"/>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52009</xdr:rowOff>
    </xdr:from>
    <xdr:to>
      <xdr:col>102</xdr:col>
      <xdr:colOff>114300</xdr:colOff>
      <xdr:row>58</xdr:row>
      <xdr:rowOff>72675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96109"/>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26995</xdr:rowOff>
    </xdr:from>
    <xdr:to>
      <xdr:col>116</xdr:col>
      <xdr:colOff>114300</xdr:colOff>
      <xdr:row>58</xdr:row>
      <xdr:rowOff>128595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113372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27544</xdr:rowOff>
    </xdr:from>
    <xdr:to>
      <xdr:col>112</xdr:col>
      <xdr:colOff>38100</xdr:colOff>
      <xdr:row>58</xdr:row>
      <xdr:rowOff>129144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120271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6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28184</xdr:rowOff>
    </xdr:from>
    <xdr:to>
      <xdr:col>107</xdr:col>
      <xdr:colOff>101600</xdr:colOff>
      <xdr:row>58</xdr:row>
      <xdr:rowOff>129784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120911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6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21875</xdr:rowOff>
    </xdr:from>
    <xdr:to>
      <xdr:col>102</xdr:col>
      <xdr:colOff>165100</xdr:colOff>
      <xdr:row>58</xdr:row>
      <xdr:rowOff>123475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114602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5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1209</xdr:rowOff>
    </xdr:from>
    <xdr:to>
      <xdr:col>98</xdr:col>
      <xdr:colOff>38100</xdr:colOff>
      <xdr:row>58</xdr:row>
      <xdr:rowOff>102809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93936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3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50736</xdr:rowOff>
    </xdr:from>
    <xdr:to>
      <xdr:col>116</xdr:col>
      <xdr:colOff>63500</xdr:colOff>
      <xdr:row>74</xdr:row>
      <xdr:rowOff>92570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738036"/>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92570</xdr:rowOff>
    </xdr:from>
    <xdr:to>
      <xdr:col>111</xdr:col>
      <xdr:colOff>177800</xdr:colOff>
      <xdr:row>74</xdr:row>
      <xdr:rowOff>118745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779870"/>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118745</xdr:rowOff>
    </xdr:from>
    <xdr:to>
      <xdr:col>107</xdr:col>
      <xdr:colOff>50800</xdr:colOff>
      <xdr:row>74</xdr:row>
      <xdr:rowOff>162331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06045"/>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162331</xdr:rowOff>
    </xdr:from>
    <xdr:to>
      <xdr:col>102</xdr:col>
      <xdr:colOff>114300</xdr:colOff>
      <xdr:row>75</xdr:row>
      <xdr:rowOff>60071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49631"/>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171386</xdr:rowOff>
    </xdr:from>
    <xdr:to>
      <xdr:col>116</xdr:col>
      <xdr:colOff>114300</xdr:colOff>
      <xdr:row>74</xdr:row>
      <xdr:rowOff>101536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22813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5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41770</xdr:rowOff>
    </xdr:from>
    <xdr:to>
      <xdr:col>112</xdr:col>
      <xdr:colOff>38100</xdr:colOff>
      <xdr:row>74</xdr:row>
      <xdr:rowOff>143370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7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159897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67945</xdr:rowOff>
    </xdr:from>
    <xdr:to>
      <xdr:col>107</xdr:col>
      <xdr:colOff>101600</xdr:colOff>
      <xdr:row>74</xdr:row>
      <xdr:rowOff>169545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14622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111531</xdr:rowOff>
    </xdr:from>
    <xdr:to>
      <xdr:col>102</xdr:col>
      <xdr:colOff>165100</xdr:colOff>
      <xdr:row>75</xdr:row>
      <xdr:rowOff>41681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58208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9271</xdr:rowOff>
    </xdr:from>
    <xdr:to>
      <xdr:col>98</xdr:col>
      <xdr:colOff>38100</xdr:colOff>
      <xdr:row>75</xdr:row>
      <xdr:rowOff>110871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101998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66,368</a:t>
          </a:r>
          <a:r>
            <a:rPr kumimoji="1" lang="ja-JP" altLang="en-US" sz="1100">
              <a:latin typeface="ＭＳ Ｐゴシック" panose="020B0600070205080204" pitchFamily="50" charset="-128"/>
              <a:ea typeface="ＭＳ Ｐゴシック" panose="020B0600070205080204" pitchFamily="50" charset="-128"/>
            </a:rPr>
            <a:t>円で前年度と比較して</a:t>
          </a:r>
          <a:r>
            <a:rPr kumimoji="1" lang="en-US" altLang="ja-JP" sz="1100">
              <a:latin typeface="ＭＳ Ｐゴシック" panose="020B0600070205080204" pitchFamily="50" charset="-128"/>
              <a:ea typeface="ＭＳ Ｐゴシック" panose="020B0600070205080204" pitchFamily="50" charset="-128"/>
            </a:rPr>
            <a:t>963</a:t>
          </a:r>
          <a:r>
            <a:rPr kumimoji="1" lang="ja-JP" altLang="en-US" sz="1100">
              <a:latin typeface="ＭＳ Ｐゴシック" panose="020B0600070205080204" pitchFamily="50" charset="-128"/>
              <a:ea typeface="ＭＳ Ｐゴシック" panose="020B0600070205080204" pitchFamily="50" charset="-128"/>
            </a:rPr>
            <a:t>円の減となっている。今後も、会計年度任用職員への勤勉手当の支給など増加要因があるため、動向を注視する必要がある。物件費は、住民一人当たり</a:t>
          </a:r>
          <a:r>
            <a:rPr kumimoji="1" lang="en-US" altLang="ja-JP" sz="1100">
              <a:latin typeface="ＭＳ Ｐゴシック" panose="020B0600070205080204" pitchFamily="50" charset="-128"/>
              <a:ea typeface="ＭＳ Ｐゴシック" panose="020B0600070205080204" pitchFamily="50" charset="-128"/>
            </a:rPr>
            <a:t>68,276</a:t>
          </a:r>
          <a:r>
            <a:rPr kumimoji="1" lang="ja-JP" altLang="en-US" sz="1100">
              <a:latin typeface="ＭＳ Ｐゴシック" panose="020B0600070205080204" pitchFamily="50" charset="-128"/>
              <a:ea typeface="ＭＳ Ｐゴシック" panose="020B0600070205080204" pitchFamily="50" charset="-128"/>
            </a:rPr>
            <a:t>円で前年度から</a:t>
          </a:r>
          <a:r>
            <a:rPr kumimoji="1" lang="en-US" altLang="ja-JP" sz="1100">
              <a:latin typeface="ＭＳ Ｐゴシック" panose="020B0600070205080204" pitchFamily="50" charset="-128"/>
              <a:ea typeface="ＭＳ Ｐゴシック" panose="020B0600070205080204" pitchFamily="50" charset="-128"/>
            </a:rPr>
            <a:t>6,156</a:t>
          </a:r>
          <a:r>
            <a:rPr kumimoji="1" lang="ja-JP" altLang="en-US" sz="1100">
              <a:latin typeface="ＭＳ Ｐゴシック" panose="020B0600070205080204" pitchFamily="50" charset="-128"/>
              <a:ea typeface="ＭＳ Ｐゴシック" panose="020B0600070205080204" pitchFamily="50" charset="-128"/>
            </a:rPr>
            <a:t>円の減となった。主な要因としては、新型コロナ対策関連事業が減少したためである。物件費は、燃料費や光熱水費、業務委託など物価高騰の影響を受ける経費が多いため、今後も横ばいから増加傾向で推移していくものと見込まれる。扶助費は、住民一人当たり</a:t>
          </a:r>
          <a:r>
            <a:rPr kumimoji="1" lang="en-US" altLang="ja-JP" sz="1100">
              <a:latin typeface="ＭＳ Ｐゴシック" panose="020B0600070205080204" pitchFamily="50" charset="-128"/>
              <a:ea typeface="ＭＳ Ｐゴシック" panose="020B0600070205080204" pitchFamily="50" charset="-128"/>
            </a:rPr>
            <a:t>136,450</a:t>
          </a:r>
          <a:r>
            <a:rPr kumimoji="1" lang="ja-JP" altLang="en-US" sz="1100">
              <a:latin typeface="ＭＳ Ｐゴシック" panose="020B0600070205080204" pitchFamily="50" charset="-128"/>
              <a:ea typeface="ＭＳ Ｐゴシック" panose="020B0600070205080204" pitchFamily="50" charset="-128"/>
            </a:rPr>
            <a:t>円で前年度から</a:t>
          </a:r>
          <a:r>
            <a:rPr kumimoji="1" lang="en-US" altLang="ja-JP" sz="1100">
              <a:latin typeface="ＭＳ Ｐゴシック" panose="020B0600070205080204" pitchFamily="50" charset="-128"/>
              <a:ea typeface="ＭＳ Ｐゴシック" panose="020B0600070205080204" pitchFamily="50" charset="-128"/>
            </a:rPr>
            <a:t>13,652</a:t>
          </a:r>
          <a:r>
            <a:rPr kumimoji="1" lang="ja-JP" altLang="en-US" sz="1100">
              <a:latin typeface="ＭＳ Ｐゴシック" panose="020B0600070205080204" pitchFamily="50" charset="-128"/>
              <a:ea typeface="ＭＳ Ｐゴシック" panose="020B0600070205080204" pitchFamily="50" charset="-128"/>
            </a:rPr>
            <a:t>円の増となった。主な要因としては、物価高騰等の影響に伴う生活者支援の給付金事業や介護給付事業等に関する経費の増によるものであり、今後も増額傾向が見込まれる。補助費等は、住民一人当たり</a:t>
          </a:r>
          <a:r>
            <a:rPr kumimoji="1" lang="en-US" altLang="ja-JP" sz="1100">
              <a:latin typeface="ＭＳ Ｐゴシック" panose="020B0600070205080204" pitchFamily="50" charset="-128"/>
              <a:ea typeface="ＭＳ Ｐゴシック" panose="020B0600070205080204" pitchFamily="50" charset="-128"/>
            </a:rPr>
            <a:t>81,216</a:t>
          </a:r>
          <a:r>
            <a:rPr kumimoji="1" lang="ja-JP" altLang="en-US" sz="1100">
              <a:latin typeface="ＭＳ Ｐゴシック" panose="020B0600070205080204" pitchFamily="50" charset="-128"/>
              <a:ea typeface="ＭＳ Ｐゴシック" panose="020B0600070205080204" pitchFamily="50" charset="-128"/>
            </a:rPr>
            <a:t>円で前年度と比較して</a:t>
          </a:r>
          <a:r>
            <a:rPr kumimoji="1" lang="en-US" altLang="ja-JP" sz="1100">
              <a:latin typeface="ＭＳ Ｐゴシック" panose="020B0600070205080204" pitchFamily="50" charset="-128"/>
              <a:ea typeface="ＭＳ Ｐゴシック" panose="020B0600070205080204" pitchFamily="50" charset="-128"/>
            </a:rPr>
            <a:t>792</a:t>
          </a:r>
          <a:r>
            <a:rPr kumimoji="1" lang="ja-JP" altLang="en-US" sz="1100">
              <a:latin typeface="ＭＳ Ｐゴシック" panose="020B0600070205080204" pitchFamily="50" charset="-128"/>
              <a:ea typeface="ＭＳ Ｐゴシック" panose="020B0600070205080204" pitchFamily="50" charset="-128"/>
            </a:rPr>
            <a:t>円の減となった。主な要因としては、新型コロナウイルスワクチン接種事業に伴う償還金</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百万円が減ととなったことなどによるものである。今後は、一部事務組合の所管であるごみ処理施設やし尿処理施設等の老朽化に伴う維持管理費の増が想定されるため増加傾向が見込まれる。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65,695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円の増となった。ここ</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は類似団体平均を下回っている状況ではあるが、今後も学校規模適正化事業（学校統廃合）や老朽化した学校施設の改築・長寿命化事業が計画されているため増加の転じていくと見込んでいる。普通建設事業費の増加は、その後の公債費にも影響していくるため、事業実施に当たっては、必要性や緊急性を踏まえた優先順位を明確にした上で実施していく必要があると考える。公債費は、合併特例債の償還がピークを過ぎたことから減少傾向であったが、前述のとおり、今後普通建設事業費の影響を受ける可能性が大いにあるため、その動向については注意しておく必要がある。積立金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14,576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10,730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円の減となった。主な要因としては、財政調整基金積立金や市有施設整備基金積立金が減少したことによるものである。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63,537
62,248
152.60
36,500,011
35,213,084
1,132,425
18,456,358
30,372,735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111887</xdr:rowOff>
    </xdr:from>
    <xdr:to>
      <xdr:col>24</xdr:col>
      <xdr:colOff>63500</xdr:colOff>
      <xdr:row>35</xdr:row>
      <xdr:rowOff>152654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2637"/>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152654</xdr:rowOff>
    </xdr:from>
    <xdr:to>
      <xdr:col>19</xdr:col>
      <xdr:colOff>177800</xdr:colOff>
      <xdr:row>35</xdr:row>
      <xdr:rowOff>167132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34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167132</xdr:rowOff>
    </xdr:from>
    <xdr:to>
      <xdr:col>15</xdr:col>
      <xdr:colOff>50800</xdr:colOff>
      <xdr:row>36</xdr:row>
      <xdr:rowOff>32258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78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149225</xdr:rowOff>
    </xdr:from>
    <xdr:to>
      <xdr:col>10</xdr:col>
      <xdr:colOff>114300</xdr:colOff>
      <xdr:row>36</xdr:row>
      <xdr:rowOff>32258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9975"/>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61087</xdr:rowOff>
    </xdr:from>
    <xdr:to>
      <xdr:col>24</xdr:col>
      <xdr:colOff>114300</xdr:colOff>
      <xdr:row>35</xdr:row>
      <xdr:rowOff>162687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83964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101854</xdr:rowOff>
    </xdr:from>
    <xdr:to>
      <xdr:col>20</xdr:col>
      <xdr:colOff>38100</xdr:colOff>
      <xdr:row>36</xdr:row>
      <xdr:rowOff>32004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48531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116332</xdr:rowOff>
    </xdr:from>
    <xdr:to>
      <xdr:col>15</xdr:col>
      <xdr:colOff>101600</xdr:colOff>
      <xdr:row>36</xdr:row>
      <xdr:rowOff>46482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63009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152908</xdr:rowOff>
    </xdr:from>
    <xdr:to>
      <xdr:col>10</xdr:col>
      <xdr:colOff>165100</xdr:colOff>
      <xdr:row>36</xdr:row>
      <xdr:rowOff>83058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74185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149036</xdr:rowOff>
    </xdr:from>
    <xdr:to>
      <xdr:col>24</xdr:col>
      <xdr:colOff>63500</xdr:colOff>
      <xdr:row>57</xdr:row>
      <xdr:rowOff>26072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50236"/>
          <a:ext cx="8382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149036</xdr:rowOff>
    </xdr:from>
    <xdr:to>
      <xdr:col>19</xdr:col>
      <xdr:colOff>177800</xdr:colOff>
      <xdr:row>57</xdr:row>
      <xdr:rowOff>36437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50236"/>
          <a:ext cx="889000" cy="5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80689</xdr:rowOff>
    </xdr:from>
    <xdr:to>
      <xdr:col>15</xdr:col>
      <xdr:colOff>50800</xdr:colOff>
      <xdr:row>57</xdr:row>
      <xdr:rowOff>36437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38989"/>
          <a:ext cx="889000" cy="47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80689</xdr:rowOff>
    </xdr:from>
    <xdr:to>
      <xdr:col>10</xdr:col>
      <xdr:colOff>114300</xdr:colOff>
      <xdr:row>56</xdr:row>
      <xdr:rowOff>85869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38989"/>
          <a:ext cx="889000" cy="3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146722</xdr:rowOff>
    </xdr:from>
    <xdr:to>
      <xdr:col>24</xdr:col>
      <xdr:colOff>114300</xdr:colOff>
      <xdr:row>57</xdr:row>
      <xdr:rowOff>76872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125149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98236</xdr:rowOff>
    </xdr:from>
    <xdr:to>
      <xdr:col>20</xdr:col>
      <xdr:colOff>38100</xdr:colOff>
      <xdr:row>57</xdr:row>
      <xdr:rowOff>28386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19513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157087</xdr:rowOff>
    </xdr:from>
    <xdr:to>
      <xdr:col>15</xdr:col>
      <xdr:colOff>101600</xdr:colOff>
      <xdr:row>57</xdr:row>
      <xdr:rowOff>87237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78364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29889</xdr:rowOff>
    </xdr:from>
    <xdr:to>
      <xdr:col>10</xdr:col>
      <xdr:colOff>165100</xdr:colOff>
      <xdr:row>54</xdr:row>
      <xdr:rowOff>131489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122616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35069</xdr:rowOff>
    </xdr:from>
    <xdr:to>
      <xdr:col>6</xdr:col>
      <xdr:colOff>38100</xdr:colOff>
      <xdr:row>56</xdr:row>
      <xdr:rowOff>136669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153196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1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40536</xdr:rowOff>
    </xdr:from>
    <xdr:to>
      <xdr:col>24</xdr:col>
      <xdr:colOff>63500</xdr:colOff>
      <xdr:row>75</xdr:row>
      <xdr:rowOff>60915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27836"/>
          <a:ext cx="838200" cy="19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75186</xdr:rowOff>
    </xdr:from>
    <xdr:to>
      <xdr:col>19</xdr:col>
      <xdr:colOff>177800</xdr:colOff>
      <xdr:row>75</xdr:row>
      <xdr:rowOff>60915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62486"/>
          <a:ext cx="889000" cy="1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75186</xdr:rowOff>
    </xdr:from>
    <xdr:to>
      <xdr:col>15</xdr:col>
      <xdr:colOff>50800</xdr:colOff>
      <xdr:row>76</xdr:row>
      <xdr:rowOff>136500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62486"/>
          <a:ext cx="889000" cy="40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136500</xdr:rowOff>
    </xdr:from>
    <xdr:to>
      <xdr:col>10</xdr:col>
      <xdr:colOff>114300</xdr:colOff>
      <xdr:row>77</xdr:row>
      <xdr:rowOff>23833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67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161186</xdr:rowOff>
    </xdr:from>
    <xdr:to>
      <xdr:col>24</xdr:col>
      <xdr:colOff>114300</xdr:colOff>
      <xdr:row>74</xdr:row>
      <xdr:rowOff>91336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12613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2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10115</xdr:rowOff>
    </xdr:from>
    <xdr:to>
      <xdr:col>20</xdr:col>
      <xdr:colOff>38100</xdr:colOff>
      <xdr:row>75</xdr:row>
      <xdr:rowOff>111715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128242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24386</xdr:rowOff>
    </xdr:from>
    <xdr:to>
      <xdr:col>15</xdr:col>
      <xdr:colOff>101600</xdr:colOff>
      <xdr:row>74</xdr:row>
      <xdr:rowOff>125986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142513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8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85700</xdr:rowOff>
    </xdr:from>
    <xdr:to>
      <xdr:col>10</xdr:col>
      <xdr:colOff>165100</xdr:colOff>
      <xdr:row>77</xdr:row>
      <xdr:rowOff>15850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32376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9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144483</xdr:rowOff>
    </xdr:from>
    <xdr:to>
      <xdr:col>6</xdr:col>
      <xdr:colOff>38100</xdr:colOff>
      <xdr:row>77</xdr:row>
      <xdr:rowOff>74633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91160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104533</xdr:rowOff>
    </xdr:from>
    <xdr:to>
      <xdr:col>24</xdr:col>
      <xdr:colOff>63500</xdr:colOff>
      <xdr:row>96</xdr:row>
      <xdr:rowOff>21189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92283"/>
          <a:ext cx="8382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104533</xdr:rowOff>
    </xdr:from>
    <xdr:to>
      <xdr:col>19</xdr:col>
      <xdr:colOff>177800</xdr:colOff>
      <xdr:row>96</xdr:row>
      <xdr:rowOff>56451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92283"/>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56451</xdr:rowOff>
    </xdr:from>
    <xdr:to>
      <xdr:col>15</xdr:col>
      <xdr:colOff>50800</xdr:colOff>
      <xdr:row>97</xdr:row>
      <xdr:rowOff>87407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15651"/>
          <a:ext cx="889000" cy="20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87407</xdr:rowOff>
    </xdr:from>
    <xdr:to>
      <xdr:col>10</xdr:col>
      <xdr:colOff>114300</xdr:colOff>
      <xdr:row>97</xdr:row>
      <xdr:rowOff>109716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18057"/>
          <a:ext cx="889000" cy="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141839</xdr:rowOff>
    </xdr:from>
    <xdr:to>
      <xdr:col>24</xdr:col>
      <xdr:colOff>114300</xdr:colOff>
      <xdr:row>96</xdr:row>
      <xdr:rowOff>71989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120266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53733</xdr:rowOff>
    </xdr:from>
    <xdr:to>
      <xdr:col>20</xdr:col>
      <xdr:colOff>38100</xdr:colOff>
      <xdr:row>95</xdr:row>
      <xdr:rowOff>155333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5651</xdr:rowOff>
    </xdr:from>
    <xdr:to>
      <xdr:col>15</xdr:col>
      <xdr:colOff>101600</xdr:colOff>
      <xdr:row>96</xdr:row>
      <xdr:rowOff>107251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98378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36607</xdr:rowOff>
    </xdr:from>
    <xdr:to>
      <xdr:col>10</xdr:col>
      <xdr:colOff>165100</xdr:colOff>
      <xdr:row>97</xdr:row>
      <xdr:rowOff>138207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129334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58916</xdr:rowOff>
    </xdr:from>
    <xdr:to>
      <xdr:col>6</xdr:col>
      <xdr:colOff>38100</xdr:colOff>
      <xdr:row>97</xdr:row>
      <xdr:rowOff>160516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151643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42640</xdr:rowOff>
    </xdr:from>
    <xdr:to>
      <xdr:col>55</xdr:col>
      <xdr:colOff>0</xdr:colOff>
      <xdr:row>54</xdr:row>
      <xdr:rowOff>166446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300940"/>
          <a:ext cx="838200" cy="1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166446</xdr:rowOff>
    </xdr:from>
    <xdr:to>
      <xdr:col>50</xdr:col>
      <xdr:colOff>114300</xdr:colOff>
      <xdr:row>56</xdr:row>
      <xdr:rowOff>1969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24746"/>
          <a:ext cx="889000" cy="1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1969</xdr:rowOff>
    </xdr:from>
    <xdr:to>
      <xdr:col>45</xdr:col>
      <xdr:colOff>177800</xdr:colOff>
      <xdr:row>56</xdr:row>
      <xdr:rowOff>14770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0316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22447</xdr:rowOff>
    </xdr:from>
    <xdr:to>
      <xdr:col>41</xdr:col>
      <xdr:colOff>50800</xdr:colOff>
      <xdr:row>56</xdr:row>
      <xdr:rowOff>14770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52197"/>
          <a:ext cx="889000" cy="1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163290</xdr:rowOff>
    </xdr:from>
    <xdr:to>
      <xdr:col>55</xdr:col>
      <xdr:colOff>50800</xdr:colOff>
      <xdr:row>54</xdr:row>
      <xdr:rowOff>93440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14717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115646</xdr:rowOff>
    </xdr:from>
    <xdr:to>
      <xdr:col>50</xdr:col>
      <xdr:colOff>165100</xdr:colOff>
      <xdr:row>55</xdr:row>
      <xdr:rowOff>45796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62323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122619</xdr:rowOff>
    </xdr:from>
    <xdr:to>
      <xdr:col>46</xdr:col>
      <xdr:colOff>38100</xdr:colOff>
      <xdr:row>56</xdr:row>
      <xdr:rowOff>52769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69296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135420</xdr:rowOff>
    </xdr:from>
    <xdr:to>
      <xdr:col>41</xdr:col>
      <xdr:colOff>101600</xdr:colOff>
      <xdr:row>56</xdr:row>
      <xdr:rowOff>65570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82097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143097</xdr:rowOff>
    </xdr:from>
    <xdr:to>
      <xdr:col>36</xdr:col>
      <xdr:colOff>165100</xdr:colOff>
      <xdr:row>55</xdr:row>
      <xdr:rowOff>73247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89774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171117</xdr:rowOff>
    </xdr:from>
    <xdr:to>
      <xdr:col>55</xdr:col>
      <xdr:colOff>0</xdr:colOff>
      <xdr:row>78</xdr:row>
      <xdr:rowOff>5054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01317"/>
          <a:ext cx="838200" cy="17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171117</xdr:rowOff>
    </xdr:from>
    <xdr:to>
      <xdr:col>50</xdr:col>
      <xdr:colOff>114300</xdr:colOff>
      <xdr:row>77</xdr:row>
      <xdr:rowOff>39115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01317"/>
          <a:ext cx="889000" cy="3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83955</xdr:rowOff>
    </xdr:from>
    <xdr:to>
      <xdr:col>45</xdr:col>
      <xdr:colOff>177800</xdr:colOff>
      <xdr:row>77</xdr:row>
      <xdr:rowOff>39115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14155"/>
          <a:ext cx="889000" cy="1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83955</xdr:rowOff>
    </xdr:from>
    <xdr:to>
      <xdr:col>41</xdr:col>
      <xdr:colOff>50800</xdr:colOff>
      <xdr:row>77</xdr:row>
      <xdr:rowOff>9692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14155"/>
          <a:ext cx="889000" cy="9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125704</xdr:rowOff>
    </xdr:from>
    <xdr:to>
      <xdr:col>55</xdr:col>
      <xdr:colOff>50800</xdr:colOff>
      <xdr:row>78</xdr:row>
      <xdr:rowOff>55854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104131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120317</xdr:rowOff>
    </xdr:from>
    <xdr:to>
      <xdr:col>50</xdr:col>
      <xdr:colOff>165100</xdr:colOff>
      <xdr:row>77</xdr:row>
      <xdr:rowOff>50467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41594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159765</xdr:rowOff>
    </xdr:from>
    <xdr:to>
      <xdr:col>46</xdr:col>
      <xdr:colOff>38100</xdr:colOff>
      <xdr:row>77</xdr:row>
      <xdr:rowOff>89915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81042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33155</xdr:rowOff>
    </xdr:from>
    <xdr:to>
      <xdr:col>41</xdr:col>
      <xdr:colOff>101600</xdr:colOff>
      <xdr:row>76</xdr:row>
      <xdr:rowOff>134755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125882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1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130342</xdr:rowOff>
    </xdr:from>
    <xdr:to>
      <xdr:col>36</xdr:col>
      <xdr:colOff>165100</xdr:colOff>
      <xdr:row>77</xdr:row>
      <xdr:rowOff>60492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77019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3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89179</xdr:rowOff>
    </xdr:from>
    <xdr:to>
      <xdr:col>55</xdr:col>
      <xdr:colOff>0</xdr:colOff>
      <xdr:row>97</xdr:row>
      <xdr:rowOff>99047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19829"/>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7817</xdr:rowOff>
    </xdr:from>
    <xdr:to>
      <xdr:col>50</xdr:col>
      <xdr:colOff>114300</xdr:colOff>
      <xdr:row>97</xdr:row>
      <xdr:rowOff>89179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38467"/>
          <a:ext cx="889000" cy="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73558</xdr:rowOff>
    </xdr:from>
    <xdr:to>
      <xdr:col>45</xdr:col>
      <xdr:colOff>177800</xdr:colOff>
      <xdr:row>97</xdr:row>
      <xdr:rowOff>7817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32758"/>
          <a:ext cx="889000" cy="1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73558</xdr:rowOff>
    </xdr:from>
    <xdr:to>
      <xdr:col>41</xdr:col>
      <xdr:colOff>50800</xdr:colOff>
      <xdr:row>97</xdr:row>
      <xdr:rowOff>2960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32758"/>
          <a:ext cx="889000" cy="10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48247</xdr:rowOff>
    </xdr:from>
    <xdr:to>
      <xdr:col>55</xdr:col>
      <xdr:colOff>50800</xdr:colOff>
      <xdr:row>97</xdr:row>
      <xdr:rowOff>149847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26674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38379</xdr:rowOff>
    </xdr:from>
    <xdr:to>
      <xdr:col>50</xdr:col>
      <xdr:colOff>165100</xdr:colOff>
      <xdr:row>97</xdr:row>
      <xdr:rowOff>139979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131106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128467</xdr:rowOff>
    </xdr:from>
    <xdr:to>
      <xdr:col>46</xdr:col>
      <xdr:colOff>38100</xdr:colOff>
      <xdr:row>97</xdr:row>
      <xdr:rowOff>58617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49744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8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22758</xdr:rowOff>
    </xdr:from>
    <xdr:to>
      <xdr:col>41</xdr:col>
      <xdr:colOff>101600</xdr:colOff>
      <xdr:row>96</xdr:row>
      <xdr:rowOff>124358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115485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123610</xdr:rowOff>
    </xdr:from>
    <xdr:to>
      <xdr:col>36</xdr:col>
      <xdr:colOff>165100</xdr:colOff>
      <xdr:row>97</xdr:row>
      <xdr:rowOff>53760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44887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7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111582</xdr:rowOff>
    </xdr:from>
    <xdr:to>
      <xdr:col>85</xdr:col>
      <xdr:colOff>127000</xdr:colOff>
      <xdr:row>37</xdr:row>
      <xdr:rowOff>103657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83782"/>
          <a:ext cx="838200" cy="1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111582</xdr:rowOff>
    </xdr:from>
    <xdr:to>
      <xdr:col>81</xdr:col>
      <xdr:colOff>50800</xdr:colOff>
      <xdr:row>37</xdr:row>
      <xdr:rowOff>34087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83782"/>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34087</xdr:rowOff>
    </xdr:from>
    <xdr:to>
      <xdr:col>76</xdr:col>
      <xdr:colOff>114300</xdr:colOff>
      <xdr:row>37</xdr:row>
      <xdr:rowOff>165684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77737"/>
          <a:ext cx="8890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143167</xdr:rowOff>
    </xdr:from>
    <xdr:to>
      <xdr:col>71</xdr:col>
      <xdr:colOff>177800</xdr:colOff>
      <xdr:row>37</xdr:row>
      <xdr:rowOff>165684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15367"/>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52857</xdr:rowOff>
    </xdr:from>
    <xdr:to>
      <xdr:col>85</xdr:col>
      <xdr:colOff>177800</xdr:colOff>
      <xdr:row>37</xdr:row>
      <xdr:rowOff>154457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31284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60782</xdr:rowOff>
    </xdr:from>
    <xdr:to>
      <xdr:col>81</xdr:col>
      <xdr:colOff>101600</xdr:colOff>
      <xdr:row>36</xdr:row>
      <xdr:rowOff>162382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0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154737</xdr:rowOff>
    </xdr:from>
    <xdr:to>
      <xdr:col>76</xdr:col>
      <xdr:colOff>165100</xdr:colOff>
      <xdr:row>37</xdr:row>
      <xdr:rowOff>84887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76014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114884</xdr:rowOff>
    </xdr:from>
    <xdr:to>
      <xdr:col>72</xdr:col>
      <xdr:colOff>38100</xdr:colOff>
      <xdr:row>38</xdr:row>
      <xdr:rowOff>45034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36161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92367</xdr:rowOff>
    </xdr:from>
    <xdr:to>
      <xdr:col>67</xdr:col>
      <xdr:colOff>101600</xdr:colOff>
      <xdr:row>37</xdr:row>
      <xdr:rowOff>22517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39044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15932</xdr:rowOff>
    </xdr:from>
    <xdr:to>
      <xdr:col>85</xdr:col>
      <xdr:colOff>127000</xdr:colOff>
      <xdr:row>58</xdr:row>
      <xdr:rowOff>49384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88582"/>
          <a:ext cx="838200" cy="2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49384</xdr:rowOff>
    </xdr:from>
    <xdr:to>
      <xdr:col>81</xdr:col>
      <xdr:colOff>50800</xdr:colOff>
      <xdr:row>58</xdr:row>
      <xdr:rowOff>112516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93484"/>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156788</xdr:rowOff>
    </xdr:from>
    <xdr:to>
      <xdr:col>76</xdr:col>
      <xdr:colOff>114300</xdr:colOff>
      <xdr:row>58</xdr:row>
      <xdr:rowOff>112516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29438"/>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156788</xdr:rowOff>
    </xdr:from>
    <xdr:to>
      <xdr:col>71</xdr:col>
      <xdr:colOff>177800</xdr:colOff>
      <xdr:row>59</xdr:row>
      <xdr:rowOff>83560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29438"/>
          <a:ext cx="889000" cy="2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136582</xdr:rowOff>
    </xdr:from>
    <xdr:to>
      <xdr:col>85</xdr:col>
      <xdr:colOff>177800</xdr:colOff>
      <xdr:row>57</xdr:row>
      <xdr:rowOff>66732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115009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1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170034</xdr:rowOff>
    </xdr:from>
    <xdr:to>
      <xdr:col>81</xdr:col>
      <xdr:colOff>101600</xdr:colOff>
      <xdr:row>58</xdr:row>
      <xdr:rowOff>100184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91311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61716</xdr:rowOff>
    </xdr:from>
    <xdr:to>
      <xdr:col>76</xdr:col>
      <xdr:colOff>165100</xdr:colOff>
      <xdr:row>58</xdr:row>
      <xdr:rowOff>163316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154443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105988</xdr:rowOff>
    </xdr:from>
    <xdr:to>
      <xdr:col>72</xdr:col>
      <xdr:colOff>38100</xdr:colOff>
      <xdr:row>58</xdr:row>
      <xdr:rowOff>36138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27265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7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32760</xdr:rowOff>
    </xdr:from>
    <xdr:to>
      <xdr:col>67</xdr:col>
      <xdr:colOff>101600</xdr:colOff>
      <xdr:row>59</xdr:row>
      <xdr:rowOff>134360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125487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4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17075</xdr:rowOff>
    </xdr:from>
    <xdr:to>
      <xdr:col>85</xdr:col>
      <xdr:colOff>127000</xdr:colOff>
      <xdr:row>79</xdr:row>
      <xdr:rowOff>36430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61625"/>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17684</xdr:rowOff>
    </xdr:from>
    <xdr:to>
      <xdr:col>81</xdr:col>
      <xdr:colOff>50800</xdr:colOff>
      <xdr:row>79</xdr:row>
      <xdr:rowOff>36430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2234"/>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143129</xdr:rowOff>
    </xdr:from>
    <xdr:to>
      <xdr:col>76</xdr:col>
      <xdr:colOff>114300</xdr:colOff>
      <xdr:row>79</xdr:row>
      <xdr:rowOff>17684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6229"/>
          <a:ext cx="889000" cy="4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143129</xdr:rowOff>
    </xdr:from>
    <xdr:to>
      <xdr:col>71</xdr:col>
      <xdr:colOff>177800</xdr:colOff>
      <xdr:row>79</xdr:row>
      <xdr:rowOff>25439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16229"/>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137725</xdr:rowOff>
    </xdr:from>
    <xdr:to>
      <xdr:col>85</xdr:col>
      <xdr:colOff>177800</xdr:colOff>
      <xdr:row>79</xdr:row>
      <xdr:rowOff>67875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52652</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157080</xdr:rowOff>
    </xdr:from>
    <xdr:to>
      <xdr:col>81</xdr:col>
      <xdr:colOff>101600</xdr:colOff>
      <xdr:row>79</xdr:row>
      <xdr:rowOff>87230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78357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138334</xdr:rowOff>
    </xdr:from>
    <xdr:to>
      <xdr:col>76</xdr:col>
      <xdr:colOff>165100</xdr:colOff>
      <xdr:row>79</xdr:row>
      <xdr:rowOff>68484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59611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92329</xdr:rowOff>
    </xdr:from>
    <xdr:to>
      <xdr:col>72</xdr:col>
      <xdr:colOff>38100</xdr:colOff>
      <xdr:row>79</xdr:row>
      <xdr:rowOff>22479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13606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5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146089</xdr:rowOff>
    </xdr:from>
    <xdr:to>
      <xdr:col>67</xdr:col>
      <xdr:colOff>101600</xdr:colOff>
      <xdr:row>79</xdr:row>
      <xdr:rowOff>76239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67366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1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165548</xdr:rowOff>
    </xdr:from>
    <xdr:to>
      <xdr:col>85</xdr:col>
      <xdr:colOff>127000</xdr:colOff>
      <xdr:row>96</xdr:row>
      <xdr:rowOff>5611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453298"/>
          <a:ext cx="8382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155800</xdr:rowOff>
    </xdr:from>
    <xdr:to>
      <xdr:col>81</xdr:col>
      <xdr:colOff>50800</xdr:colOff>
      <xdr:row>95</xdr:row>
      <xdr:rowOff>165548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443550"/>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150673</xdr:rowOff>
    </xdr:from>
    <xdr:to>
      <xdr:col>76</xdr:col>
      <xdr:colOff>114300</xdr:colOff>
      <xdr:row>95</xdr:row>
      <xdr:rowOff>155800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438423"/>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150673</xdr:rowOff>
    </xdr:from>
    <xdr:to>
      <xdr:col>71</xdr:col>
      <xdr:colOff>177800</xdr:colOff>
      <xdr:row>96</xdr:row>
      <xdr:rowOff>20796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38423"/>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126261</xdr:rowOff>
    </xdr:from>
    <xdr:to>
      <xdr:col>85</xdr:col>
      <xdr:colOff>177800</xdr:colOff>
      <xdr:row>96</xdr:row>
      <xdr:rowOff>56411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104688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114748</xdr:rowOff>
    </xdr:from>
    <xdr:to>
      <xdr:col>81</xdr:col>
      <xdr:colOff>101600</xdr:colOff>
      <xdr:row>96</xdr:row>
      <xdr:rowOff>44898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36025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105000</xdr:rowOff>
    </xdr:from>
    <xdr:to>
      <xdr:col>76</xdr:col>
      <xdr:colOff>165100</xdr:colOff>
      <xdr:row>96</xdr:row>
      <xdr:rowOff>35150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26277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99873</xdr:rowOff>
    </xdr:from>
    <xdr:to>
      <xdr:col>72</xdr:col>
      <xdr:colOff>38100</xdr:colOff>
      <xdr:row>96</xdr:row>
      <xdr:rowOff>30023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46550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141446</xdr:rowOff>
    </xdr:from>
    <xdr:to>
      <xdr:col>67</xdr:col>
      <xdr:colOff>101600</xdr:colOff>
      <xdr:row>96</xdr:row>
      <xdr:rowOff>71596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88123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62,353</a:t>
          </a:r>
          <a:r>
            <a:rPr kumimoji="1" lang="ja-JP" altLang="en-US" sz="1200">
              <a:latin typeface="ＭＳ Ｐゴシック" panose="020B0600070205080204" pitchFamily="50" charset="-128"/>
              <a:ea typeface="ＭＳ Ｐゴシック" panose="020B0600070205080204" pitchFamily="50" charset="-128"/>
            </a:rPr>
            <a:t>円で前年度比</a:t>
          </a:r>
          <a:r>
            <a:rPr kumimoji="1" lang="en-US" altLang="ja-JP" sz="1200">
              <a:latin typeface="ＭＳ Ｐゴシック" panose="020B0600070205080204" pitchFamily="50" charset="-128"/>
              <a:ea typeface="ＭＳ Ｐゴシック" panose="020B0600070205080204" pitchFamily="50" charset="-128"/>
            </a:rPr>
            <a:t>10,605</a:t>
          </a:r>
          <a:r>
            <a:rPr kumimoji="1" lang="ja-JP" altLang="en-US" sz="1200">
              <a:latin typeface="ＭＳ Ｐゴシック" panose="020B0600070205080204" pitchFamily="50" charset="-128"/>
              <a:ea typeface="ＭＳ Ｐゴシック" panose="020B0600070205080204" pitchFamily="50" charset="-128"/>
            </a:rPr>
            <a:t>円の減となった。主な要因としては、定年延長に伴う退職手当負担金の減や財政調整基金等の積立金の減によるものである。民生費は、住民一人当たり</a:t>
          </a:r>
          <a:r>
            <a:rPr kumimoji="1" lang="en-US" altLang="ja-JP" sz="1200">
              <a:latin typeface="ＭＳ Ｐゴシック" panose="020B0600070205080204" pitchFamily="50" charset="-128"/>
              <a:ea typeface="ＭＳ Ｐゴシック" panose="020B0600070205080204" pitchFamily="50" charset="-128"/>
            </a:rPr>
            <a:t>216,073</a:t>
          </a:r>
          <a:r>
            <a:rPr kumimoji="1" lang="ja-JP" altLang="en-US" sz="1200">
              <a:latin typeface="ＭＳ Ｐゴシック" panose="020B0600070205080204" pitchFamily="50" charset="-128"/>
              <a:ea typeface="ＭＳ Ｐゴシック" panose="020B0600070205080204" pitchFamily="50" charset="-128"/>
            </a:rPr>
            <a:t>円で前年度から</a:t>
          </a:r>
          <a:r>
            <a:rPr kumimoji="1" lang="en-US" altLang="ja-JP" sz="1200">
              <a:latin typeface="ＭＳ Ｐゴシック" panose="020B0600070205080204" pitchFamily="50" charset="-128"/>
              <a:ea typeface="ＭＳ Ｐゴシック" panose="020B0600070205080204" pitchFamily="50" charset="-128"/>
            </a:rPr>
            <a:t>11,748</a:t>
          </a:r>
          <a:r>
            <a:rPr kumimoji="1" lang="ja-JP" altLang="en-US" sz="1200">
              <a:latin typeface="ＭＳ Ｐゴシック" panose="020B0600070205080204" pitchFamily="50" charset="-128"/>
              <a:ea typeface="ＭＳ Ｐゴシック" panose="020B0600070205080204" pitchFamily="50" charset="-128"/>
            </a:rPr>
            <a:t>円の増となっており、類似団体平均と比較しても高い状況が続いている。主な要因としては、物価高騰の影響に伴う生活者支援の給付金事業が継続されており、高い水準で推移しているためである。衛生費は、住民一人当たり</a:t>
          </a:r>
          <a:r>
            <a:rPr kumimoji="1" lang="en-US" altLang="ja-JP" sz="1200">
              <a:latin typeface="ＭＳ Ｐゴシック" panose="020B0600070205080204" pitchFamily="50" charset="-128"/>
              <a:ea typeface="ＭＳ Ｐゴシック" panose="020B0600070205080204" pitchFamily="50" charset="-128"/>
            </a:rPr>
            <a:t>48,221</a:t>
          </a:r>
          <a:r>
            <a:rPr kumimoji="1" lang="ja-JP" altLang="en-US" sz="1200">
              <a:latin typeface="ＭＳ Ｐゴシック" panose="020B0600070205080204" pitchFamily="50" charset="-128"/>
              <a:ea typeface="ＭＳ Ｐゴシック" panose="020B0600070205080204" pitchFamily="50" charset="-128"/>
            </a:rPr>
            <a:t>円で前年度から</a:t>
          </a:r>
          <a:r>
            <a:rPr kumimoji="1" lang="en-US" altLang="ja-JP" sz="1200">
              <a:latin typeface="ＭＳ Ｐゴシック" panose="020B0600070205080204" pitchFamily="50" charset="-128"/>
              <a:ea typeface="ＭＳ Ｐゴシック" panose="020B0600070205080204" pitchFamily="50" charset="-128"/>
            </a:rPr>
            <a:t>4,625</a:t>
          </a:r>
          <a:r>
            <a:rPr kumimoji="1" lang="ja-JP" altLang="en-US" sz="1200">
              <a:latin typeface="ＭＳ Ｐゴシック" panose="020B0600070205080204" pitchFamily="50" charset="-128"/>
              <a:ea typeface="ＭＳ Ｐゴシック" panose="020B0600070205080204" pitchFamily="50" charset="-128"/>
            </a:rPr>
            <a:t>円の減となった。主な要因としては、新型コロナ対策事業費が５類移行に伴い減となったためである。農林水産業費は、住民一人当たり</a:t>
          </a:r>
          <a:r>
            <a:rPr kumimoji="1" lang="en-US" altLang="ja-JP" sz="1200">
              <a:latin typeface="ＭＳ Ｐゴシック" panose="020B0600070205080204" pitchFamily="50" charset="-128"/>
              <a:ea typeface="ＭＳ Ｐゴシック" panose="020B0600070205080204" pitchFamily="50" charset="-128"/>
            </a:rPr>
            <a:t>45,095</a:t>
          </a:r>
          <a:r>
            <a:rPr kumimoji="1" lang="ja-JP" altLang="en-US" sz="1200">
              <a:latin typeface="ＭＳ Ｐゴシック" panose="020B0600070205080204" pitchFamily="50" charset="-128"/>
              <a:ea typeface="ＭＳ Ｐゴシック" panose="020B0600070205080204" pitchFamily="50" charset="-128"/>
            </a:rPr>
            <a:t>円で、前年度比</a:t>
          </a:r>
          <a:r>
            <a:rPr kumimoji="1" lang="en-US" altLang="ja-JP" sz="1200">
              <a:latin typeface="ＭＳ Ｐゴシック" panose="020B0600070205080204" pitchFamily="50" charset="-128"/>
              <a:ea typeface="ＭＳ Ｐゴシック" panose="020B0600070205080204" pitchFamily="50" charset="-128"/>
            </a:rPr>
            <a:t>6,499</a:t>
          </a:r>
          <a:r>
            <a:rPr kumimoji="1" lang="ja-JP" altLang="en-US" sz="1200">
              <a:latin typeface="ＭＳ Ｐゴシック" panose="020B0600070205080204" pitchFamily="50" charset="-128"/>
              <a:ea typeface="ＭＳ Ｐゴシック" panose="020B0600070205080204" pitchFamily="50" charset="-128"/>
            </a:rPr>
            <a:t>円の増となっている。増の要因としては、水産物供給基盤保全工事の実施や農業事業者へ対する支援に伴う交付金の増等によるものである。商工費は、住民一人当たり</a:t>
          </a:r>
          <a:r>
            <a:rPr kumimoji="1" lang="en-US" altLang="ja-JP" sz="1200">
              <a:latin typeface="ＭＳ Ｐゴシック" panose="020B0600070205080204" pitchFamily="50" charset="-128"/>
              <a:ea typeface="ＭＳ Ｐゴシック" panose="020B0600070205080204" pitchFamily="50" charset="-128"/>
            </a:rPr>
            <a:t>8,123</a:t>
          </a:r>
          <a:r>
            <a:rPr kumimoji="1" lang="ja-JP" altLang="en-US" sz="1200">
              <a:latin typeface="ＭＳ Ｐゴシック" panose="020B0600070205080204" pitchFamily="50" charset="-128"/>
              <a:ea typeface="ＭＳ Ｐゴシック" panose="020B0600070205080204" pitchFamily="50" charset="-128"/>
            </a:rPr>
            <a:t>円で前年度比</a:t>
          </a:r>
          <a:r>
            <a:rPr kumimoji="1" lang="en-US" altLang="ja-JP" sz="1200">
              <a:latin typeface="ＭＳ Ｐゴシック" panose="020B0600070205080204" pitchFamily="50" charset="-128"/>
              <a:ea typeface="ＭＳ Ｐゴシック" panose="020B0600070205080204" pitchFamily="50" charset="-128"/>
            </a:rPr>
            <a:t>5,415</a:t>
          </a:r>
          <a:r>
            <a:rPr kumimoji="1" lang="ja-JP" altLang="en-US" sz="1200">
              <a:latin typeface="ＭＳ Ｐゴシック" panose="020B0600070205080204" pitchFamily="50" charset="-128"/>
              <a:ea typeface="ＭＳ Ｐゴシック" panose="020B0600070205080204" pitchFamily="50" charset="-128"/>
            </a:rPr>
            <a:t>円と大きく減少した。主な要因としては、市内事業者へエネルギー価格高騰対策支援や新型コロナに伴う営業時間短縮対応に対する負担金等が減少したためである。土木費は、住民一人当たり</a:t>
          </a:r>
          <a:r>
            <a:rPr kumimoji="1" lang="en-US" altLang="ja-JP" sz="1200">
              <a:latin typeface="ＭＳ Ｐゴシック" panose="020B0600070205080204" pitchFamily="50" charset="-128"/>
              <a:ea typeface="ＭＳ Ｐゴシック" panose="020B0600070205080204" pitchFamily="50" charset="-128"/>
            </a:rPr>
            <a:t>35,134</a:t>
          </a:r>
          <a:r>
            <a:rPr kumimoji="1" lang="ja-JP" altLang="en-US" sz="1200">
              <a:latin typeface="ＭＳ Ｐゴシック" panose="020B0600070205080204" pitchFamily="50" charset="-128"/>
              <a:ea typeface="ＭＳ Ｐゴシック" panose="020B0600070205080204" pitchFamily="50" charset="-128"/>
            </a:rPr>
            <a:t>円で前年度比</a:t>
          </a:r>
          <a:r>
            <a:rPr kumimoji="1" lang="en-US" altLang="ja-JP" sz="1200">
              <a:latin typeface="ＭＳ Ｐゴシック" panose="020B0600070205080204" pitchFamily="50" charset="-128"/>
              <a:ea typeface="ＭＳ Ｐゴシック" panose="020B0600070205080204" pitchFamily="50" charset="-128"/>
            </a:rPr>
            <a:t>518</a:t>
          </a:r>
          <a:r>
            <a:rPr kumimoji="1" lang="ja-JP" altLang="en-US" sz="1200">
              <a:latin typeface="ＭＳ Ｐゴシック" panose="020B0600070205080204" pitchFamily="50" charset="-128"/>
              <a:ea typeface="ＭＳ Ｐゴシック" panose="020B0600070205080204" pitchFamily="50" charset="-128"/>
            </a:rPr>
            <a:t>円の減となっており、前年と同等の金額で推移している。今後も老朽化した道路舗装や橋りょう、公営住宅の更新や新幹線新玉名駅周辺整備等のまちづくりも計画しているため、動向としては横ばいから増加傾向になるものと見込まれる。教育費は、住民一人当たり</a:t>
          </a:r>
          <a:r>
            <a:rPr kumimoji="1" lang="en-US" altLang="ja-JP" sz="1200">
              <a:latin typeface="ＭＳ Ｐゴシック" panose="020B0600070205080204" pitchFamily="50" charset="-128"/>
              <a:ea typeface="ＭＳ Ｐゴシック" panose="020B0600070205080204" pitchFamily="50" charset="-128"/>
            </a:rPr>
            <a:t>59,497</a:t>
          </a:r>
          <a:r>
            <a:rPr kumimoji="1" lang="ja-JP" altLang="en-US" sz="1200">
              <a:latin typeface="ＭＳ Ｐゴシック" panose="020B0600070205080204" pitchFamily="50" charset="-128"/>
              <a:ea typeface="ＭＳ Ｐゴシック" panose="020B0600070205080204" pitchFamily="50" charset="-128"/>
            </a:rPr>
            <a:t>円で前年度から</a:t>
          </a:r>
          <a:r>
            <a:rPr kumimoji="1" lang="en-US" altLang="ja-JP" sz="1200">
              <a:latin typeface="ＭＳ Ｐゴシック" panose="020B0600070205080204" pitchFamily="50" charset="-128"/>
              <a:ea typeface="ＭＳ Ｐゴシック" panose="020B0600070205080204" pitchFamily="50" charset="-128"/>
            </a:rPr>
            <a:t>10,756</a:t>
          </a:r>
          <a:r>
            <a:rPr kumimoji="1" lang="ja-JP" altLang="en-US" sz="1200">
              <a:latin typeface="ＭＳ Ｐゴシック" panose="020B0600070205080204" pitchFamily="50" charset="-128"/>
              <a:ea typeface="ＭＳ Ｐゴシック" panose="020B0600070205080204" pitchFamily="50" charset="-128"/>
            </a:rPr>
            <a:t>円の増となった。主な要因としては、学校規模適正化（学校統廃合）及び老朽化した学校施設の改築・長寿命化などの事業の実施に伴うものであり、今後も増加していくことが見込まれる。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R5</a:t>
          </a:r>
          <a:r>
            <a:rPr kumimoji="1" lang="ja-JP" altLang="en-US" sz="1050">
              <a:latin typeface="ＭＳ ゴシック" pitchFamily="49" charset="-128"/>
              <a:ea typeface="ＭＳ ゴシック" pitchFamily="49" charset="-128"/>
            </a:rPr>
            <a:t>年度の決算において、実質収支は黒字であるものの前年度比</a:t>
          </a:r>
          <a:r>
            <a:rPr kumimoji="1" lang="en-US" altLang="ja-JP" sz="1050">
              <a:latin typeface="ＭＳ ゴシック" pitchFamily="49" charset="-128"/>
              <a:ea typeface="ＭＳ ゴシック" pitchFamily="49" charset="-128"/>
            </a:rPr>
            <a:t>1.54</a:t>
          </a:r>
          <a:r>
            <a:rPr kumimoji="1" lang="ja-JP" altLang="en-US" sz="1050">
              <a:latin typeface="ＭＳ ゴシック" pitchFamily="49" charset="-128"/>
              <a:ea typeface="ＭＳ ゴシック" pitchFamily="49" charset="-128"/>
            </a:rPr>
            <a:t>ポイント、額にして</a:t>
          </a:r>
          <a:r>
            <a:rPr kumimoji="1" lang="en-US" altLang="ja-JP" sz="1050">
              <a:latin typeface="ＭＳ ゴシック" pitchFamily="49" charset="-128"/>
              <a:ea typeface="ＭＳ ゴシック" pitchFamily="49" charset="-128"/>
            </a:rPr>
            <a:t>284</a:t>
          </a:r>
          <a:r>
            <a:rPr kumimoji="1" lang="ja-JP" altLang="en-US" sz="1050">
              <a:latin typeface="ＭＳ ゴシック" pitchFamily="49" charset="-128"/>
              <a:ea typeface="ＭＳ ゴシック" pitchFamily="49" charset="-128"/>
            </a:rPr>
            <a:t>百万円の減少となった。</a:t>
          </a:r>
        </a:p>
        <a:p>
          <a:r>
            <a:rPr kumimoji="1" lang="ja-JP" altLang="en-US" sz="1050">
              <a:latin typeface="ＭＳ ゴシック" pitchFamily="49" charset="-128"/>
              <a:ea typeface="ＭＳ ゴシック" pitchFamily="49" charset="-128"/>
            </a:rPr>
            <a:t>　主な要因として、歳入面で臨時財政対策債</a:t>
          </a:r>
          <a:r>
            <a:rPr kumimoji="1" lang="en-US" altLang="ja-JP" sz="1050">
              <a:latin typeface="ＭＳ ゴシック" pitchFamily="49" charset="-128"/>
              <a:ea typeface="ＭＳ ゴシック" pitchFamily="49" charset="-128"/>
            </a:rPr>
            <a:t>138</a:t>
          </a:r>
          <a:r>
            <a:rPr kumimoji="1" lang="ja-JP" altLang="en-US" sz="1050">
              <a:latin typeface="ＭＳ ゴシック" pitchFamily="49" charset="-128"/>
              <a:ea typeface="ＭＳ ゴシック" pitchFamily="49" charset="-128"/>
            </a:rPr>
            <a:t>百万円の減、また物価高騰対策支援等を含む翌年度繰越財源が前年度から増になっているためである。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また実質単年度収支については、</a:t>
          </a:r>
          <a:r>
            <a:rPr kumimoji="1" lang="en-US" altLang="ja-JP" sz="1050">
              <a:latin typeface="ＭＳ ゴシック" pitchFamily="49" charset="-128"/>
              <a:ea typeface="ＭＳ ゴシック" pitchFamily="49" charset="-128"/>
            </a:rPr>
            <a:t>R5</a:t>
          </a:r>
          <a:r>
            <a:rPr kumimoji="1" lang="ja-JP" altLang="en-US" sz="1050">
              <a:latin typeface="ＭＳ ゴシック" pitchFamily="49" charset="-128"/>
              <a:ea typeface="ＭＳ ゴシック" pitchFamily="49" charset="-128"/>
            </a:rPr>
            <a:t>年度決算において</a:t>
          </a:r>
          <a:r>
            <a:rPr kumimoji="1" lang="en-US" altLang="ja-JP" sz="1050">
              <a:latin typeface="ＭＳ ゴシック" pitchFamily="49" charset="-128"/>
              <a:ea typeface="ＭＳ ゴシック" pitchFamily="49" charset="-128"/>
            </a:rPr>
            <a:t>962</a:t>
          </a:r>
          <a:r>
            <a:rPr kumimoji="1" lang="ja-JP" altLang="en-US" sz="1050">
              <a:latin typeface="ＭＳ ゴシック" pitchFamily="49" charset="-128"/>
              <a:ea typeface="ＭＳ ゴシック" pitchFamily="49" charset="-128"/>
            </a:rPr>
            <a:t>百万円の赤字となり、</a:t>
          </a:r>
          <a:r>
            <a:rPr kumimoji="1" lang="en-US" altLang="ja-JP" sz="1050">
              <a:latin typeface="ＭＳ ゴシック" pitchFamily="49" charset="-128"/>
              <a:ea typeface="ＭＳ ゴシック" pitchFamily="49" charset="-128"/>
            </a:rPr>
            <a:t>R4</a:t>
          </a:r>
          <a:r>
            <a:rPr kumimoji="1" lang="ja-JP" altLang="en-US" sz="1050">
              <a:latin typeface="ＭＳ ゴシック" pitchFamily="49" charset="-128"/>
              <a:ea typeface="ＭＳ ゴシック" pitchFamily="49" charset="-128"/>
            </a:rPr>
            <a:t>年度決算に引き続き赤字となった。歳入面で臨時財政対策債の減や物価高騰対策支援事業等を含む翌年度繰越財源の増に加え、積立金取崩し額が前年度に比べ</a:t>
          </a:r>
          <a:r>
            <a:rPr kumimoji="1" lang="en-US" altLang="ja-JP" sz="1050">
              <a:latin typeface="ＭＳ ゴシック" pitchFamily="49" charset="-128"/>
              <a:ea typeface="ＭＳ ゴシック" pitchFamily="49" charset="-128"/>
            </a:rPr>
            <a:t>487</a:t>
          </a:r>
          <a:r>
            <a:rPr kumimoji="1" lang="ja-JP" altLang="en-US" sz="1050">
              <a:latin typeface="ＭＳ ゴシック" pitchFamily="49" charset="-128"/>
              <a:ea typeface="ＭＳ ゴシック" pitchFamily="49" charset="-128"/>
            </a:rPr>
            <a:t>百万円増となっていることが挙げられる。今後も主要事業である新玉名駅周辺整備や学校規模適正化事業の財源として積立金取り崩すことも想定され、財政調整基金の現在高も減少しているため、適正な財政運営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一般会計及びその他の会計について実質収支や資金不足・剰余額について、黒字となった。</a:t>
          </a:r>
        </a:p>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17.95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22.14</a:t>
          </a:r>
          <a:r>
            <a:rPr kumimoji="1" lang="ja-JP" altLang="en-US" sz="1400">
              <a:latin typeface="ＭＳ ゴシック" pitchFamily="49" charset="-128"/>
              <a:ea typeface="ＭＳ ゴシック" pitchFamily="49" charset="-128"/>
            </a:rPr>
            <a:t>％）で標準財政規模に対する黒字額の割合は前年度と比較して</a:t>
          </a:r>
          <a:r>
            <a:rPr kumimoji="1" lang="en-US" altLang="ja-JP" sz="1400">
              <a:latin typeface="ＭＳ ゴシック" pitchFamily="49" charset="-128"/>
              <a:ea typeface="ＭＳ ゴシック" pitchFamily="49" charset="-128"/>
            </a:rPr>
            <a:t>4.19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4.19</a:t>
          </a:r>
          <a:r>
            <a:rPr kumimoji="1" lang="ja-JP" altLang="en-US" sz="1400">
              <a:latin typeface="ＭＳ ゴシック" pitchFamily="49" charset="-128"/>
              <a:ea typeface="ＭＳ ゴシック" pitchFamily="49" charset="-128"/>
            </a:rPr>
            <a:t>ポイント減少のうち一般会計が</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ポイントを占めており、主な要因としては、歳入面で臨時財政対策債の減、また物価高騰対策支援等を含む翌年度繰越財源が前年度から増になっているためである。</a:t>
          </a:r>
        </a:p>
        <a:p>
          <a:r>
            <a:rPr kumimoji="1" lang="ja-JP" altLang="en-US" sz="1400">
              <a:latin typeface="ＭＳ ゴシック" pitchFamily="49" charset="-128"/>
              <a:ea typeface="ＭＳ ゴシック" pitchFamily="49" charset="-128"/>
            </a:rPr>
            <a:t>　今後も各会計において適切な財政運営・企業経営に努めていく必要がある。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合併特例債の償還が返済のピークを過ぎたことから、元利償還金は減少しており、今後も減少していくことが見込まれる。</a:t>
          </a:r>
        </a:p>
        <a:p>
          <a:r>
            <a:rPr kumimoji="1" lang="ja-JP" altLang="en-US" sz="1400">
              <a:latin typeface="ＭＳ ゴシック" pitchFamily="49" charset="-128"/>
              <a:ea typeface="ＭＳ ゴシック" pitchFamily="49" charset="-128"/>
            </a:rPr>
            <a:t>　実質公債費比率の構造全体としては、前年と比較して大きな変化はなく、今後も計画的な地方債等の発行に努める必要がある。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将来負担額の全体額としては、一般会計等に係る地方債の現在高の減少等に伴い、前年比</a:t>
          </a:r>
          <a:r>
            <a:rPr kumimoji="1" lang="en-US" altLang="ja-JP" sz="1200">
              <a:latin typeface="ＭＳ ゴシック" pitchFamily="49" charset="-128"/>
              <a:ea typeface="ＭＳ ゴシック" pitchFamily="49" charset="-128"/>
            </a:rPr>
            <a:t>608</a:t>
          </a:r>
          <a:r>
            <a:rPr kumimoji="1" lang="ja-JP" altLang="en-US" sz="1200">
              <a:latin typeface="ＭＳ ゴシック" pitchFamily="49" charset="-128"/>
              <a:ea typeface="ＭＳ ゴシック" pitchFamily="49" charset="-128"/>
            </a:rPr>
            <a:t>百万円減少したものの、充当可能財源等については、基準財政需要額算入見込額の減少が影響し、全体で前年比</a:t>
          </a:r>
          <a:r>
            <a:rPr kumimoji="1" lang="en-US" altLang="ja-JP" sz="1200">
              <a:latin typeface="ＭＳ ゴシック" pitchFamily="49" charset="-128"/>
              <a:ea typeface="ＭＳ ゴシック" pitchFamily="49" charset="-128"/>
            </a:rPr>
            <a:t>1,947</a:t>
          </a:r>
          <a:r>
            <a:rPr kumimoji="1" lang="ja-JP" altLang="en-US" sz="1200">
              <a:latin typeface="ＭＳ ゴシック" pitchFamily="49" charset="-128"/>
              <a:ea typeface="ＭＳ ゴシック" pitchFamily="49" charset="-128"/>
            </a:rPr>
            <a:t>百万円減少したため、将来負担比率の構造としては悪化することとなった。</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a:t>
          </a:r>
          <a:r>
            <a:rPr kumimoji="1" lang="ja-JP" altLang="en-US" sz="1200">
              <a:latin typeface="ＭＳ ゴシック" pitchFamily="49" charset="-128"/>
              <a:ea typeface="ＭＳ ゴシック" pitchFamily="49" charset="-128"/>
            </a:rPr>
            <a:t>元年度以降、地方債現在高は減少傾向にあるが、今後も老朽化したインフラや公共施設の更新等に加えて学校規模適正化（学校統廃合）も進めていく必要があり、財源として地方債活用が不可欠であるが、財政運営に大きく影響を及ぼすことから必要性や緊急性を踏まえた優先順位を明確にする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また、組合等負担等見込額や設立法人等の負債額等負担見込額についても増加傾向にあるため、将来負担の影響も見据えながら、適切な行財政運営を図っていく必要がある。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年度決算において、基金全体としては前年度比が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百万円の減額となった。主な要因としては、財政調整基金において財源不足等を補うために取崩した額が積立額より大きかったためである。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はじめとする主な基金について、今後の方針は以下に記載のとおりだが、その他特定目的基金については、今後各基金ごとに該当する事業への取崩しを行う予定ではあるものの、現時点での充当予定事業や金額は未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市有施設整備基金・・・庁舎以外の公共施設の整備を図るための財源。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地域振興基金・・・市民の連帯の強化又は地域振興を目的とする、事業の推進を図るための事業の財源。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九州新幹線渇水等被害対策基金・・・渇水被害対策のための農業用インフラ整備、及び維持費用のための財源。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市有施設整備基金は、取り崩しは行わず利子収入分の積み立てを行った。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地域振興基金は、地域振興を目的としたイベント等のソフト事業の財源として例年取崩しを行っており、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決算においても前年同額の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九州新幹線渇水等被害対策基金は、渇水被害対策のための財源として取崩しを行ったため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市有施設整備基金は、今後控えている学校規模適正化に伴う学校施設整備（統廃合関係）等に取崩しを行う見込みである。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年度当初から、本市の主要なイベントである玉名納涼花火大会やいちごマラソン等のソフト事業の財源とするため、毎年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九州新幹線渇水等被害対策基金の今後の増減の見込については、積立は利子分のみで事業継続に係る取崩しが主になる見込である。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年度からの繰越金等の積立が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百万円となっているが、財源不足等を補うため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百万円の取崩しを行っており、前年度から減少することとなった。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今後も財源不足等を補うために取崩しを行っていくことが見込まれるが、本市としては基金積立額として災害等への備えも含め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百万円を必要額としている。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老朽化した学校施設の改築を計画しており、加えて高齢化の進行等による社会保障関係経費の増加や燃油価格・物価高騰の影響よる各種行政経費の伸びが見込まれるため、急激な減少とならないよう適切な行財政運営が必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年度においては、国補正予算（第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係る財政措置で、地方交付税に「臨時財政対策債償還基金費」が創設されたことに伴う増額交付分及び利子収入について積立を行い、公債費償還に係る財源のための取崩しは行わなか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年度末における本市の地方債残高は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百万円減少し、公債費についても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地方債残高、公債費ともに減少傾向ではあるものの、引き続き高い水準にて推移する見込みであり、地方債を償還するための財源が不足する可能性が高いため、必要に応じ基金を取り崩すことが見込まれる。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36500011</v>
      </c>
      <c r="BO4" s="449"/>
      <c r="BP4" s="449"/>
      <c r="BQ4" s="449"/>
      <c r="BR4" s="449"/>
      <c r="BS4" s="449"/>
      <c r="BT4" s="449"/>
      <c r="BU4" s="450"/>
      <c r="BV4" s="448">
        <v>36722389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6.1</v>
      </c>
      <c r="CU4" s="589"/>
      <c r="CV4" s="589"/>
      <c r="CW4" s="589"/>
      <c r="CX4" s="589"/>
      <c r="CY4" s="589"/>
      <c r="CZ4" s="589"/>
      <c r="DA4" s="590"/>
      <c r="DB4" s="588">
        <v>7.7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35213084</v>
      </c>
      <c r="BO5" s="420"/>
      <c r="BP5" s="420"/>
      <c r="BQ5" s="420"/>
      <c r="BR5" s="420"/>
      <c r="BS5" s="420"/>
      <c r="BT5" s="420"/>
      <c r="BU5" s="421"/>
      <c r="BV5" s="419">
        <v>35252136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97.6</v>
      </c>
      <c r="CU5" s="417"/>
      <c r="CV5" s="417"/>
      <c r="CW5" s="417"/>
      <c r="CX5" s="417"/>
      <c r="CY5" s="417"/>
      <c r="CZ5" s="417"/>
      <c r="DA5" s="418"/>
      <c r="DB5" s="416">
        <v>97.7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1286927</v>
      </c>
      <c r="BO6" s="420"/>
      <c r="BP6" s="420"/>
      <c r="BQ6" s="420"/>
      <c r="BR6" s="420"/>
      <c r="BS6" s="420"/>
      <c r="BT6" s="420"/>
      <c r="BU6" s="421"/>
      <c r="BV6" s="419">
        <v>1470253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98.2</v>
      </c>
      <c r="CU6" s="563"/>
      <c r="CV6" s="563"/>
      <c r="CW6" s="563"/>
      <c r="CX6" s="563"/>
      <c r="CY6" s="563"/>
      <c r="CZ6" s="563"/>
      <c r="DA6" s="564"/>
      <c r="DB6" s="562">
        <v>99.1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154502</v>
      </c>
      <c r="BO7" s="420"/>
      <c r="BP7" s="420"/>
      <c r="BQ7" s="420"/>
      <c r="BR7" s="420"/>
      <c r="BS7" s="420"/>
      <c r="BT7" s="420"/>
      <c r="BU7" s="421"/>
      <c r="BV7" s="419">
        <v>53731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18456358</v>
      </c>
      <c r="CU7" s="420"/>
      <c r="CV7" s="420"/>
      <c r="CW7" s="420"/>
      <c r="CX7" s="420"/>
      <c r="CY7" s="420"/>
      <c r="CZ7" s="420"/>
      <c r="DA7" s="421"/>
      <c r="DB7" s="419">
        <v>18452992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1132425</v>
      </c>
      <c r="BO8" s="420"/>
      <c r="BP8" s="420"/>
      <c r="BQ8" s="420"/>
      <c r="BR8" s="420"/>
      <c r="BS8" s="420"/>
      <c r="BT8" s="420"/>
      <c r="BU8" s="421"/>
      <c r="BV8" s="419">
        <v>1416522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64292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-284097</v>
      </c>
      <c r="BO9" s="420"/>
      <c r="BP9" s="420"/>
      <c r="BQ9" s="420"/>
      <c r="BR9" s="420"/>
      <c r="BS9" s="420"/>
      <c r="BT9" s="420"/>
      <c r="BU9" s="421"/>
      <c r="BV9" s="419">
        <v>-426715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14.8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66782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808947</v>
      </c>
      <c r="BO10" s="420"/>
      <c r="BP10" s="420"/>
      <c r="BQ10" s="420"/>
      <c r="BR10" s="420"/>
      <c r="BS10" s="420"/>
      <c r="BT10" s="420"/>
      <c r="BU10" s="421"/>
      <c r="BV10" s="419">
        <v>999761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63537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1487164</v>
      </c>
      <c r="BO12" s="420"/>
      <c r="BP12" s="420"/>
      <c r="BQ12" s="420"/>
      <c r="BR12" s="420"/>
      <c r="BS12" s="420"/>
      <c r="BT12" s="420"/>
      <c r="BU12" s="421"/>
      <c r="BV12" s="419">
        <v>1000800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62248</v>
      </c>
      <c r="S13" s="507"/>
      <c r="T13" s="507"/>
      <c r="U13" s="507"/>
      <c r="V13" s="508"/>
      <c r="W13" s="509" t="s">
        <v>131</v>
      </c>
      <c r="X13" s="405"/>
      <c r="Y13" s="405"/>
      <c r="Z13" s="405"/>
      <c r="AA13" s="405"/>
      <c r="AB13" s="406"/>
      <c r="AC13" s="372">
        <v>5230</v>
      </c>
      <c r="AD13" s="373"/>
      <c r="AE13" s="373"/>
      <c r="AF13" s="373"/>
      <c r="AG13" s="374"/>
      <c r="AH13" s="372">
        <v>5170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-962314</v>
      </c>
      <c r="BO13" s="420"/>
      <c r="BP13" s="420"/>
      <c r="BQ13" s="420"/>
      <c r="BR13" s="420"/>
      <c r="BS13" s="420"/>
      <c r="BT13" s="420"/>
      <c r="BU13" s="421"/>
      <c r="BV13" s="419">
        <v>-427754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9.1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64066</v>
      </c>
      <c r="S14" s="507"/>
      <c r="T14" s="507"/>
      <c r="U14" s="507"/>
      <c r="V14" s="508"/>
      <c r="W14" s="510"/>
      <c r="X14" s="408"/>
      <c r="Y14" s="408"/>
      <c r="Z14" s="408"/>
      <c r="AA14" s="408"/>
      <c r="AB14" s="409"/>
      <c r="AC14" s="499">
        <v>16.899999999999999</v>
      </c>
      <c r="AD14" s="500"/>
      <c r="AE14" s="500"/>
      <c r="AF14" s="500"/>
      <c r="AG14" s="501"/>
      <c r="AH14" s="499">
        <v>16.8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17.899999999999999</v>
      </c>
      <c r="CU14" s="517"/>
      <c r="CV14" s="517"/>
      <c r="CW14" s="517"/>
      <c r="CX14" s="517"/>
      <c r="CY14" s="517"/>
      <c r="CZ14" s="517"/>
      <c r="DA14" s="518"/>
      <c r="DB14" s="516">
        <v>9.3000000000000007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62952</v>
      </c>
      <c r="S15" s="507"/>
      <c r="T15" s="507"/>
      <c r="U15" s="507"/>
      <c r="V15" s="508"/>
      <c r="W15" s="509" t="s">
        <v>137</v>
      </c>
      <c r="X15" s="405"/>
      <c r="Y15" s="405"/>
      <c r="Z15" s="405"/>
      <c r="AA15" s="405"/>
      <c r="AB15" s="406"/>
      <c r="AC15" s="372">
        <v>7746</v>
      </c>
      <c r="AD15" s="373"/>
      <c r="AE15" s="373"/>
      <c r="AF15" s="373"/>
      <c r="AG15" s="374"/>
      <c r="AH15" s="372">
        <v>7861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7204653</v>
      </c>
      <c r="BO15" s="449"/>
      <c r="BP15" s="449"/>
      <c r="BQ15" s="449"/>
      <c r="BR15" s="449"/>
      <c r="BS15" s="449"/>
      <c r="BT15" s="449"/>
      <c r="BU15" s="450"/>
      <c r="BV15" s="448">
        <v>7224780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v>
      </c>
      <c r="AD16" s="500"/>
      <c r="AE16" s="500"/>
      <c r="AF16" s="500"/>
      <c r="AG16" s="501"/>
      <c r="AH16" s="499">
        <v>25.5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16528436</v>
      </c>
      <c r="BO16" s="420"/>
      <c r="BP16" s="420"/>
      <c r="BQ16" s="420"/>
      <c r="BR16" s="420"/>
      <c r="BS16" s="420"/>
      <c r="BT16" s="420"/>
      <c r="BU16" s="421"/>
      <c r="BV16" s="419">
        <v>16344497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18021</v>
      </c>
      <c r="AD17" s="373"/>
      <c r="AE17" s="373"/>
      <c r="AF17" s="373"/>
      <c r="AG17" s="374"/>
      <c r="AH17" s="372">
        <v>17819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9016598</v>
      </c>
      <c r="BO17" s="420"/>
      <c r="BP17" s="420"/>
      <c r="BQ17" s="420"/>
      <c r="BR17" s="420"/>
      <c r="BS17" s="420"/>
      <c r="BT17" s="420"/>
      <c r="BU17" s="421"/>
      <c r="BV17" s="419">
        <v>9079323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152.6</v>
      </c>
      <c r="M18" s="472"/>
      <c r="N18" s="472"/>
      <c r="O18" s="472"/>
      <c r="P18" s="472"/>
      <c r="Q18" s="472"/>
      <c r="R18" s="473"/>
      <c r="S18" s="473"/>
      <c r="T18" s="473"/>
      <c r="U18" s="473"/>
      <c r="V18" s="474"/>
      <c r="W18" s="490"/>
      <c r="X18" s="491"/>
      <c r="Y18" s="491"/>
      <c r="Z18" s="491"/>
      <c r="AA18" s="491"/>
      <c r="AB18" s="515"/>
      <c r="AC18" s="389">
        <v>58.1</v>
      </c>
      <c r="AD18" s="390"/>
      <c r="AE18" s="390"/>
      <c r="AF18" s="390"/>
      <c r="AG18" s="475"/>
      <c r="AH18" s="389">
        <v>57.8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18167676</v>
      </c>
      <c r="BO18" s="420"/>
      <c r="BP18" s="420"/>
      <c r="BQ18" s="420"/>
      <c r="BR18" s="420"/>
      <c r="BS18" s="420"/>
      <c r="BT18" s="420"/>
      <c r="BU18" s="421"/>
      <c r="BV18" s="419">
        <v>18080246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25091741</v>
      </c>
      <c r="BO19" s="420"/>
      <c r="BP19" s="420"/>
      <c r="BQ19" s="420"/>
      <c r="BR19" s="420"/>
      <c r="BS19" s="420"/>
      <c r="BT19" s="420"/>
      <c r="BU19" s="421"/>
      <c r="BV19" s="419">
        <v>25012558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25278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30372735</v>
      </c>
      <c r="BO22" s="449"/>
      <c r="BP22" s="449"/>
      <c r="BQ22" s="449"/>
      <c r="BR22" s="449"/>
      <c r="BS22" s="449"/>
      <c r="BT22" s="449"/>
      <c r="BU22" s="450"/>
      <c r="BV22" s="448">
        <v>31502957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10404695</v>
      </c>
      <c r="BO23" s="420"/>
      <c r="BP23" s="420"/>
      <c r="BQ23" s="420"/>
      <c r="BR23" s="420"/>
      <c r="BS23" s="420"/>
      <c r="BT23" s="420"/>
      <c r="BU23" s="421"/>
      <c r="BV23" s="419">
        <v>10933714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8800</v>
      </c>
      <c r="R24" s="373"/>
      <c r="S24" s="373"/>
      <c r="T24" s="373"/>
      <c r="U24" s="373"/>
      <c r="V24" s="374"/>
      <c r="W24" s="462"/>
      <c r="X24" s="399"/>
      <c r="Y24" s="400"/>
      <c r="Z24" s="375" t="s">
        <v>162</v>
      </c>
      <c r="AA24" s="376"/>
      <c r="AB24" s="376"/>
      <c r="AC24" s="376"/>
      <c r="AD24" s="376"/>
      <c r="AE24" s="376"/>
      <c r="AF24" s="376"/>
      <c r="AG24" s="377"/>
      <c r="AH24" s="372">
        <v>472</v>
      </c>
      <c r="AI24" s="373"/>
      <c r="AJ24" s="373"/>
      <c r="AK24" s="373"/>
      <c r="AL24" s="374"/>
      <c r="AM24" s="372">
        <v>1491992</v>
      </c>
      <c r="AN24" s="373"/>
      <c r="AO24" s="373"/>
      <c r="AP24" s="373"/>
      <c r="AQ24" s="373"/>
      <c r="AR24" s="374"/>
      <c r="AS24" s="372">
        <v>3161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22110578</v>
      </c>
      <c r="BO24" s="420"/>
      <c r="BP24" s="420"/>
      <c r="BQ24" s="420"/>
      <c r="BR24" s="420"/>
      <c r="BS24" s="420"/>
      <c r="BT24" s="420"/>
      <c r="BU24" s="421"/>
      <c r="BV24" s="419">
        <v>21986964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6770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7543141</v>
      </c>
      <c r="BO25" s="449"/>
      <c r="BP25" s="449"/>
      <c r="BQ25" s="449"/>
      <c r="BR25" s="449"/>
      <c r="BS25" s="449"/>
      <c r="BT25" s="449"/>
      <c r="BU25" s="450"/>
      <c r="BV25" s="448">
        <v>6864961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5920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4190</v>
      </c>
      <c r="R27" s="373"/>
      <c r="S27" s="373"/>
      <c r="T27" s="373"/>
      <c r="U27" s="373"/>
      <c r="V27" s="374"/>
      <c r="W27" s="462"/>
      <c r="X27" s="399"/>
      <c r="Y27" s="400"/>
      <c r="Z27" s="375" t="s">
        <v>172</v>
      </c>
      <c r="AA27" s="376"/>
      <c r="AB27" s="376"/>
      <c r="AC27" s="376"/>
      <c r="AD27" s="376"/>
      <c r="AE27" s="376"/>
      <c r="AF27" s="376"/>
      <c r="AG27" s="377"/>
      <c r="AH27" s="372">
        <v>4</v>
      </c>
      <c r="AI27" s="373"/>
      <c r="AJ27" s="373"/>
      <c r="AK27" s="373"/>
      <c r="AL27" s="374"/>
      <c r="AM27" s="372">
        <v>17320</v>
      </c>
      <c r="AN27" s="373"/>
      <c r="AO27" s="373"/>
      <c r="AP27" s="373"/>
      <c r="AQ27" s="373"/>
      <c r="AR27" s="374"/>
      <c r="AS27" s="372">
        <v>4330</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3830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4496333</v>
      </c>
      <c r="BO28" s="449"/>
      <c r="BP28" s="449"/>
      <c r="BQ28" s="449"/>
      <c r="BR28" s="449"/>
      <c r="BS28" s="449"/>
      <c r="BT28" s="449"/>
      <c r="BU28" s="450"/>
      <c r="BV28" s="448">
        <v>5174550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20</v>
      </c>
      <c r="M29" s="373"/>
      <c r="N29" s="373"/>
      <c r="O29" s="373"/>
      <c r="P29" s="374"/>
      <c r="Q29" s="372">
        <v>3590</v>
      </c>
      <c r="R29" s="373"/>
      <c r="S29" s="373"/>
      <c r="T29" s="373"/>
      <c r="U29" s="373"/>
      <c r="V29" s="374"/>
      <c r="W29" s="463"/>
      <c r="X29" s="464"/>
      <c r="Y29" s="465"/>
      <c r="Z29" s="375" t="s">
        <v>178</v>
      </c>
      <c r="AA29" s="376"/>
      <c r="AB29" s="376"/>
      <c r="AC29" s="376"/>
      <c r="AD29" s="376"/>
      <c r="AE29" s="376"/>
      <c r="AF29" s="376"/>
      <c r="AG29" s="377"/>
      <c r="AH29" s="372">
        <v>476</v>
      </c>
      <c r="AI29" s="373"/>
      <c r="AJ29" s="373"/>
      <c r="AK29" s="373"/>
      <c r="AL29" s="374"/>
      <c r="AM29" s="372">
        <v>1509312</v>
      </c>
      <c r="AN29" s="373"/>
      <c r="AO29" s="373"/>
      <c r="AP29" s="373"/>
      <c r="AQ29" s="373"/>
      <c r="AR29" s="374"/>
      <c r="AS29" s="372">
        <v>3171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934804</v>
      </c>
      <c r="BO29" s="420"/>
      <c r="BP29" s="420"/>
      <c r="BQ29" s="420"/>
      <c r="BR29" s="420"/>
      <c r="BS29" s="420"/>
      <c r="BT29" s="420"/>
      <c r="BU29" s="421"/>
      <c r="BV29" s="419">
        <v>852802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2845727</v>
      </c>
      <c r="BO30" s="454"/>
      <c r="BP30" s="454"/>
      <c r="BQ30" s="454"/>
      <c r="BR30" s="454"/>
      <c r="BS30" s="454"/>
      <c r="BT30" s="454"/>
      <c r="BU30" s="455"/>
      <c r="BV30" s="453">
        <v>2916183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玉名市国民健康保険事業特別会計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玉名市水道事業会計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玉名市浄化槽整備事業特別会計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一般財団法人玉名市自治振興公社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玉名市介護保険事業特別会計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玉名市公共下水道事業会計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玉名市玉東町病院設立組合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有限会社横島町特産物振興協会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玉名市後期高齢者医療特別会計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玉名市農業集落排水事業会計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有明広域行政事務組合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熊本県後期高齢者医療広域連合（一般会計）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熊本県後期高齢者医療広域連合（介護高齢者医療特別会計）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A0hpd2SXtKfVxJJ+KR9HvPcj+bOOULpH+vm1u8UaziTVv+OQW7VNDF5UAb3n0L5/pqxVqDiMtvx7LppuaeAgQ==" saltValue="QQuFf8jDUras1L+EIpfh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7240945</v>
      </c>
      <c r="S5" s="677"/>
      <c r="T5" s="677"/>
      <c r="U5" s="677"/>
      <c r="V5" s="677"/>
      <c r="W5" s="677"/>
      <c r="X5" s="677"/>
      <c r="Y5" s="702"/>
      <c r="Z5" s="715">
        <v>19.8</v>
      </c>
      <c r="AA5" s="715"/>
      <c r="AB5" s="715"/>
      <c r="AC5" s="715"/>
      <c r="AD5" s="716">
        <v>7077116</v>
      </c>
      <c r="AE5" s="716"/>
      <c r="AF5" s="716"/>
      <c r="AG5" s="716"/>
      <c r="AH5" s="716"/>
      <c r="AI5" s="716"/>
      <c r="AJ5" s="716"/>
      <c r="AK5" s="716"/>
      <c r="AL5" s="703">
        <v>38.299999999999997</v>
      </c>
      <c r="AM5" s="685"/>
      <c r="AN5" s="685"/>
      <c r="AO5" s="704"/>
      <c r="AP5" s="679" t="s">
        <v>217</v>
      </c>
      <c r="AQ5" s="680"/>
      <c r="AR5" s="680"/>
      <c r="AS5" s="680"/>
      <c r="AT5" s="680"/>
      <c r="AU5" s="680"/>
      <c r="AV5" s="680"/>
      <c r="AW5" s="680"/>
      <c r="AX5" s="680"/>
      <c r="AY5" s="680"/>
      <c r="AZ5" s="680"/>
      <c r="BA5" s="680"/>
      <c r="BB5" s="680"/>
      <c r="BC5" s="680"/>
      <c r="BD5" s="680"/>
      <c r="BE5" s="680"/>
      <c r="BF5" s="681"/>
      <c r="BG5" s="621">
        <v>7066327</v>
      </c>
      <c r="BH5" s="622"/>
      <c r="BI5" s="622"/>
      <c r="BJ5" s="622"/>
      <c r="BK5" s="622"/>
      <c r="BL5" s="622"/>
      <c r="BM5" s="622"/>
      <c r="BN5" s="623"/>
      <c r="BO5" s="659">
        <v>97.6</v>
      </c>
      <c r="BP5" s="659"/>
      <c r="BQ5" s="659"/>
      <c r="BR5" s="659"/>
      <c r="BS5" s="660">
        <v>99653</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285206</v>
      </c>
      <c r="S6" s="622"/>
      <c r="T6" s="622"/>
      <c r="U6" s="622"/>
      <c r="V6" s="622"/>
      <c r="W6" s="622"/>
      <c r="X6" s="622"/>
      <c r="Y6" s="623"/>
      <c r="Z6" s="659">
        <v>0.8</v>
      </c>
      <c r="AA6" s="659"/>
      <c r="AB6" s="659"/>
      <c r="AC6" s="659"/>
      <c r="AD6" s="660">
        <v>285206</v>
      </c>
      <c r="AE6" s="660"/>
      <c r="AF6" s="660"/>
      <c r="AG6" s="660"/>
      <c r="AH6" s="660"/>
      <c r="AI6" s="660"/>
      <c r="AJ6" s="660"/>
      <c r="AK6" s="660"/>
      <c r="AL6" s="624">
        <v>1.5</v>
      </c>
      <c r="AM6" s="625"/>
      <c r="AN6" s="625"/>
      <c r="AO6" s="661"/>
      <c r="AP6" s="618" t="s">
        <v>222</v>
      </c>
      <c r="AQ6" s="619"/>
      <c r="AR6" s="619"/>
      <c r="AS6" s="619"/>
      <c r="AT6" s="619"/>
      <c r="AU6" s="619"/>
      <c r="AV6" s="619"/>
      <c r="AW6" s="619"/>
      <c r="AX6" s="619"/>
      <c r="AY6" s="619"/>
      <c r="AZ6" s="619"/>
      <c r="BA6" s="619"/>
      <c r="BB6" s="619"/>
      <c r="BC6" s="619"/>
      <c r="BD6" s="619"/>
      <c r="BE6" s="619"/>
      <c r="BF6" s="620"/>
      <c r="BG6" s="621">
        <v>7066327</v>
      </c>
      <c r="BH6" s="622"/>
      <c r="BI6" s="622"/>
      <c r="BJ6" s="622"/>
      <c r="BK6" s="622"/>
      <c r="BL6" s="622"/>
      <c r="BM6" s="622"/>
      <c r="BN6" s="623"/>
      <c r="BO6" s="659">
        <v>97.6</v>
      </c>
      <c r="BP6" s="659"/>
      <c r="BQ6" s="659"/>
      <c r="BR6" s="659"/>
      <c r="BS6" s="660">
        <v>99653</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230174</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229935</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1522</v>
      </c>
      <c r="S7" s="622"/>
      <c r="T7" s="622"/>
      <c r="U7" s="622"/>
      <c r="V7" s="622"/>
      <c r="W7" s="622"/>
      <c r="X7" s="622"/>
      <c r="Y7" s="623"/>
      <c r="Z7" s="659">
        <v>0</v>
      </c>
      <c r="AA7" s="659"/>
      <c r="AB7" s="659"/>
      <c r="AC7" s="659"/>
      <c r="AD7" s="660">
        <v>1522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2985568</v>
      </c>
      <c r="BH7" s="622"/>
      <c r="BI7" s="622"/>
      <c r="BJ7" s="622"/>
      <c r="BK7" s="622"/>
      <c r="BL7" s="622"/>
      <c r="BM7" s="622"/>
      <c r="BN7" s="623"/>
      <c r="BO7" s="659">
        <v>41.2</v>
      </c>
      <c r="BP7" s="659"/>
      <c r="BQ7" s="659"/>
      <c r="BR7" s="659"/>
      <c r="BS7" s="660">
        <v>99653</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3961739</v>
      </c>
      <c r="CS7" s="622"/>
      <c r="CT7" s="622"/>
      <c r="CU7" s="622"/>
      <c r="CV7" s="622"/>
      <c r="CW7" s="622"/>
      <c r="CX7" s="622"/>
      <c r="CY7" s="623"/>
      <c r="CZ7" s="659">
        <v>11.3</v>
      </c>
      <c r="DA7" s="659"/>
      <c r="DB7" s="659"/>
      <c r="DC7" s="659"/>
      <c r="DD7" s="627">
        <v>285498</v>
      </c>
      <c r="DE7" s="622"/>
      <c r="DF7" s="622"/>
      <c r="DG7" s="622"/>
      <c r="DH7" s="622"/>
      <c r="DI7" s="622"/>
      <c r="DJ7" s="622"/>
      <c r="DK7" s="622"/>
      <c r="DL7" s="622"/>
      <c r="DM7" s="622"/>
      <c r="DN7" s="622"/>
      <c r="DO7" s="622"/>
      <c r="DP7" s="623"/>
      <c r="DQ7" s="627">
        <v>3338062</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23072</v>
      </c>
      <c r="S8" s="622"/>
      <c r="T8" s="622"/>
      <c r="U8" s="622"/>
      <c r="V8" s="622"/>
      <c r="W8" s="622"/>
      <c r="X8" s="622"/>
      <c r="Y8" s="623"/>
      <c r="Z8" s="659">
        <v>0.1</v>
      </c>
      <c r="AA8" s="659"/>
      <c r="AB8" s="659"/>
      <c r="AC8" s="659"/>
      <c r="AD8" s="660">
        <v>23072</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108869</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13728636</v>
      </c>
      <c r="CS8" s="622"/>
      <c r="CT8" s="622"/>
      <c r="CU8" s="622"/>
      <c r="CV8" s="622"/>
      <c r="CW8" s="622"/>
      <c r="CX8" s="622"/>
      <c r="CY8" s="623"/>
      <c r="CZ8" s="659">
        <v>39</v>
      </c>
      <c r="DA8" s="659"/>
      <c r="DB8" s="659"/>
      <c r="DC8" s="659"/>
      <c r="DD8" s="627">
        <v>74975</v>
      </c>
      <c r="DE8" s="622"/>
      <c r="DF8" s="622"/>
      <c r="DG8" s="622"/>
      <c r="DH8" s="622"/>
      <c r="DI8" s="622"/>
      <c r="DJ8" s="622"/>
      <c r="DK8" s="622"/>
      <c r="DL8" s="622"/>
      <c r="DM8" s="622"/>
      <c r="DN8" s="622"/>
      <c r="DO8" s="622"/>
      <c r="DP8" s="623"/>
      <c r="DQ8" s="627">
        <v>7507587</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23644</v>
      </c>
      <c r="S9" s="622"/>
      <c r="T9" s="622"/>
      <c r="U9" s="622"/>
      <c r="V9" s="622"/>
      <c r="W9" s="622"/>
      <c r="X9" s="622"/>
      <c r="Y9" s="623"/>
      <c r="Z9" s="659">
        <v>0.1</v>
      </c>
      <c r="AA9" s="659"/>
      <c r="AB9" s="659"/>
      <c r="AC9" s="659"/>
      <c r="AD9" s="660">
        <v>23644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2456805</v>
      </c>
      <c r="BH9" s="622"/>
      <c r="BI9" s="622"/>
      <c r="BJ9" s="622"/>
      <c r="BK9" s="622"/>
      <c r="BL9" s="622"/>
      <c r="BM9" s="622"/>
      <c r="BN9" s="623"/>
      <c r="BO9" s="659">
        <v>33.9</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3063790</v>
      </c>
      <c r="CS9" s="622"/>
      <c r="CT9" s="622"/>
      <c r="CU9" s="622"/>
      <c r="CV9" s="622"/>
      <c r="CW9" s="622"/>
      <c r="CX9" s="622"/>
      <c r="CY9" s="623"/>
      <c r="CZ9" s="659">
        <v>8.6999999999999993</v>
      </c>
      <c r="DA9" s="659"/>
      <c r="DB9" s="659"/>
      <c r="DC9" s="659"/>
      <c r="DD9" s="627">
        <v>31506</v>
      </c>
      <c r="DE9" s="622"/>
      <c r="DF9" s="622"/>
      <c r="DG9" s="622"/>
      <c r="DH9" s="622"/>
      <c r="DI9" s="622"/>
      <c r="DJ9" s="622"/>
      <c r="DK9" s="622"/>
      <c r="DL9" s="622"/>
      <c r="DM9" s="622"/>
      <c r="DN9" s="622"/>
      <c r="DO9" s="622"/>
      <c r="DP9" s="623"/>
      <c r="DQ9" s="627">
        <v>2696024</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168784</v>
      </c>
      <c r="BH10" s="622"/>
      <c r="BI10" s="622"/>
      <c r="BJ10" s="622"/>
      <c r="BK10" s="622"/>
      <c r="BL10" s="622"/>
      <c r="BM10" s="622"/>
      <c r="BN10" s="623"/>
      <c r="BO10" s="659">
        <v>2.2999999999999998</v>
      </c>
      <c r="BP10" s="659"/>
      <c r="BQ10" s="659"/>
      <c r="BR10" s="659"/>
      <c r="BS10" s="660">
        <v>28092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1529980</v>
      </c>
      <c r="S11" s="622"/>
      <c r="T11" s="622"/>
      <c r="U11" s="622"/>
      <c r="V11" s="622"/>
      <c r="W11" s="622"/>
      <c r="X11" s="622"/>
      <c r="Y11" s="623"/>
      <c r="Z11" s="624">
        <v>4.2</v>
      </c>
      <c r="AA11" s="625"/>
      <c r="AB11" s="625"/>
      <c r="AC11" s="626"/>
      <c r="AD11" s="627">
        <v>1529980</v>
      </c>
      <c r="AE11" s="622"/>
      <c r="AF11" s="622"/>
      <c r="AG11" s="622"/>
      <c r="AH11" s="622"/>
      <c r="AI11" s="622"/>
      <c r="AJ11" s="622"/>
      <c r="AK11" s="623"/>
      <c r="AL11" s="624">
        <v>8.3000000000000007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251110</v>
      </c>
      <c r="BH11" s="622"/>
      <c r="BI11" s="622"/>
      <c r="BJ11" s="622"/>
      <c r="BK11" s="622"/>
      <c r="BL11" s="622"/>
      <c r="BM11" s="622"/>
      <c r="BN11" s="623"/>
      <c r="BO11" s="659">
        <v>3.5</v>
      </c>
      <c r="BP11" s="659"/>
      <c r="BQ11" s="659"/>
      <c r="BR11" s="659"/>
      <c r="BS11" s="660">
        <v>71561</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2865184</v>
      </c>
      <c r="CS11" s="622"/>
      <c r="CT11" s="622"/>
      <c r="CU11" s="622"/>
      <c r="CV11" s="622"/>
      <c r="CW11" s="622"/>
      <c r="CX11" s="622"/>
      <c r="CY11" s="623"/>
      <c r="CZ11" s="659">
        <v>8.1</v>
      </c>
      <c r="DA11" s="659"/>
      <c r="DB11" s="659"/>
      <c r="DC11" s="659"/>
      <c r="DD11" s="627">
        <v>1376220</v>
      </c>
      <c r="DE11" s="622"/>
      <c r="DF11" s="622"/>
      <c r="DG11" s="622"/>
      <c r="DH11" s="622"/>
      <c r="DI11" s="622"/>
      <c r="DJ11" s="622"/>
      <c r="DK11" s="622"/>
      <c r="DL11" s="622"/>
      <c r="DM11" s="622"/>
      <c r="DN11" s="622"/>
      <c r="DO11" s="622"/>
      <c r="DP11" s="623"/>
      <c r="DQ11" s="627">
        <v>1502341</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16466</v>
      </c>
      <c r="S12" s="622"/>
      <c r="T12" s="622"/>
      <c r="U12" s="622"/>
      <c r="V12" s="622"/>
      <c r="W12" s="622"/>
      <c r="X12" s="622"/>
      <c r="Y12" s="623"/>
      <c r="Z12" s="659">
        <v>0</v>
      </c>
      <c r="AA12" s="659"/>
      <c r="AB12" s="659"/>
      <c r="AC12" s="659"/>
      <c r="AD12" s="660">
        <v>16466</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3349966</v>
      </c>
      <c r="BH12" s="622"/>
      <c r="BI12" s="622"/>
      <c r="BJ12" s="622"/>
      <c r="BK12" s="622"/>
      <c r="BL12" s="622"/>
      <c r="BM12" s="622"/>
      <c r="BN12" s="623"/>
      <c r="BO12" s="659">
        <v>46.3</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516114</v>
      </c>
      <c r="CS12" s="622"/>
      <c r="CT12" s="622"/>
      <c r="CU12" s="622"/>
      <c r="CV12" s="622"/>
      <c r="CW12" s="622"/>
      <c r="CX12" s="622"/>
      <c r="CY12" s="623"/>
      <c r="CZ12" s="659">
        <v>1.5</v>
      </c>
      <c r="DA12" s="659"/>
      <c r="DB12" s="659"/>
      <c r="DC12" s="659"/>
      <c r="DD12" s="627">
        <v>39734</v>
      </c>
      <c r="DE12" s="622"/>
      <c r="DF12" s="622"/>
      <c r="DG12" s="622"/>
      <c r="DH12" s="622"/>
      <c r="DI12" s="622"/>
      <c r="DJ12" s="622"/>
      <c r="DK12" s="622"/>
      <c r="DL12" s="622"/>
      <c r="DM12" s="622"/>
      <c r="DN12" s="622"/>
      <c r="DO12" s="622"/>
      <c r="DP12" s="623"/>
      <c r="DQ12" s="627">
        <v>374011</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3348232</v>
      </c>
      <c r="BH13" s="622"/>
      <c r="BI13" s="622"/>
      <c r="BJ13" s="622"/>
      <c r="BK13" s="622"/>
      <c r="BL13" s="622"/>
      <c r="BM13" s="622"/>
      <c r="BN13" s="623"/>
      <c r="BO13" s="659">
        <v>46.2</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2232336</v>
      </c>
      <c r="CS13" s="622"/>
      <c r="CT13" s="622"/>
      <c r="CU13" s="622"/>
      <c r="CV13" s="622"/>
      <c r="CW13" s="622"/>
      <c r="CX13" s="622"/>
      <c r="CY13" s="623"/>
      <c r="CZ13" s="659">
        <v>6.3</v>
      </c>
      <c r="DA13" s="659"/>
      <c r="DB13" s="659"/>
      <c r="DC13" s="659"/>
      <c r="DD13" s="627">
        <v>1029051</v>
      </c>
      <c r="DE13" s="622"/>
      <c r="DF13" s="622"/>
      <c r="DG13" s="622"/>
      <c r="DH13" s="622"/>
      <c r="DI13" s="622"/>
      <c r="DJ13" s="622"/>
      <c r="DK13" s="622"/>
      <c r="DL13" s="622"/>
      <c r="DM13" s="622"/>
      <c r="DN13" s="622"/>
      <c r="DO13" s="622"/>
      <c r="DP13" s="623"/>
      <c r="DQ13" s="627">
        <v>1245391</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1799</v>
      </c>
      <c r="S14" s="622"/>
      <c r="T14" s="622"/>
      <c r="U14" s="622"/>
      <c r="V14" s="622"/>
      <c r="W14" s="622"/>
      <c r="X14" s="622"/>
      <c r="Y14" s="623"/>
      <c r="Z14" s="659">
        <v>0</v>
      </c>
      <c r="AA14" s="659"/>
      <c r="AB14" s="659"/>
      <c r="AC14" s="659"/>
      <c r="AD14" s="660">
        <v>1799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274957</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1108451</v>
      </c>
      <c r="CS14" s="622"/>
      <c r="CT14" s="622"/>
      <c r="CU14" s="622"/>
      <c r="CV14" s="622"/>
      <c r="CW14" s="622"/>
      <c r="CX14" s="622"/>
      <c r="CY14" s="623"/>
      <c r="CZ14" s="659">
        <v>3.1</v>
      </c>
      <c r="DA14" s="659"/>
      <c r="DB14" s="659"/>
      <c r="DC14" s="659"/>
      <c r="DD14" s="627">
        <v>57439</v>
      </c>
      <c r="DE14" s="622"/>
      <c r="DF14" s="622"/>
      <c r="DG14" s="622"/>
      <c r="DH14" s="622"/>
      <c r="DI14" s="622"/>
      <c r="DJ14" s="622"/>
      <c r="DK14" s="622"/>
      <c r="DL14" s="622"/>
      <c r="DM14" s="622"/>
      <c r="DN14" s="622"/>
      <c r="DO14" s="622"/>
      <c r="DP14" s="623"/>
      <c r="DQ14" s="627">
        <v>1047098</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455836</v>
      </c>
      <c r="BH15" s="622"/>
      <c r="BI15" s="622"/>
      <c r="BJ15" s="622"/>
      <c r="BK15" s="622"/>
      <c r="BL15" s="622"/>
      <c r="BM15" s="622"/>
      <c r="BN15" s="623"/>
      <c r="BO15" s="659">
        <v>6.3</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3780255</v>
      </c>
      <c r="CS15" s="622"/>
      <c r="CT15" s="622"/>
      <c r="CU15" s="622"/>
      <c r="CV15" s="622"/>
      <c r="CW15" s="622"/>
      <c r="CX15" s="622"/>
      <c r="CY15" s="623"/>
      <c r="CZ15" s="659">
        <v>10.7</v>
      </c>
      <c r="DA15" s="659"/>
      <c r="DB15" s="659"/>
      <c r="DC15" s="659"/>
      <c r="DD15" s="627">
        <v>1279662</v>
      </c>
      <c r="DE15" s="622"/>
      <c r="DF15" s="622"/>
      <c r="DG15" s="622"/>
      <c r="DH15" s="622"/>
      <c r="DI15" s="622"/>
      <c r="DJ15" s="622"/>
      <c r="DK15" s="622"/>
      <c r="DL15" s="622"/>
      <c r="DM15" s="622"/>
      <c r="DN15" s="622"/>
      <c r="DO15" s="622"/>
      <c r="DP15" s="623"/>
      <c r="DQ15" s="627">
        <v>2185858</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29965</v>
      </c>
      <c r="S16" s="622"/>
      <c r="T16" s="622"/>
      <c r="U16" s="622"/>
      <c r="V16" s="622"/>
      <c r="W16" s="622"/>
      <c r="X16" s="622"/>
      <c r="Y16" s="623"/>
      <c r="Z16" s="659">
        <v>0.1</v>
      </c>
      <c r="AA16" s="659"/>
      <c r="AB16" s="659"/>
      <c r="AC16" s="659"/>
      <c r="AD16" s="660">
        <v>29965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91319</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56882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100646</v>
      </c>
      <c r="S17" s="622"/>
      <c r="T17" s="622"/>
      <c r="U17" s="622"/>
      <c r="V17" s="622"/>
      <c r="W17" s="622"/>
      <c r="X17" s="622"/>
      <c r="Y17" s="623"/>
      <c r="Z17" s="659">
        <v>0.3</v>
      </c>
      <c r="AA17" s="659"/>
      <c r="AB17" s="659"/>
      <c r="AC17" s="659"/>
      <c r="AD17" s="660">
        <v>100646</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3635086</v>
      </c>
      <c r="CS17" s="622"/>
      <c r="CT17" s="622"/>
      <c r="CU17" s="622"/>
      <c r="CV17" s="622"/>
      <c r="CW17" s="622"/>
      <c r="CX17" s="622"/>
      <c r="CY17" s="623"/>
      <c r="CZ17" s="659">
        <v>10.3</v>
      </c>
      <c r="DA17" s="659"/>
      <c r="DB17" s="659"/>
      <c r="DC17" s="659"/>
      <c r="DD17" s="627" t="s">
        <v>122</v>
      </c>
      <c r="DE17" s="622"/>
      <c r="DF17" s="622"/>
      <c r="DG17" s="622"/>
      <c r="DH17" s="622"/>
      <c r="DI17" s="622"/>
      <c r="DJ17" s="622"/>
      <c r="DK17" s="622"/>
      <c r="DL17" s="622"/>
      <c r="DM17" s="622"/>
      <c r="DN17" s="622"/>
      <c r="DO17" s="622"/>
      <c r="DP17" s="623"/>
      <c r="DQ17" s="627">
        <v>3621625</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65008</v>
      </c>
      <c r="S18" s="622"/>
      <c r="T18" s="622"/>
      <c r="U18" s="622"/>
      <c r="V18" s="622"/>
      <c r="W18" s="622"/>
      <c r="X18" s="622"/>
      <c r="Y18" s="623"/>
      <c r="Z18" s="659">
        <v>0.2</v>
      </c>
      <c r="AA18" s="659"/>
      <c r="AB18" s="659"/>
      <c r="AC18" s="659"/>
      <c r="AD18" s="660">
        <v>65008</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62531</v>
      </c>
      <c r="S19" s="622"/>
      <c r="T19" s="622"/>
      <c r="U19" s="622"/>
      <c r="V19" s="622"/>
      <c r="W19" s="622"/>
      <c r="X19" s="622"/>
      <c r="Y19" s="623"/>
      <c r="Z19" s="659">
        <v>0.2</v>
      </c>
      <c r="AA19" s="659"/>
      <c r="AB19" s="659"/>
      <c r="AC19" s="659"/>
      <c r="AD19" s="660">
        <v>62531</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174618</v>
      </c>
      <c r="BH19" s="622"/>
      <c r="BI19" s="622"/>
      <c r="BJ19" s="622"/>
      <c r="BK19" s="622"/>
      <c r="BL19" s="622"/>
      <c r="BM19" s="622"/>
      <c r="BN19" s="623"/>
      <c r="BO19" s="659">
        <v>2.4</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2477</v>
      </c>
      <c r="S20" s="622"/>
      <c r="T20" s="622"/>
      <c r="U20" s="622"/>
      <c r="V20" s="622"/>
      <c r="W20" s="622"/>
      <c r="X20" s="622"/>
      <c r="Y20" s="623"/>
      <c r="Z20" s="659">
        <v>0</v>
      </c>
      <c r="AA20" s="659"/>
      <c r="AB20" s="659"/>
      <c r="AC20" s="659"/>
      <c r="AD20" s="660">
        <v>2477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174618</v>
      </c>
      <c r="BH20" s="622"/>
      <c r="BI20" s="622"/>
      <c r="BJ20" s="622"/>
      <c r="BK20" s="622"/>
      <c r="BL20" s="622"/>
      <c r="BM20" s="622"/>
      <c r="BN20" s="623"/>
      <c r="BO20" s="659">
        <v>2.4</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35213084</v>
      </c>
      <c r="CS20" s="622"/>
      <c r="CT20" s="622"/>
      <c r="CU20" s="622"/>
      <c r="CV20" s="622"/>
      <c r="CW20" s="622"/>
      <c r="CX20" s="622"/>
      <c r="CY20" s="623"/>
      <c r="CZ20" s="659">
        <v>100</v>
      </c>
      <c r="DA20" s="659"/>
      <c r="DB20" s="659"/>
      <c r="DC20" s="659"/>
      <c r="DD20" s="627">
        <v>4174085</v>
      </c>
      <c r="DE20" s="622"/>
      <c r="DF20" s="622"/>
      <c r="DG20" s="622"/>
      <c r="DH20" s="622"/>
      <c r="DI20" s="622"/>
      <c r="DJ20" s="622"/>
      <c r="DK20" s="622"/>
      <c r="DL20" s="622"/>
      <c r="DM20" s="622"/>
      <c r="DN20" s="622"/>
      <c r="DO20" s="622"/>
      <c r="DP20" s="623"/>
      <c r="DQ20" s="627">
        <v>23804814</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10324542</v>
      </c>
      <c r="S21" s="622"/>
      <c r="T21" s="622"/>
      <c r="U21" s="622"/>
      <c r="V21" s="622"/>
      <c r="W21" s="622"/>
      <c r="X21" s="622"/>
      <c r="Y21" s="623"/>
      <c r="Z21" s="659">
        <v>28.3</v>
      </c>
      <c r="AA21" s="659"/>
      <c r="AB21" s="659"/>
      <c r="AC21" s="659"/>
      <c r="AD21" s="660">
        <v>9323783</v>
      </c>
      <c r="AE21" s="660"/>
      <c r="AF21" s="660"/>
      <c r="AG21" s="660"/>
      <c r="AH21" s="660"/>
      <c r="AI21" s="660"/>
      <c r="AJ21" s="660"/>
      <c r="AK21" s="660"/>
      <c r="AL21" s="624">
        <v>50.4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10789</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9323783</v>
      </c>
      <c r="S22" s="622"/>
      <c r="T22" s="622"/>
      <c r="U22" s="622"/>
      <c r="V22" s="622"/>
      <c r="W22" s="622"/>
      <c r="X22" s="622"/>
      <c r="Y22" s="623"/>
      <c r="Z22" s="659">
        <v>25.5</v>
      </c>
      <c r="AA22" s="659"/>
      <c r="AB22" s="659"/>
      <c r="AC22" s="659"/>
      <c r="AD22" s="660">
        <v>9323783</v>
      </c>
      <c r="AE22" s="660"/>
      <c r="AF22" s="660"/>
      <c r="AG22" s="660"/>
      <c r="AH22" s="660"/>
      <c r="AI22" s="660"/>
      <c r="AJ22" s="660"/>
      <c r="AK22" s="660"/>
      <c r="AL22" s="624">
        <v>50.4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1000759</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163829</v>
      </c>
      <c r="BH23" s="622"/>
      <c r="BI23" s="622"/>
      <c r="BJ23" s="622"/>
      <c r="BK23" s="622"/>
      <c r="BL23" s="622"/>
      <c r="BM23" s="622"/>
      <c r="BN23" s="623"/>
      <c r="BO23" s="659">
        <v>2.2999999999999998</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16521575</v>
      </c>
      <c r="CS24" s="677"/>
      <c r="CT24" s="677"/>
      <c r="CU24" s="677"/>
      <c r="CV24" s="677"/>
      <c r="CW24" s="677"/>
      <c r="CX24" s="677"/>
      <c r="CY24" s="702"/>
      <c r="CZ24" s="703">
        <v>46.9</v>
      </c>
      <c r="DA24" s="685"/>
      <c r="DB24" s="685"/>
      <c r="DC24" s="705"/>
      <c r="DD24" s="701">
        <v>10874017</v>
      </c>
      <c r="DE24" s="677"/>
      <c r="DF24" s="677"/>
      <c r="DG24" s="677"/>
      <c r="DH24" s="677"/>
      <c r="DI24" s="677"/>
      <c r="DJ24" s="677"/>
      <c r="DK24" s="702"/>
      <c r="DL24" s="701">
        <v>9697497</v>
      </c>
      <c r="DM24" s="677"/>
      <c r="DN24" s="677"/>
      <c r="DO24" s="677"/>
      <c r="DP24" s="677"/>
      <c r="DQ24" s="677"/>
      <c r="DR24" s="677"/>
      <c r="DS24" s="677"/>
      <c r="DT24" s="677"/>
      <c r="DU24" s="677"/>
      <c r="DV24" s="702"/>
      <c r="DW24" s="703">
        <v>52.1</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19642795</v>
      </c>
      <c r="S25" s="622"/>
      <c r="T25" s="622"/>
      <c r="U25" s="622"/>
      <c r="V25" s="622"/>
      <c r="W25" s="622"/>
      <c r="X25" s="622"/>
      <c r="Y25" s="623"/>
      <c r="Z25" s="659">
        <v>53.8</v>
      </c>
      <c r="AA25" s="659"/>
      <c r="AB25" s="659"/>
      <c r="AC25" s="659"/>
      <c r="AD25" s="660">
        <v>18478207</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4216840</v>
      </c>
      <c r="CS25" s="634"/>
      <c r="CT25" s="634"/>
      <c r="CU25" s="634"/>
      <c r="CV25" s="634"/>
      <c r="CW25" s="634"/>
      <c r="CX25" s="634"/>
      <c r="CY25" s="635"/>
      <c r="CZ25" s="624">
        <v>12</v>
      </c>
      <c r="DA25" s="636"/>
      <c r="DB25" s="636"/>
      <c r="DC25" s="637"/>
      <c r="DD25" s="627">
        <v>3847139</v>
      </c>
      <c r="DE25" s="634"/>
      <c r="DF25" s="634"/>
      <c r="DG25" s="634"/>
      <c r="DH25" s="634"/>
      <c r="DI25" s="634"/>
      <c r="DJ25" s="634"/>
      <c r="DK25" s="635"/>
      <c r="DL25" s="627">
        <v>3771140</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5411</v>
      </c>
      <c r="S26" s="622"/>
      <c r="T26" s="622"/>
      <c r="U26" s="622"/>
      <c r="V26" s="622"/>
      <c r="W26" s="622"/>
      <c r="X26" s="622"/>
      <c r="Y26" s="623"/>
      <c r="Z26" s="659">
        <v>0</v>
      </c>
      <c r="AA26" s="659"/>
      <c r="AB26" s="659"/>
      <c r="AC26" s="659"/>
      <c r="AD26" s="660">
        <v>5411</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2668702</v>
      </c>
      <c r="CS26" s="622"/>
      <c r="CT26" s="622"/>
      <c r="CU26" s="622"/>
      <c r="CV26" s="622"/>
      <c r="CW26" s="622"/>
      <c r="CX26" s="622"/>
      <c r="CY26" s="623"/>
      <c r="CZ26" s="624">
        <v>7.6</v>
      </c>
      <c r="DA26" s="636"/>
      <c r="DB26" s="636"/>
      <c r="DC26" s="637"/>
      <c r="DD26" s="627">
        <v>2428796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164053</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7240945</v>
      </c>
      <c r="BH27" s="622"/>
      <c r="BI27" s="622"/>
      <c r="BJ27" s="622"/>
      <c r="BK27" s="622"/>
      <c r="BL27" s="622"/>
      <c r="BM27" s="622"/>
      <c r="BN27" s="623"/>
      <c r="BO27" s="659">
        <v>100</v>
      </c>
      <c r="BP27" s="659"/>
      <c r="BQ27" s="659"/>
      <c r="BR27" s="659"/>
      <c r="BS27" s="660">
        <v>99653</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8669649</v>
      </c>
      <c r="CS27" s="634"/>
      <c r="CT27" s="634"/>
      <c r="CU27" s="634"/>
      <c r="CV27" s="634"/>
      <c r="CW27" s="634"/>
      <c r="CX27" s="634"/>
      <c r="CY27" s="635"/>
      <c r="CZ27" s="624">
        <v>24.6</v>
      </c>
      <c r="DA27" s="636"/>
      <c r="DB27" s="636"/>
      <c r="DC27" s="637"/>
      <c r="DD27" s="627">
        <v>3405253</v>
      </c>
      <c r="DE27" s="634"/>
      <c r="DF27" s="634"/>
      <c r="DG27" s="634"/>
      <c r="DH27" s="634"/>
      <c r="DI27" s="634"/>
      <c r="DJ27" s="634"/>
      <c r="DK27" s="635"/>
      <c r="DL27" s="627">
        <v>2304732</v>
      </c>
      <c r="DM27" s="634"/>
      <c r="DN27" s="634"/>
      <c r="DO27" s="634"/>
      <c r="DP27" s="634"/>
      <c r="DQ27" s="634"/>
      <c r="DR27" s="634"/>
      <c r="DS27" s="634"/>
      <c r="DT27" s="634"/>
      <c r="DU27" s="634"/>
      <c r="DV27" s="635"/>
      <c r="DW27" s="624">
        <v>12.4</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215419</v>
      </c>
      <c r="S28" s="622"/>
      <c r="T28" s="622"/>
      <c r="U28" s="622"/>
      <c r="V28" s="622"/>
      <c r="W28" s="622"/>
      <c r="X28" s="622"/>
      <c r="Y28" s="623"/>
      <c r="Z28" s="659">
        <v>0.6</v>
      </c>
      <c r="AA28" s="659"/>
      <c r="AB28" s="659"/>
      <c r="AC28" s="659"/>
      <c r="AD28" s="660">
        <v>12681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3635086</v>
      </c>
      <c r="CS28" s="622"/>
      <c r="CT28" s="622"/>
      <c r="CU28" s="622"/>
      <c r="CV28" s="622"/>
      <c r="CW28" s="622"/>
      <c r="CX28" s="622"/>
      <c r="CY28" s="623"/>
      <c r="CZ28" s="624">
        <v>10.3</v>
      </c>
      <c r="DA28" s="636"/>
      <c r="DB28" s="636"/>
      <c r="DC28" s="637"/>
      <c r="DD28" s="627">
        <v>3621625</v>
      </c>
      <c r="DE28" s="622"/>
      <c r="DF28" s="622"/>
      <c r="DG28" s="622"/>
      <c r="DH28" s="622"/>
      <c r="DI28" s="622"/>
      <c r="DJ28" s="622"/>
      <c r="DK28" s="623"/>
      <c r="DL28" s="627">
        <v>3621625</v>
      </c>
      <c r="DM28" s="622"/>
      <c r="DN28" s="622"/>
      <c r="DO28" s="622"/>
      <c r="DP28" s="622"/>
      <c r="DQ28" s="622"/>
      <c r="DR28" s="622"/>
      <c r="DS28" s="622"/>
      <c r="DT28" s="622"/>
      <c r="DU28" s="622"/>
      <c r="DV28" s="623"/>
      <c r="DW28" s="624">
        <v>19.5</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117491</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3635086</v>
      </c>
      <c r="CS29" s="634"/>
      <c r="CT29" s="634"/>
      <c r="CU29" s="634"/>
      <c r="CV29" s="634"/>
      <c r="CW29" s="634"/>
      <c r="CX29" s="634"/>
      <c r="CY29" s="635"/>
      <c r="CZ29" s="624">
        <v>10.3</v>
      </c>
      <c r="DA29" s="636"/>
      <c r="DB29" s="636"/>
      <c r="DC29" s="637"/>
      <c r="DD29" s="627">
        <v>3621625</v>
      </c>
      <c r="DE29" s="634"/>
      <c r="DF29" s="634"/>
      <c r="DG29" s="634"/>
      <c r="DH29" s="634"/>
      <c r="DI29" s="634"/>
      <c r="DJ29" s="634"/>
      <c r="DK29" s="635"/>
      <c r="DL29" s="627">
        <v>3621625</v>
      </c>
      <c r="DM29" s="634"/>
      <c r="DN29" s="634"/>
      <c r="DO29" s="634"/>
      <c r="DP29" s="634"/>
      <c r="DQ29" s="634"/>
      <c r="DR29" s="634"/>
      <c r="DS29" s="634"/>
      <c r="DT29" s="634"/>
      <c r="DU29" s="634"/>
      <c r="DV29" s="635"/>
      <c r="DW29" s="624">
        <v>19.5</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6054002</v>
      </c>
      <c r="S30" s="622"/>
      <c r="T30" s="622"/>
      <c r="U30" s="622"/>
      <c r="V30" s="622"/>
      <c r="W30" s="622"/>
      <c r="X30" s="622"/>
      <c r="Y30" s="623"/>
      <c r="Z30" s="659">
        <v>16.600000000000001</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3502699</v>
      </c>
      <c r="CS30" s="622"/>
      <c r="CT30" s="622"/>
      <c r="CU30" s="622"/>
      <c r="CV30" s="622"/>
      <c r="CW30" s="622"/>
      <c r="CX30" s="622"/>
      <c r="CY30" s="623"/>
      <c r="CZ30" s="624">
        <v>9.9</v>
      </c>
      <c r="DA30" s="636"/>
      <c r="DB30" s="636"/>
      <c r="DC30" s="637"/>
      <c r="DD30" s="627">
        <v>3490038</v>
      </c>
      <c r="DE30" s="622"/>
      <c r="DF30" s="622"/>
      <c r="DG30" s="622"/>
      <c r="DH30" s="622"/>
      <c r="DI30" s="622"/>
      <c r="DJ30" s="622"/>
      <c r="DK30" s="623"/>
      <c r="DL30" s="627">
        <v>3490038</v>
      </c>
      <c r="DM30" s="622"/>
      <c r="DN30" s="622"/>
      <c r="DO30" s="622"/>
      <c r="DP30" s="622"/>
      <c r="DQ30" s="622"/>
      <c r="DR30" s="622"/>
      <c r="DS30" s="622"/>
      <c r="DT30" s="622"/>
      <c r="DU30" s="622"/>
      <c r="DV30" s="623"/>
      <c r="DW30" s="624">
        <v>18.8</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96.3</v>
      </c>
      <c r="BN31" s="684"/>
      <c r="BO31" s="684"/>
      <c r="BP31" s="684"/>
      <c r="BQ31" s="686"/>
      <c r="BR31" s="683">
        <v>99.2</v>
      </c>
      <c r="BS31" s="684"/>
      <c r="BT31" s="684"/>
      <c r="BU31" s="684"/>
      <c r="BV31" s="684"/>
      <c r="BW31" s="684"/>
      <c r="BX31" s="685">
        <v>96.2</v>
      </c>
      <c r="BY31" s="684"/>
      <c r="BZ31" s="684"/>
      <c r="CA31" s="684"/>
      <c r="CB31" s="686"/>
      <c r="CD31" s="642"/>
      <c r="CE31" s="643"/>
      <c r="CF31" s="618" t="s">
        <v>301</v>
      </c>
      <c r="CG31" s="619"/>
      <c r="CH31" s="619"/>
      <c r="CI31" s="619"/>
      <c r="CJ31" s="619"/>
      <c r="CK31" s="619"/>
      <c r="CL31" s="619"/>
      <c r="CM31" s="619"/>
      <c r="CN31" s="619"/>
      <c r="CO31" s="619"/>
      <c r="CP31" s="619"/>
      <c r="CQ31" s="620"/>
      <c r="CR31" s="621">
        <v>132387</v>
      </c>
      <c r="CS31" s="634"/>
      <c r="CT31" s="634"/>
      <c r="CU31" s="634"/>
      <c r="CV31" s="634"/>
      <c r="CW31" s="634"/>
      <c r="CX31" s="634"/>
      <c r="CY31" s="635"/>
      <c r="CZ31" s="624">
        <v>0.4</v>
      </c>
      <c r="DA31" s="636"/>
      <c r="DB31" s="636"/>
      <c r="DC31" s="637"/>
      <c r="DD31" s="627">
        <v>131587</v>
      </c>
      <c r="DE31" s="634"/>
      <c r="DF31" s="634"/>
      <c r="DG31" s="634"/>
      <c r="DH31" s="634"/>
      <c r="DI31" s="634"/>
      <c r="DJ31" s="634"/>
      <c r="DK31" s="635"/>
      <c r="DL31" s="627">
        <v>131587</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3183033</v>
      </c>
      <c r="S32" s="622"/>
      <c r="T32" s="622"/>
      <c r="U32" s="622"/>
      <c r="V32" s="622"/>
      <c r="W32" s="622"/>
      <c r="X32" s="622"/>
      <c r="Y32" s="623"/>
      <c r="Z32" s="659">
        <v>8.6999999999999993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99.2</v>
      </c>
      <c r="BH32" s="634"/>
      <c r="BI32" s="634"/>
      <c r="BJ32" s="634"/>
      <c r="BK32" s="634"/>
      <c r="BL32" s="634"/>
      <c r="BM32" s="625">
        <v>96.4</v>
      </c>
      <c r="BN32" s="634"/>
      <c r="BO32" s="634"/>
      <c r="BP32" s="634"/>
      <c r="BQ32" s="657"/>
      <c r="BR32" s="692">
        <v>99.2</v>
      </c>
      <c r="BS32" s="634"/>
      <c r="BT32" s="634"/>
      <c r="BU32" s="634"/>
      <c r="BV32" s="634"/>
      <c r="BW32" s="634"/>
      <c r="BX32" s="625">
        <v>96.4</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48661</v>
      </c>
      <c r="S33" s="622"/>
      <c r="T33" s="622"/>
      <c r="U33" s="622"/>
      <c r="V33" s="622"/>
      <c r="W33" s="622"/>
      <c r="X33" s="622"/>
      <c r="Y33" s="623"/>
      <c r="Z33" s="659">
        <v>0.1</v>
      </c>
      <c r="AA33" s="659"/>
      <c r="AB33" s="659"/>
      <c r="AC33" s="659"/>
      <c r="AD33" s="660">
        <v>15</v>
      </c>
      <c r="AE33" s="660"/>
      <c r="AF33" s="660"/>
      <c r="AG33" s="660"/>
      <c r="AH33" s="660"/>
      <c r="AI33" s="660"/>
      <c r="AJ33" s="660"/>
      <c r="AK33" s="660"/>
      <c r="AL33" s="624">
        <v>0</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99.1</v>
      </c>
      <c r="BH33" s="606"/>
      <c r="BI33" s="606"/>
      <c r="BJ33" s="606"/>
      <c r="BK33" s="606"/>
      <c r="BL33" s="606"/>
      <c r="BM33" s="652">
        <v>95.9</v>
      </c>
      <c r="BN33" s="606"/>
      <c r="BO33" s="606"/>
      <c r="BP33" s="606"/>
      <c r="BQ33" s="669"/>
      <c r="BR33" s="682">
        <v>99.1</v>
      </c>
      <c r="BS33" s="606"/>
      <c r="BT33" s="606"/>
      <c r="BU33" s="606"/>
      <c r="BV33" s="606"/>
      <c r="BW33" s="606"/>
      <c r="BX33" s="652">
        <v>95.6</v>
      </c>
      <c r="BY33" s="606"/>
      <c r="BZ33" s="606"/>
      <c r="CA33" s="606"/>
      <c r="CB33" s="669"/>
      <c r="CD33" s="618" t="s">
        <v>308</v>
      </c>
      <c r="CE33" s="619"/>
      <c r="CF33" s="619"/>
      <c r="CG33" s="619"/>
      <c r="CH33" s="619"/>
      <c r="CI33" s="619"/>
      <c r="CJ33" s="619"/>
      <c r="CK33" s="619"/>
      <c r="CL33" s="619"/>
      <c r="CM33" s="619"/>
      <c r="CN33" s="619"/>
      <c r="CO33" s="619"/>
      <c r="CP33" s="619"/>
      <c r="CQ33" s="620"/>
      <c r="CR33" s="621">
        <v>14426105</v>
      </c>
      <c r="CS33" s="634"/>
      <c r="CT33" s="634"/>
      <c r="CU33" s="634"/>
      <c r="CV33" s="634"/>
      <c r="CW33" s="634"/>
      <c r="CX33" s="634"/>
      <c r="CY33" s="635"/>
      <c r="CZ33" s="624">
        <v>41</v>
      </c>
      <c r="DA33" s="636"/>
      <c r="DB33" s="636"/>
      <c r="DC33" s="637"/>
      <c r="DD33" s="627">
        <v>11970730</v>
      </c>
      <c r="DE33" s="634"/>
      <c r="DF33" s="634"/>
      <c r="DG33" s="634"/>
      <c r="DH33" s="634"/>
      <c r="DI33" s="634"/>
      <c r="DJ33" s="634"/>
      <c r="DK33" s="635"/>
      <c r="DL33" s="627">
        <v>8470179</v>
      </c>
      <c r="DM33" s="634"/>
      <c r="DN33" s="634"/>
      <c r="DO33" s="634"/>
      <c r="DP33" s="634"/>
      <c r="DQ33" s="634"/>
      <c r="DR33" s="634"/>
      <c r="DS33" s="634"/>
      <c r="DT33" s="634"/>
      <c r="DU33" s="634"/>
      <c r="DV33" s="635"/>
      <c r="DW33" s="624">
        <v>45.5</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859484</v>
      </c>
      <c r="S34" s="622"/>
      <c r="T34" s="622"/>
      <c r="U34" s="622"/>
      <c r="V34" s="622"/>
      <c r="W34" s="622"/>
      <c r="X34" s="622"/>
      <c r="Y34" s="623"/>
      <c r="Z34" s="659">
        <v>2.4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4338027</v>
      </c>
      <c r="CS34" s="622"/>
      <c r="CT34" s="622"/>
      <c r="CU34" s="622"/>
      <c r="CV34" s="622"/>
      <c r="CW34" s="622"/>
      <c r="CX34" s="622"/>
      <c r="CY34" s="623"/>
      <c r="CZ34" s="624">
        <v>12.3</v>
      </c>
      <c r="DA34" s="636"/>
      <c r="DB34" s="636"/>
      <c r="DC34" s="637"/>
      <c r="DD34" s="627">
        <v>3296068</v>
      </c>
      <c r="DE34" s="622"/>
      <c r="DF34" s="622"/>
      <c r="DG34" s="622"/>
      <c r="DH34" s="622"/>
      <c r="DI34" s="622"/>
      <c r="DJ34" s="622"/>
      <c r="DK34" s="623"/>
      <c r="DL34" s="627">
        <v>2124847</v>
      </c>
      <c r="DM34" s="622"/>
      <c r="DN34" s="622"/>
      <c r="DO34" s="622"/>
      <c r="DP34" s="622"/>
      <c r="DQ34" s="622"/>
      <c r="DR34" s="622"/>
      <c r="DS34" s="622"/>
      <c r="DT34" s="622"/>
      <c r="DU34" s="622"/>
      <c r="DV34" s="623"/>
      <c r="DW34" s="624">
        <v>11.4</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1676994</v>
      </c>
      <c r="S35" s="622"/>
      <c r="T35" s="622"/>
      <c r="U35" s="622"/>
      <c r="V35" s="622"/>
      <c r="W35" s="622"/>
      <c r="X35" s="622"/>
      <c r="Y35" s="623"/>
      <c r="Z35" s="659">
        <v>4.5999999999999996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590520</v>
      </c>
      <c r="CS35" s="634"/>
      <c r="CT35" s="634"/>
      <c r="CU35" s="634"/>
      <c r="CV35" s="634"/>
      <c r="CW35" s="634"/>
      <c r="CX35" s="634"/>
      <c r="CY35" s="635"/>
      <c r="CZ35" s="624">
        <v>1.7</v>
      </c>
      <c r="DA35" s="636"/>
      <c r="DB35" s="636"/>
      <c r="DC35" s="637"/>
      <c r="DD35" s="627">
        <v>473292</v>
      </c>
      <c r="DE35" s="634"/>
      <c r="DF35" s="634"/>
      <c r="DG35" s="634"/>
      <c r="DH35" s="634"/>
      <c r="DI35" s="634"/>
      <c r="DJ35" s="634"/>
      <c r="DK35" s="635"/>
      <c r="DL35" s="627">
        <v>385573</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1470253</v>
      </c>
      <c r="S36" s="622"/>
      <c r="T36" s="622"/>
      <c r="U36" s="622"/>
      <c r="V36" s="622"/>
      <c r="W36" s="622"/>
      <c r="X36" s="622"/>
      <c r="Y36" s="623"/>
      <c r="Z36" s="659">
        <v>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3975198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422619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5160225</v>
      </c>
      <c r="CS36" s="622"/>
      <c r="CT36" s="622"/>
      <c r="CU36" s="622"/>
      <c r="CV36" s="622"/>
      <c r="CW36" s="622"/>
      <c r="CX36" s="622"/>
      <c r="CY36" s="623"/>
      <c r="CZ36" s="624">
        <v>14.7</v>
      </c>
      <c r="DA36" s="636"/>
      <c r="DB36" s="636"/>
      <c r="DC36" s="637"/>
      <c r="DD36" s="627">
        <v>4739073</v>
      </c>
      <c r="DE36" s="622"/>
      <c r="DF36" s="622"/>
      <c r="DG36" s="622"/>
      <c r="DH36" s="622"/>
      <c r="DI36" s="622"/>
      <c r="DJ36" s="622"/>
      <c r="DK36" s="623"/>
      <c r="DL36" s="627">
        <v>3412770</v>
      </c>
      <c r="DM36" s="622"/>
      <c r="DN36" s="622"/>
      <c r="DO36" s="622"/>
      <c r="DP36" s="622"/>
      <c r="DQ36" s="622"/>
      <c r="DR36" s="622"/>
      <c r="DS36" s="622"/>
      <c r="DT36" s="622"/>
      <c r="DU36" s="622"/>
      <c r="DV36" s="623"/>
      <c r="DW36" s="624">
        <v>18.3</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689938</v>
      </c>
      <c r="S37" s="622"/>
      <c r="T37" s="622"/>
      <c r="U37" s="622"/>
      <c r="V37" s="622"/>
      <c r="W37" s="622"/>
      <c r="X37" s="622"/>
      <c r="Y37" s="623"/>
      <c r="Z37" s="659">
        <v>1.9</v>
      </c>
      <c r="AA37" s="659"/>
      <c r="AB37" s="659"/>
      <c r="AC37" s="659"/>
      <c r="AD37" s="660">
        <v>34</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656890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321370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2720407</v>
      </c>
      <c r="CS37" s="634"/>
      <c r="CT37" s="634"/>
      <c r="CU37" s="634"/>
      <c r="CV37" s="634"/>
      <c r="CW37" s="634"/>
      <c r="CX37" s="634"/>
      <c r="CY37" s="635"/>
      <c r="CZ37" s="624">
        <v>7.7</v>
      </c>
      <c r="DA37" s="636"/>
      <c r="DB37" s="636"/>
      <c r="DC37" s="637"/>
      <c r="DD37" s="627">
        <v>2720407</v>
      </c>
      <c r="DE37" s="634"/>
      <c r="DF37" s="634"/>
      <c r="DG37" s="634"/>
      <c r="DH37" s="634"/>
      <c r="DI37" s="634"/>
      <c r="DJ37" s="634"/>
      <c r="DK37" s="635"/>
      <c r="DL37" s="627">
        <v>2376638</v>
      </c>
      <c r="DM37" s="634"/>
      <c r="DN37" s="634"/>
      <c r="DO37" s="634"/>
      <c r="DP37" s="634"/>
      <c r="DQ37" s="634"/>
      <c r="DR37" s="634"/>
      <c r="DS37" s="634"/>
      <c r="DT37" s="634"/>
      <c r="DU37" s="634"/>
      <c r="DV37" s="635"/>
      <c r="DW37" s="624">
        <v>12.8</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2372477</v>
      </c>
      <c r="S38" s="622"/>
      <c r="T38" s="622"/>
      <c r="U38" s="622"/>
      <c r="V38" s="622"/>
      <c r="W38" s="622"/>
      <c r="X38" s="622"/>
      <c r="Y38" s="623"/>
      <c r="Z38" s="659">
        <v>6.5</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6080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9449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3325210</v>
      </c>
      <c r="CS38" s="622"/>
      <c r="CT38" s="622"/>
      <c r="CU38" s="622"/>
      <c r="CV38" s="622"/>
      <c r="CW38" s="622"/>
      <c r="CX38" s="622"/>
      <c r="CY38" s="623"/>
      <c r="CZ38" s="624">
        <v>9.4</v>
      </c>
      <c r="DA38" s="636"/>
      <c r="DB38" s="636"/>
      <c r="DC38" s="637"/>
      <c r="DD38" s="627">
        <v>2656396</v>
      </c>
      <c r="DE38" s="622"/>
      <c r="DF38" s="622"/>
      <c r="DG38" s="622"/>
      <c r="DH38" s="622"/>
      <c r="DI38" s="622"/>
      <c r="DJ38" s="622"/>
      <c r="DK38" s="623"/>
      <c r="DL38" s="627">
        <v>2546989</v>
      </c>
      <c r="DM38" s="622"/>
      <c r="DN38" s="622"/>
      <c r="DO38" s="622"/>
      <c r="DP38" s="622"/>
      <c r="DQ38" s="622"/>
      <c r="DR38" s="622"/>
      <c r="DS38" s="622"/>
      <c r="DT38" s="622"/>
      <c r="DU38" s="622"/>
      <c r="DV38" s="623"/>
      <c r="DW38" s="624">
        <v>13.7</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15172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926123</v>
      </c>
      <c r="CS39" s="634"/>
      <c r="CT39" s="634"/>
      <c r="CU39" s="634"/>
      <c r="CV39" s="634"/>
      <c r="CW39" s="634"/>
      <c r="CX39" s="634"/>
      <c r="CY39" s="635"/>
      <c r="CZ39" s="624">
        <v>2.6</v>
      </c>
      <c r="DA39" s="636"/>
      <c r="DB39" s="636"/>
      <c r="DC39" s="637"/>
      <c r="DD39" s="627">
        <v>805901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115977</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86000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36500011</v>
      </c>
      <c r="S41" s="646"/>
      <c r="T41" s="646"/>
      <c r="U41" s="646"/>
      <c r="V41" s="646"/>
      <c r="W41" s="646"/>
      <c r="X41" s="646"/>
      <c r="Y41" s="649"/>
      <c r="Z41" s="650">
        <v>100</v>
      </c>
      <c r="AA41" s="650"/>
      <c r="AB41" s="650"/>
      <c r="AC41" s="650"/>
      <c r="AD41" s="651">
        <v>18496348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679963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2632265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402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4265404</v>
      </c>
      <c r="CS42" s="634"/>
      <c r="CT42" s="634"/>
      <c r="CU42" s="634"/>
      <c r="CV42" s="634"/>
      <c r="CW42" s="634"/>
      <c r="CX42" s="634"/>
      <c r="CY42" s="635"/>
      <c r="CZ42" s="624">
        <v>12.1</v>
      </c>
      <c r="DA42" s="636"/>
      <c r="DB42" s="636"/>
      <c r="DC42" s="637"/>
      <c r="DD42" s="627">
        <v>960067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202687</v>
      </c>
      <c r="CS43" s="634"/>
      <c r="CT43" s="634"/>
      <c r="CU43" s="634"/>
      <c r="CV43" s="634"/>
      <c r="CW43" s="634"/>
      <c r="CX43" s="634"/>
      <c r="CY43" s="635"/>
      <c r="CZ43" s="624">
        <v>0.6</v>
      </c>
      <c r="DA43" s="636"/>
      <c r="DB43" s="636"/>
      <c r="DC43" s="637"/>
      <c r="DD43" s="627">
        <v>202687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4174085</v>
      </c>
      <c r="CS44" s="622"/>
      <c r="CT44" s="622"/>
      <c r="CU44" s="622"/>
      <c r="CV44" s="622"/>
      <c r="CW44" s="622"/>
      <c r="CX44" s="622"/>
      <c r="CY44" s="623"/>
      <c r="CZ44" s="624">
        <v>11.9</v>
      </c>
      <c r="DA44" s="625"/>
      <c r="DB44" s="625"/>
      <c r="DC44" s="626"/>
      <c r="DD44" s="627">
        <v>903185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1943198</v>
      </c>
      <c r="CS45" s="634"/>
      <c r="CT45" s="634"/>
      <c r="CU45" s="634"/>
      <c r="CV45" s="634"/>
      <c r="CW45" s="634"/>
      <c r="CX45" s="634"/>
      <c r="CY45" s="635"/>
      <c r="CZ45" s="624">
        <v>5.5</v>
      </c>
      <c r="DA45" s="636"/>
      <c r="DB45" s="636"/>
      <c r="DC45" s="637"/>
      <c r="DD45" s="627">
        <v>263759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1974753</v>
      </c>
      <c r="CS46" s="622"/>
      <c r="CT46" s="622"/>
      <c r="CU46" s="622"/>
      <c r="CV46" s="622"/>
      <c r="CW46" s="622"/>
      <c r="CX46" s="622"/>
      <c r="CY46" s="623"/>
      <c r="CZ46" s="624">
        <v>5.6</v>
      </c>
      <c r="DA46" s="625"/>
      <c r="DB46" s="625"/>
      <c r="DC46" s="626"/>
      <c r="DD46" s="627">
        <v>623502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91319</v>
      </c>
      <c r="CS47" s="634"/>
      <c r="CT47" s="634"/>
      <c r="CU47" s="634"/>
      <c r="CV47" s="634"/>
      <c r="CW47" s="634"/>
      <c r="CX47" s="634"/>
      <c r="CY47" s="635"/>
      <c r="CZ47" s="624">
        <v>0.3</v>
      </c>
      <c r="DA47" s="636"/>
      <c r="DB47" s="636"/>
      <c r="DC47" s="637"/>
      <c r="DD47" s="627">
        <v>56882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35213084</v>
      </c>
      <c r="CS49" s="606"/>
      <c r="CT49" s="606"/>
      <c r="CU49" s="606"/>
      <c r="CV49" s="606"/>
      <c r="CW49" s="606"/>
      <c r="CX49" s="606"/>
      <c r="CY49" s="607"/>
      <c r="CZ49" s="608">
        <v>100</v>
      </c>
      <c r="DA49" s="609"/>
      <c r="DB49" s="609"/>
      <c r="DC49" s="610"/>
      <c r="DD49" s="611">
        <v>23804814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RvO9KIVpsaI3A5Fz3i8MFwiADAqpdMDpKQc3FDqiOH54VPQwUwZMtNevOfA3FjJGfLqmtjprx2B5R/zAKwqPg==" saltValue="G3fJegndgmZxK19c264o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9"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36505</v>
      </c>
      <c r="R7" s="1103"/>
      <c r="S7" s="1103"/>
      <c r="T7" s="1103"/>
      <c r="U7" s="1103"/>
      <c r="V7" s="1103">
        <v>35218</v>
      </c>
      <c r="W7" s="1103"/>
      <c r="X7" s="1103"/>
      <c r="Y7" s="1103"/>
      <c r="Z7" s="1103"/>
      <c r="AA7" s="1103">
        <v>1287</v>
      </c>
      <c r="AB7" s="1103"/>
      <c r="AC7" s="1103"/>
      <c r="AD7" s="1103"/>
      <c r="AE7" s="1104"/>
      <c r="AF7" s="1105">
        <v>1132</v>
      </c>
      <c r="AG7" s="1106"/>
      <c r="AH7" s="1106"/>
      <c r="AI7" s="1106"/>
      <c r="AJ7" s="1107"/>
      <c r="AK7" s="1108">
        <v>1593</v>
      </c>
      <c r="AL7" s="1109"/>
      <c r="AM7" s="1109"/>
      <c r="AN7" s="1109"/>
      <c r="AO7" s="1109"/>
      <c r="AP7" s="1109">
        <v>30373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6</v>
      </c>
      <c r="CI7" s="1097"/>
      <c r="CJ7" s="1097"/>
      <c r="CK7" s="1097"/>
      <c r="CL7" s="1098"/>
      <c r="CM7" s="1096">
        <v>55</v>
      </c>
      <c r="CN7" s="1097"/>
      <c r="CO7" s="1097"/>
      <c r="CP7" s="1097"/>
      <c r="CQ7" s="1098"/>
      <c r="CR7" s="1096">
        <v>30</v>
      </c>
      <c r="CS7" s="1097"/>
      <c r="CT7" s="1097"/>
      <c r="CU7" s="1097"/>
      <c r="CV7" s="1098"/>
      <c r="CW7" s="1096">
        <v>21</v>
      </c>
      <c r="CX7" s="1097"/>
      <c r="CY7" s="1097"/>
      <c r="CZ7" s="1097"/>
      <c r="DA7" s="1098"/>
      <c r="DB7" s="1096" t="s">
        <v>552</v>
      </c>
      <c r="DC7" s="1097"/>
      <c r="DD7" s="1097"/>
      <c r="DE7" s="1097"/>
      <c r="DF7" s="1098"/>
      <c r="DG7" s="1096" t="s">
        <v>552</v>
      </c>
      <c r="DH7" s="1097"/>
      <c r="DI7" s="1097"/>
      <c r="DJ7" s="1097"/>
      <c r="DK7" s="1098"/>
      <c r="DL7" s="1096" t="s">
        <v>552</v>
      </c>
      <c r="DM7" s="1097"/>
      <c r="DN7" s="1097"/>
      <c r="DO7" s="1097"/>
      <c r="DP7" s="1098"/>
      <c r="DQ7" s="1096" t="s">
        <v>552</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0</v>
      </c>
      <c r="CI8" s="990"/>
      <c r="CJ8" s="990"/>
      <c r="CK8" s="990"/>
      <c r="CL8" s="991"/>
      <c r="CM8" s="989">
        <v>20</v>
      </c>
      <c r="CN8" s="990"/>
      <c r="CO8" s="990"/>
      <c r="CP8" s="990"/>
      <c r="CQ8" s="991"/>
      <c r="CR8" s="989">
        <v>10</v>
      </c>
      <c r="CS8" s="990"/>
      <c r="CT8" s="990"/>
      <c r="CU8" s="990"/>
      <c r="CV8" s="991"/>
      <c r="CW8" s="989" t="s">
        <v>552</v>
      </c>
      <c r="CX8" s="990"/>
      <c r="CY8" s="990"/>
      <c r="CZ8" s="990"/>
      <c r="DA8" s="991"/>
      <c r="DB8" s="989" t="s">
        <v>552</v>
      </c>
      <c r="DC8" s="990"/>
      <c r="DD8" s="990"/>
      <c r="DE8" s="990"/>
      <c r="DF8" s="991"/>
      <c r="DG8" s="989" t="s">
        <v>552</v>
      </c>
      <c r="DH8" s="990"/>
      <c r="DI8" s="990"/>
      <c r="DJ8" s="990"/>
      <c r="DK8" s="991"/>
      <c r="DL8" s="989" t="s">
        <v>552</v>
      </c>
      <c r="DM8" s="990"/>
      <c r="DN8" s="990"/>
      <c r="DO8" s="990"/>
      <c r="DP8" s="991"/>
      <c r="DQ8" s="989" t="s">
        <v>552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36505</v>
      </c>
      <c r="R23" s="1061"/>
      <c r="S23" s="1061"/>
      <c r="T23" s="1061"/>
      <c r="U23" s="1061"/>
      <c r="V23" s="1061">
        <v>35218</v>
      </c>
      <c r="W23" s="1061"/>
      <c r="X23" s="1061"/>
      <c r="Y23" s="1061"/>
      <c r="Z23" s="1061"/>
      <c r="AA23" s="1061">
        <v>1287</v>
      </c>
      <c r="AB23" s="1061"/>
      <c r="AC23" s="1061"/>
      <c r="AD23" s="1061"/>
      <c r="AE23" s="1068"/>
      <c r="AF23" s="1069">
        <v>1132</v>
      </c>
      <c r="AG23" s="1061"/>
      <c r="AH23" s="1061"/>
      <c r="AI23" s="1061"/>
      <c r="AJ23" s="1070"/>
      <c r="AK23" s="1071"/>
      <c r="AL23" s="1072"/>
      <c r="AM23" s="1072"/>
      <c r="AN23" s="1072"/>
      <c r="AO23" s="1072"/>
      <c r="AP23" s="1061">
        <v>30373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9201</v>
      </c>
      <c r="R28" s="1051"/>
      <c r="S28" s="1051"/>
      <c r="T28" s="1051"/>
      <c r="U28" s="1051"/>
      <c r="V28" s="1051">
        <v>8779</v>
      </c>
      <c r="W28" s="1051"/>
      <c r="X28" s="1051"/>
      <c r="Y28" s="1051"/>
      <c r="Z28" s="1051"/>
      <c r="AA28" s="1051">
        <v>423</v>
      </c>
      <c r="AB28" s="1051"/>
      <c r="AC28" s="1051"/>
      <c r="AD28" s="1051"/>
      <c r="AE28" s="1052"/>
      <c r="AF28" s="1053">
        <v>423</v>
      </c>
      <c r="AG28" s="1051"/>
      <c r="AH28" s="1051"/>
      <c r="AI28" s="1051"/>
      <c r="AJ28" s="1054"/>
      <c r="AK28" s="1042">
        <v>680</v>
      </c>
      <c r="AL28" s="1043"/>
      <c r="AM28" s="1043"/>
      <c r="AN28" s="1043"/>
      <c r="AO28" s="1043"/>
      <c r="AP28" s="1043" t="s">
        <v>552</v>
      </c>
      <c r="AQ28" s="1043"/>
      <c r="AR28" s="1043"/>
      <c r="AS28" s="1043"/>
      <c r="AT28" s="1043"/>
      <c r="AU28" s="1043" t="s">
        <v>552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8100</v>
      </c>
      <c r="R29" s="1039"/>
      <c r="S29" s="1039"/>
      <c r="T29" s="1039"/>
      <c r="U29" s="1039"/>
      <c r="V29" s="1039">
        <v>7976</v>
      </c>
      <c r="W29" s="1039"/>
      <c r="X29" s="1039"/>
      <c r="Y29" s="1039"/>
      <c r="Z29" s="1039"/>
      <c r="AA29" s="1039">
        <v>124</v>
      </c>
      <c r="AB29" s="1039"/>
      <c r="AC29" s="1039"/>
      <c r="AD29" s="1039"/>
      <c r="AE29" s="1040"/>
      <c r="AF29" s="1035">
        <v>124</v>
      </c>
      <c r="AG29" s="1036"/>
      <c r="AH29" s="1036"/>
      <c r="AI29" s="1036"/>
      <c r="AJ29" s="1037"/>
      <c r="AK29" s="980">
        <v>1258</v>
      </c>
      <c r="AL29" s="971"/>
      <c r="AM29" s="971"/>
      <c r="AN29" s="971"/>
      <c r="AO29" s="971"/>
      <c r="AP29" s="971" t="s">
        <v>552</v>
      </c>
      <c r="AQ29" s="971"/>
      <c r="AR29" s="971"/>
      <c r="AS29" s="971"/>
      <c r="AT29" s="971"/>
      <c r="AU29" s="971" t="s">
        <v>552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1093</v>
      </c>
      <c r="R30" s="1039"/>
      <c r="S30" s="1039"/>
      <c r="T30" s="1039"/>
      <c r="U30" s="1039"/>
      <c r="V30" s="1039">
        <v>1091</v>
      </c>
      <c r="W30" s="1039"/>
      <c r="X30" s="1039"/>
      <c r="Y30" s="1039"/>
      <c r="Z30" s="1039"/>
      <c r="AA30" s="1039">
        <v>2</v>
      </c>
      <c r="AB30" s="1039"/>
      <c r="AC30" s="1039"/>
      <c r="AD30" s="1039"/>
      <c r="AE30" s="1040"/>
      <c r="AF30" s="1035">
        <v>2</v>
      </c>
      <c r="AG30" s="1036"/>
      <c r="AH30" s="1036"/>
      <c r="AI30" s="1036"/>
      <c r="AJ30" s="1037"/>
      <c r="AK30" s="980">
        <v>319</v>
      </c>
      <c r="AL30" s="971"/>
      <c r="AM30" s="971"/>
      <c r="AN30" s="971"/>
      <c r="AO30" s="971"/>
      <c r="AP30" s="971" t="s">
        <v>552</v>
      </c>
      <c r="AQ30" s="971"/>
      <c r="AR30" s="971"/>
      <c r="AS30" s="971"/>
      <c r="AT30" s="971"/>
      <c r="AU30" s="971" t="s">
        <v>552</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740</v>
      </c>
      <c r="R31" s="1039"/>
      <c r="S31" s="1039"/>
      <c r="T31" s="1039"/>
      <c r="U31" s="1039"/>
      <c r="V31" s="1039">
        <v>766</v>
      </c>
      <c r="W31" s="1039"/>
      <c r="X31" s="1039"/>
      <c r="Y31" s="1039"/>
      <c r="Z31" s="1039"/>
      <c r="AA31" s="1039">
        <v>-26</v>
      </c>
      <c r="AB31" s="1039"/>
      <c r="AC31" s="1039"/>
      <c r="AD31" s="1039"/>
      <c r="AE31" s="1040"/>
      <c r="AF31" s="1035">
        <v>823</v>
      </c>
      <c r="AG31" s="1036"/>
      <c r="AH31" s="1036"/>
      <c r="AI31" s="1036"/>
      <c r="AJ31" s="1037"/>
      <c r="AK31" s="980">
        <v>1</v>
      </c>
      <c r="AL31" s="971"/>
      <c r="AM31" s="971"/>
      <c r="AN31" s="971"/>
      <c r="AO31" s="971"/>
      <c r="AP31" s="971">
        <v>4101</v>
      </c>
      <c r="AQ31" s="971"/>
      <c r="AR31" s="971"/>
      <c r="AS31" s="971"/>
      <c r="AT31" s="971"/>
      <c r="AU31" s="971">
        <v>8</v>
      </c>
      <c r="AV31" s="971"/>
      <c r="AW31" s="971"/>
      <c r="AX31" s="971"/>
      <c r="AY31" s="971"/>
      <c r="AZ31" s="1041" t="s">
        <v>552</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1402</v>
      </c>
      <c r="R32" s="1039"/>
      <c r="S32" s="1039"/>
      <c r="T32" s="1039"/>
      <c r="U32" s="1039"/>
      <c r="V32" s="1039">
        <v>1401</v>
      </c>
      <c r="W32" s="1039"/>
      <c r="X32" s="1039"/>
      <c r="Y32" s="1039"/>
      <c r="Z32" s="1039"/>
      <c r="AA32" s="1039">
        <v>2</v>
      </c>
      <c r="AB32" s="1039"/>
      <c r="AC32" s="1039"/>
      <c r="AD32" s="1039"/>
      <c r="AE32" s="1040"/>
      <c r="AF32" s="1035">
        <v>748</v>
      </c>
      <c r="AG32" s="1036"/>
      <c r="AH32" s="1036"/>
      <c r="AI32" s="1036"/>
      <c r="AJ32" s="1037"/>
      <c r="AK32" s="980">
        <v>358</v>
      </c>
      <c r="AL32" s="971"/>
      <c r="AM32" s="971"/>
      <c r="AN32" s="971"/>
      <c r="AO32" s="971"/>
      <c r="AP32" s="981">
        <v>6722</v>
      </c>
      <c r="AQ32" s="979"/>
      <c r="AR32" s="979"/>
      <c r="AS32" s="979"/>
      <c r="AT32" s="980"/>
      <c r="AU32" s="971">
        <v>4221</v>
      </c>
      <c r="AV32" s="971"/>
      <c r="AW32" s="971"/>
      <c r="AX32" s="971"/>
      <c r="AY32" s="971"/>
      <c r="AZ32" s="1041" t="s">
        <v>552</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398</v>
      </c>
      <c r="R33" s="1039"/>
      <c r="S33" s="1039"/>
      <c r="T33" s="1039"/>
      <c r="U33" s="1039"/>
      <c r="V33" s="1039">
        <v>379</v>
      </c>
      <c r="W33" s="1039"/>
      <c r="X33" s="1039"/>
      <c r="Y33" s="1039"/>
      <c r="Z33" s="1039"/>
      <c r="AA33" s="1039">
        <v>19</v>
      </c>
      <c r="AB33" s="1039"/>
      <c r="AC33" s="1039"/>
      <c r="AD33" s="1039"/>
      <c r="AE33" s="1040"/>
      <c r="AF33" s="1035">
        <v>69</v>
      </c>
      <c r="AG33" s="1036"/>
      <c r="AH33" s="1036"/>
      <c r="AI33" s="1036"/>
      <c r="AJ33" s="1037"/>
      <c r="AK33" s="980">
        <v>199</v>
      </c>
      <c r="AL33" s="971"/>
      <c r="AM33" s="971"/>
      <c r="AN33" s="971"/>
      <c r="AO33" s="971"/>
      <c r="AP33" s="971">
        <v>1839</v>
      </c>
      <c r="AQ33" s="971"/>
      <c r="AR33" s="971"/>
      <c r="AS33" s="971"/>
      <c r="AT33" s="971"/>
      <c r="AU33" s="971">
        <v>1558</v>
      </c>
      <c r="AV33" s="971"/>
      <c r="AW33" s="971"/>
      <c r="AX33" s="971"/>
      <c r="AY33" s="971"/>
      <c r="AZ33" s="1041" t="s">
        <v>552</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44</v>
      </c>
      <c r="R34" s="1039"/>
      <c r="S34" s="1039"/>
      <c r="T34" s="1039"/>
      <c r="U34" s="1039"/>
      <c r="V34" s="1039">
        <v>42</v>
      </c>
      <c r="W34" s="1039"/>
      <c r="X34" s="1039"/>
      <c r="Y34" s="1039"/>
      <c r="Z34" s="1039"/>
      <c r="AA34" s="1039">
        <v>2</v>
      </c>
      <c r="AB34" s="1039"/>
      <c r="AC34" s="1039"/>
      <c r="AD34" s="1039"/>
      <c r="AE34" s="1040"/>
      <c r="AF34" s="1035">
        <v>2</v>
      </c>
      <c r="AG34" s="1036"/>
      <c r="AH34" s="1036"/>
      <c r="AI34" s="1036"/>
      <c r="AJ34" s="1037"/>
      <c r="AK34" s="980">
        <v>10</v>
      </c>
      <c r="AL34" s="971"/>
      <c r="AM34" s="971"/>
      <c r="AN34" s="971"/>
      <c r="AO34" s="971"/>
      <c r="AP34" s="971">
        <v>103</v>
      </c>
      <c r="AQ34" s="971"/>
      <c r="AR34" s="971"/>
      <c r="AS34" s="971"/>
      <c r="AT34" s="971"/>
      <c r="AU34" s="971">
        <v>103</v>
      </c>
      <c r="AV34" s="971"/>
      <c r="AW34" s="971"/>
      <c r="AX34" s="971"/>
      <c r="AY34" s="971"/>
      <c r="AZ34" s="1041" t="s">
        <v>552</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2190</v>
      </c>
      <c r="AG63" s="959"/>
      <c r="AH63" s="959"/>
      <c r="AI63" s="959"/>
      <c r="AJ63" s="1022"/>
      <c r="AK63" s="1023"/>
      <c r="AL63" s="963"/>
      <c r="AM63" s="963"/>
      <c r="AN63" s="963"/>
      <c r="AO63" s="963"/>
      <c r="AP63" s="959">
        <v>12765</v>
      </c>
      <c r="AQ63" s="959"/>
      <c r="AR63" s="959"/>
      <c r="AS63" s="959"/>
      <c r="AT63" s="959"/>
      <c r="AU63" s="959">
        <v>5890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556</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553</v>
      </c>
      <c r="C69" s="975"/>
      <c r="D69" s="975"/>
      <c r="E69" s="975"/>
      <c r="F69" s="975"/>
      <c r="G69" s="975"/>
      <c r="H69" s="975"/>
      <c r="I69" s="975"/>
      <c r="J69" s="975"/>
      <c r="K69" s="975"/>
      <c r="L69" s="975"/>
      <c r="M69" s="975"/>
      <c r="N69" s="975"/>
      <c r="O69" s="975"/>
      <c r="P69" s="976"/>
      <c r="Q69" s="977">
        <v>1339</v>
      </c>
      <c r="R69" s="971"/>
      <c r="S69" s="971"/>
      <c r="T69" s="971"/>
      <c r="U69" s="971"/>
      <c r="V69" s="971">
        <v>1139</v>
      </c>
      <c r="W69" s="971"/>
      <c r="X69" s="971"/>
      <c r="Y69" s="971"/>
      <c r="Z69" s="971"/>
      <c r="AA69" s="971">
        <v>200</v>
      </c>
      <c r="AB69" s="971"/>
      <c r="AC69" s="971"/>
      <c r="AD69" s="971"/>
      <c r="AE69" s="971"/>
      <c r="AF69" s="971">
        <v>17</v>
      </c>
      <c r="AG69" s="971"/>
      <c r="AH69" s="971"/>
      <c r="AI69" s="971"/>
      <c r="AJ69" s="971"/>
      <c r="AK69" s="971" t="s">
        <v>552</v>
      </c>
      <c r="AL69" s="971"/>
      <c r="AM69" s="971"/>
      <c r="AN69" s="971"/>
      <c r="AO69" s="971"/>
      <c r="AP69" s="971">
        <v>14938</v>
      </c>
      <c r="AQ69" s="971"/>
      <c r="AR69" s="971"/>
      <c r="AS69" s="971"/>
      <c r="AT69" s="971"/>
      <c r="AU69" s="971">
        <v>6316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557</v>
      </c>
      <c r="C70" s="975"/>
      <c r="D70" s="975"/>
      <c r="E70" s="975"/>
      <c r="F70" s="975"/>
      <c r="G70" s="975"/>
      <c r="H70" s="975"/>
      <c r="I70" s="975"/>
      <c r="J70" s="975"/>
      <c r="K70" s="975"/>
      <c r="L70" s="975"/>
      <c r="M70" s="975"/>
      <c r="N70" s="975"/>
      <c r="O70" s="975"/>
      <c r="P70" s="976"/>
      <c r="Q70" s="977">
        <v>5469</v>
      </c>
      <c r="R70" s="971"/>
      <c r="S70" s="971"/>
      <c r="T70" s="971"/>
      <c r="U70" s="971"/>
      <c r="V70" s="971">
        <v>5217</v>
      </c>
      <c r="W70" s="971"/>
      <c r="X70" s="971"/>
      <c r="Y70" s="971"/>
      <c r="Z70" s="971"/>
      <c r="AA70" s="971">
        <v>252</v>
      </c>
      <c r="AB70" s="971"/>
      <c r="AC70" s="971"/>
      <c r="AD70" s="971"/>
      <c r="AE70" s="971"/>
      <c r="AF70" s="971">
        <v>252</v>
      </c>
      <c r="AG70" s="971"/>
      <c r="AH70" s="971"/>
      <c r="AI70" s="971"/>
      <c r="AJ70" s="971"/>
      <c r="AK70" s="971">
        <v>121</v>
      </c>
      <c r="AL70" s="971"/>
      <c r="AM70" s="971"/>
      <c r="AN70" s="971"/>
      <c r="AO70" s="971"/>
      <c r="AP70" s="971">
        <v>7216</v>
      </c>
      <c r="AQ70" s="971"/>
      <c r="AR70" s="971"/>
      <c r="AS70" s="971"/>
      <c r="AT70" s="971"/>
      <c r="AU70" s="971">
        <v>2735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270</v>
      </c>
      <c r="R71" s="971"/>
      <c r="S71" s="971"/>
      <c r="T71" s="971"/>
      <c r="U71" s="971"/>
      <c r="V71" s="971">
        <v>247</v>
      </c>
      <c r="W71" s="971"/>
      <c r="X71" s="971"/>
      <c r="Y71" s="971"/>
      <c r="Z71" s="971"/>
      <c r="AA71" s="971">
        <v>23</v>
      </c>
      <c r="AB71" s="971"/>
      <c r="AC71" s="971"/>
      <c r="AD71" s="971"/>
      <c r="AE71" s="971"/>
      <c r="AF71" s="971">
        <v>23</v>
      </c>
      <c r="AG71" s="971"/>
      <c r="AH71" s="971"/>
      <c r="AI71" s="971"/>
      <c r="AJ71" s="971"/>
      <c r="AK71" s="971" t="s">
        <v>552</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315636</v>
      </c>
      <c r="R72" s="971"/>
      <c r="S72" s="971"/>
      <c r="T72" s="971"/>
      <c r="U72" s="971"/>
      <c r="V72" s="971">
        <v>306127</v>
      </c>
      <c r="W72" s="971"/>
      <c r="X72" s="971"/>
      <c r="Y72" s="971"/>
      <c r="Z72" s="971"/>
      <c r="AA72" s="971">
        <v>9509</v>
      </c>
      <c r="AB72" s="971"/>
      <c r="AC72" s="971"/>
      <c r="AD72" s="971"/>
      <c r="AE72" s="971"/>
      <c r="AF72" s="971">
        <v>6033</v>
      </c>
      <c r="AG72" s="971"/>
      <c r="AH72" s="971"/>
      <c r="AI72" s="971"/>
      <c r="AJ72" s="971"/>
      <c r="AK72" s="971" t="s">
        <v>552</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6471</v>
      </c>
      <c r="AG88" s="959"/>
      <c r="AH88" s="959"/>
      <c r="AI88" s="959"/>
      <c r="AJ88" s="959"/>
      <c r="AK88" s="963"/>
      <c r="AL88" s="963"/>
      <c r="AM88" s="963"/>
      <c r="AN88" s="963"/>
      <c r="AO88" s="963"/>
      <c r="AP88" s="959">
        <v>22154</v>
      </c>
      <c r="AQ88" s="959"/>
      <c r="AR88" s="959"/>
      <c r="AS88" s="959"/>
      <c r="AT88" s="959"/>
      <c r="AU88" s="959">
        <v>9050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40</v>
      </c>
      <c r="CS102" s="953"/>
      <c r="CT102" s="953"/>
      <c r="CU102" s="953"/>
      <c r="CV102" s="954"/>
      <c r="CW102" s="952">
        <v>21</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3788899</v>
      </c>
      <c r="AB110" s="889"/>
      <c r="AC110" s="889"/>
      <c r="AD110" s="889"/>
      <c r="AE110" s="890"/>
      <c r="AF110" s="891">
        <v>3710534</v>
      </c>
      <c r="AG110" s="889"/>
      <c r="AH110" s="889"/>
      <c r="AI110" s="889"/>
      <c r="AJ110" s="890"/>
      <c r="AK110" s="891">
        <v>3635086</v>
      </c>
      <c r="AL110" s="889"/>
      <c r="AM110" s="889"/>
      <c r="AN110" s="889"/>
      <c r="AO110" s="890"/>
      <c r="AP110" s="892">
        <v>23.5</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33000385</v>
      </c>
      <c r="BR110" s="842"/>
      <c r="BS110" s="842"/>
      <c r="BT110" s="842"/>
      <c r="BU110" s="842"/>
      <c r="BV110" s="842">
        <v>31502957</v>
      </c>
      <c r="BW110" s="842"/>
      <c r="BX110" s="842"/>
      <c r="BY110" s="842"/>
      <c r="BZ110" s="842"/>
      <c r="CA110" s="842">
        <v>30372735</v>
      </c>
      <c r="CB110" s="842"/>
      <c r="CC110" s="842"/>
      <c r="CD110" s="842"/>
      <c r="CE110" s="842"/>
      <c r="CF110" s="866">
        <v>196.4</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6151728</v>
      </c>
      <c r="BR112" s="817"/>
      <c r="BS112" s="817"/>
      <c r="BT112" s="817"/>
      <c r="BU112" s="817"/>
      <c r="BV112" s="817">
        <v>6288291</v>
      </c>
      <c r="BW112" s="817"/>
      <c r="BX112" s="817"/>
      <c r="BY112" s="817"/>
      <c r="BZ112" s="817"/>
      <c r="CA112" s="817">
        <v>5889903</v>
      </c>
      <c r="CB112" s="817"/>
      <c r="CC112" s="817"/>
      <c r="CD112" s="817"/>
      <c r="CE112" s="817"/>
      <c r="CF112" s="875">
        <v>38.1</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577247</v>
      </c>
      <c r="AB113" s="919"/>
      <c r="AC113" s="919"/>
      <c r="AD113" s="919"/>
      <c r="AE113" s="920"/>
      <c r="AF113" s="921">
        <v>576595</v>
      </c>
      <c r="AG113" s="919"/>
      <c r="AH113" s="919"/>
      <c r="AI113" s="919"/>
      <c r="AJ113" s="920"/>
      <c r="AK113" s="921">
        <v>552365</v>
      </c>
      <c r="AL113" s="919"/>
      <c r="AM113" s="919"/>
      <c r="AN113" s="919"/>
      <c r="AO113" s="920"/>
      <c r="AP113" s="922">
        <v>3.6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8895442</v>
      </c>
      <c r="BR113" s="817"/>
      <c r="BS113" s="817"/>
      <c r="BT113" s="817"/>
      <c r="BU113" s="817"/>
      <c r="BV113" s="817">
        <v>8829136</v>
      </c>
      <c r="BW113" s="817"/>
      <c r="BX113" s="817"/>
      <c r="BY113" s="817"/>
      <c r="BZ113" s="817"/>
      <c r="CA113" s="817">
        <v>9050450</v>
      </c>
      <c r="CB113" s="817"/>
      <c r="CC113" s="817"/>
      <c r="CD113" s="817"/>
      <c r="CE113" s="817"/>
      <c r="CF113" s="875">
        <v>58.5</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174393</v>
      </c>
      <c r="AB114" s="780"/>
      <c r="AC114" s="780"/>
      <c r="AD114" s="780"/>
      <c r="AE114" s="781"/>
      <c r="AF114" s="782">
        <v>204293</v>
      </c>
      <c r="AG114" s="780"/>
      <c r="AH114" s="780"/>
      <c r="AI114" s="780"/>
      <c r="AJ114" s="781"/>
      <c r="AK114" s="782">
        <v>224826</v>
      </c>
      <c r="AL114" s="780"/>
      <c r="AM114" s="780"/>
      <c r="AN114" s="780"/>
      <c r="AO114" s="781"/>
      <c r="AP114" s="824">
        <v>1.5</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1154881</v>
      </c>
      <c r="BR114" s="817"/>
      <c r="BS114" s="817"/>
      <c r="BT114" s="817"/>
      <c r="BU114" s="817"/>
      <c r="BV114" s="817">
        <v>1180629</v>
      </c>
      <c r="BW114" s="817"/>
      <c r="BX114" s="817"/>
      <c r="BY114" s="817"/>
      <c r="BZ114" s="817"/>
      <c r="CA114" s="817">
        <v>1272183</v>
      </c>
      <c r="CB114" s="817"/>
      <c r="CC114" s="817"/>
      <c r="CD114" s="817"/>
      <c r="CE114" s="817"/>
      <c r="CF114" s="875">
        <v>8.1999999999999993</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64517</v>
      </c>
      <c r="AB115" s="919"/>
      <c r="AC115" s="919"/>
      <c r="AD115" s="919"/>
      <c r="AE115" s="920"/>
      <c r="AF115" s="921">
        <v>2306</v>
      </c>
      <c r="AG115" s="919"/>
      <c r="AH115" s="919"/>
      <c r="AI115" s="919"/>
      <c r="AJ115" s="920"/>
      <c r="AK115" s="921">
        <v>16034</v>
      </c>
      <c r="AL115" s="919"/>
      <c r="AM115" s="919"/>
      <c r="AN115" s="919"/>
      <c r="AO115" s="920"/>
      <c r="AP115" s="922">
        <v>0.1</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v>607863</v>
      </c>
      <c r="CB115" s="817"/>
      <c r="CC115" s="817"/>
      <c r="CD115" s="817"/>
      <c r="CE115" s="817"/>
      <c r="CF115" s="875">
        <v>3.9</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45</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4605101</v>
      </c>
      <c r="AB117" s="903"/>
      <c r="AC117" s="903"/>
      <c r="AD117" s="903"/>
      <c r="AE117" s="904"/>
      <c r="AF117" s="905">
        <v>4493728</v>
      </c>
      <c r="AG117" s="903"/>
      <c r="AH117" s="903"/>
      <c r="AI117" s="903"/>
      <c r="AJ117" s="904"/>
      <c r="AK117" s="905">
        <v>4428311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49202436</v>
      </c>
      <c r="BR119" s="845"/>
      <c r="BS119" s="845"/>
      <c r="BT119" s="845"/>
      <c r="BU119" s="845"/>
      <c r="BV119" s="845">
        <v>47801013</v>
      </c>
      <c r="BW119" s="845"/>
      <c r="BX119" s="845"/>
      <c r="BY119" s="845"/>
      <c r="BZ119" s="845"/>
      <c r="CA119" s="845">
        <v>47193134</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7942545</v>
      </c>
      <c r="BR120" s="842"/>
      <c r="BS120" s="842"/>
      <c r="BT120" s="842"/>
      <c r="BU120" s="842"/>
      <c r="BV120" s="842">
        <v>8676443</v>
      </c>
      <c r="BW120" s="842"/>
      <c r="BX120" s="842"/>
      <c r="BY120" s="842"/>
      <c r="BZ120" s="842"/>
      <c r="CA120" s="842">
        <v>8166187</v>
      </c>
      <c r="CB120" s="842"/>
      <c r="CC120" s="842"/>
      <c r="CD120" s="842"/>
      <c r="CE120" s="842"/>
      <c r="CF120" s="866">
        <v>52.8</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4294778</v>
      </c>
      <c r="DH120" s="842"/>
      <c r="DI120" s="842"/>
      <c r="DJ120" s="842"/>
      <c r="DK120" s="842"/>
      <c r="DL120" s="842">
        <v>4237687</v>
      </c>
      <c r="DM120" s="842"/>
      <c r="DN120" s="842"/>
      <c r="DO120" s="842"/>
      <c r="DP120" s="842"/>
      <c r="DQ120" s="842">
        <v>4221485</v>
      </c>
      <c r="DR120" s="842"/>
      <c r="DS120" s="842"/>
      <c r="DT120" s="842"/>
      <c r="DU120" s="842"/>
      <c r="DV120" s="843">
        <v>27.3</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2242570</v>
      </c>
      <c r="BR121" s="817"/>
      <c r="BS121" s="817"/>
      <c r="BT121" s="817"/>
      <c r="BU121" s="817"/>
      <c r="BV121" s="817">
        <v>2222668</v>
      </c>
      <c r="BW121" s="817"/>
      <c r="BX121" s="817"/>
      <c r="BY121" s="817"/>
      <c r="BZ121" s="817"/>
      <c r="CA121" s="817">
        <v>2438524</v>
      </c>
      <c r="CB121" s="817"/>
      <c r="CC121" s="817"/>
      <c r="CD121" s="817"/>
      <c r="CE121" s="817"/>
      <c r="CF121" s="875">
        <v>15.8</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1758251</v>
      </c>
      <c r="DH121" s="817"/>
      <c r="DI121" s="817"/>
      <c r="DJ121" s="817"/>
      <c r="DK121" s="817"/>
      <c r="DL121" s="817">
        <v>1957135</v>
      </c>
      <c r="DM121" s="817"/>
      <c r="DN121" s="817"/>
      <c r="DO121" s="817"/>
      <c r="DP121" s="817"/>
      <c r="DQ121" s="817">
        <v>1557537</v>
      </c>
      <c r="DR121" s="817"/>
      <c r="DS121" s="817"/>
      <c r="DT121" s="817"/>
      <c r="DU121" s="817"/>
      <c r="DV121" s="794">
        <v>10.1</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37383815</v>
      </c>
      <c r="BR122" s="845"/>
      <c r="BS122" s="845"/>
      <c r="BT122" s="845"/>
      <c r="BU122" s="845"/>
      <c r="BV122" s="845">
        <v>35464252</v>
      </c>
      <c r="BW122" s="845"/>
      <c r="BX122" s="845"/>
      <c r="BY122" s="845"/>
      <c r="BZ122" s="845"/>
      <c r="CA122" s="845">
        <v>33810868</v>
      </c>
      <c r="CB122" s="845"/>
      <c r="CC122" s="845"/>
      <c r="CD122" s="845"/>
      <c r="CE122" s="845"/>
      <c r="CF122" s="846">
        <v>218.6</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91014</v>
      </c>
      <c r="DH122" s="817"/>
      <c r="DI122" s="817"/>
      <c r="DJ122" s="817"/>
      <c r="DK122" s="817"/>
      <c r="DL122" s="817">
        <v>85419</v>
      </c>
      <c r="DM122" s="817"/>
      <c r="DN122" s="817"/>
      <c r="DO122" s="817"/>
      <c r="DP122" s="817"/>
      <c r="DQ122" s="817">
        <v>102679</v>
      </c>
      <c r="DR122" s="817"/>
      <c r="DS122" s="817"/>
      <c r="DT122" s="817"/>
      <c r="DU122" s="817"/>
      <c r="DV122" s="794">
        <v>0.7</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47568930</v>
      </c>
      <c r="BR123" s="833"/>
      <c r="BS123" s="833"/>
      <c r="BT123" s="833"/>
      <c r="BU123" s="833"/>
      <c r="BV123" s="833">
        <v>46363363</v>
      </c>
      <c r="BW123" s="833"/>
      <c r="BX123" s="833"/>
      <c r="BY123" s="833"/>
      <c r="BZ123" s="833"/>
      <c r="CA123" s="833">
        <v>44415579</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v>7685</v>
      </c>
      <c r="DH123" s="780"/>
      <c r="DI123" s="780"/>
      <c r="DJ123" s="780"/>
      <c r="DK123" s="781"/>
      <c r="DL123" s="782">
        <v>8050</v>
      </c>
      <c r="DM123" s="780"/>
      <c r="DN123" s="780"/>
      <c r="DO123" s="780"/>
      <c r="DP123" s="781"/>
      <c r="DQ123" s="782">
        <v>8202</v>
      </c>
      <c r="DR123" s="780"/>
      <c r="DS123" s="780"/>
      <c r="DT123" s="780"/>
      <c r="DU123" s="781"/>
      <c r="DV123" s="824">
        <v>0.1</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10.5</v>
      </c>
      <c r="BR124" s="831"/>
      <c r="BS124" s="831"/>
      <c r="BT124" s="831"/>
      <c r="BU124" s="831"/>
      <c r="BV124" s="831">
        <v>9.3000000000000007</v>
      </c>
      <c r="BW124" s="831"/>
      <c r="BX124" s="831"/>
      <c r="BY124" s="831"/>
      <c r="BZ124" s="831"/>
      <c r="CA124" s="831">
        <v>17.899999999999999</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64517</v>
      </c>
      <c r="AB127" s="780"/>
      <c r="AC127" s="780"/>
      <c r="AD127" s="780"/>
      <c r="AE127" s="781"/>
      <c r="AF127" s="782">
        <v>2306</v>
      </c>
      <c r="AG127" s="780"/>
      <c r="AH127" s="780"/>
      <c r="AI127" s="780"/>
      <c r="AJ127" s="781"/>
      <c r="AK127" s="782">
        <v>16034</v>
      </c>
      <c r="AL127" s="780"/>
      <c r="AM127" s="780"/>
      <c r="AN127" s="780"/>
      <c r="AO127" s="781"/>
      <c r="AP127" s="824">
        <v>0.1</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v>607863</v>
      </c>
      <c r="DR127" s="817"/>
      <c r="DS127" s="817"/>
      <c r="DT127" s="817"/>
      <c r="DU127" s="817"/>
      <c r="DV127" s="794">
        <v>3.9</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172142</v>
      </c>
      <c r="AB128" s="801"/>
      <c r="AC128" s="801"/>
      <c r="AD128" s="801"/>
      <c r="AE128" s="802"/>
      <c r="AF128" s="803">
        <v>163625</v>
      </c>
      <c r="AG128" s="801"/>
      <c r="AH128" s="801"/>
      <c r="AI128" s="801"/>
      <c r="AJ128" s="802"/>
      <c r="AK128" s="803">
        <v>196648</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18534268</v>
      </c>
      <c r="AB129" s="780"/>
      <c r="AC129" s="780"/>
      <c r="AD129" s="780"/>
      <c r="AE129" s="781"/>
      <c r="AF129" s="782">
        <v>18452992</v>
      </c>
      <c r="AG129" s="780"/>
      <c r="AH129" s="780"/>
      <c r="AI129" s="780"/>
      <c r="AJ129" s="781"/>
      <c r="AK129" s="782">
        <v>18456358</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3021046</v>
      </c>
      <c r="AB130" s="780"/>
      <c r="AC130" s="780"/>
      <c r="AD130" s="780"/>
      <c r="AE130" s="781"/>
      <c r="AF130" s="782">
        <v>3005309</v>
      </c>
      <c r="AG130" s="780"/>
      <c r="AH130" s="780"/>
      <c r="AI130" s="780"/>
      <c r="AJ130" s="781"/>
      <c r="AK130" s="782">
        <v>2991933</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15513222</v>
      </c>
      <c r="AB131" s="764"/>
      <c r="AC131" s="764"/>
      <c r="AD131" s="764"/>
      <c r="AE131" s="765"/>
      <c r="AF131" s="766">
        <v>15447683</v>
      </c>
      <c r="AG131" s="764"/>
      <c r="AH131" s="764"/>
      <c r="AI131" s="764"/>
      <c r="AJ131" s="765"/>
      <c r="AK131" s="766">
        <v>15464425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17.899999999999999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9.101352382</v>
      </c>
      <c r="AB132" s="745"/>
      <c r="AC132" s="745"/>
      <c r="AD132" s="745"/>
      <c r="AE132" s="746"/>
      <c r="AF132" s="747">
        <v>8.5760045700000003</v>
      </c>
      <c r="AG132" s="745"/>
      <c r="AH132" s="745"/>
      <c r="AI132" s="745"/>
      <c r="AJ132" s="746"/>
      <c r="AK132" s="747">
        <v>8.0166575869999992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8.9</v>
      </c>
      <c r="AB133" s="724"/>
      <c r="AC133" s="724"/>
      <c r="AD133" s="724"/>
      <c r="AE133" s="725"/>
      <c r="AF133" s="723">
        <v>9.1</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tC2ueEoJu508QD64UhsMxEerQziQZbaK3Gk0810CVjhY6eF1yMivVDQMBvlnu2WU4myCsU1x6Gw9uryw6/cmQ==" saltValue="NlYtTMSOHWHZq5aHgGr0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64"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eHg/acMgbudsZ1RWWViVmkCxBnTYtonJRSKEoiaqx9NVF3ovgfe36DDGlZ73reW9J1Cql3+jcOfmgpNUjeP5Q==" saltValue="XKV+Qy41gxvF2MYVYBkZ2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UlykaK6WMJY+YNf1UIb5FjlqU62y+YUEDSqBJ6sAVWnBKX6uZj63H881RUJeN7Hz6Z2ugz30/i1WBZbOlcviA==" saltValue="r2DAGdX8icSCyeFsydoVD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4216840</v>
      </c>
      <c r="AP9" s="281">
        <v>66368</v>
      </c>
      <c r="AQ9" s="282">
        <v>88459</v>
      </c>
      <c r="AR9" s="283">
        <v>-25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777956</v>
      </c>
      <c r="AP10" s="284">
        <v>12244</v>
      </c>
      <c r="AQ10" s="285">
        <v>6814</v>
      </c>
      <c r="AR10" s="286">
        <v>79.7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51617</v>
      </c>
      <c r="AP11" s="284">
        <v>812</v>
      </c>
      <c r="AQ11" s="285">
        <v>1610</v>
      </c>
      <c r="AR11" s="286">
        <v>-49.6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24</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232523</v>
      </c>
      <c r="AP13" s="284">
        <v>3660</v>
      </c>
      <c r="AQ13" s="285">
        <v>3854</v>
      </c>
      <c r="AR13" s="286">
        <v>-5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202687</v>
      </c>
      <c r="AP14" s="284">
        <v>3190</v>
      </c>
      <c r="AQ14" s="285">
        <v>1979</v>
      </c>
      <c r="AR14" s="286">
        <v>61.2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-68513</v>
      </c>
      <c r="AP15" s="284">
        <v>-1078</v>
      </c>
      <c r="AQ15" s="285">
        <v>-5062</v>
      </c>
      <c r="AR15" s="286">
        <v>-78.7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5413110</v>
      </c>
      <c r="AP16" s="284">
        <v>85196</v>
      </c>
      <c r="AQ16" s="285">
        <v>97678</v>
      </c>
      <c r="AR16" s="286">
        <v>-12.8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7.49</v>
      </c>
      <c r="AP21" s="298">
        <v>8.7899999999999991</v>
      </c>
      <c r="AQ21" s="299">
        <v>-1.3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97.7</v>
      </c>
      <c r="AP22" s="303">
        <v>97.7</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3635086</v>
      </c>
      <c r="AP32" s="312">
        <v>57212</v>
      </c>
      <c r="AQ32" s="313">
        <v>63215</v>
      </c>
      <c r="AR32" s="314">
        <v>-9.5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3</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552365</v>
      </c>
      <c r="AP35" s="312">
        <v>8694</v>
      </c>
      <c r="AQ35" s="313">
        <v>15084</v>
      </c>
      <c r="AR35" s="314">
        <v>-42.4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224826</v>
      </c>
      <c r="AP36" s="312">
        <v>3539</v>
      </c>
      <c r="AQ36" s="313">
        <v>1958</v>
      </c>
      <c r="AR36" s="314">
        <v>80.7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16034</v>
      </c>
      <c r="AP37" s="312">
        <v>252</v>
      </c>
      <c r="AQ37" s="313">
        <v>529</v>
      </c>
      <c r="AR37" s="314">
        <v>-52.4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2</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-196648</v>
      </c>
      <c r="AP39" s="312">
        <v>-3095</v>
      </c>
      <c r="AQ39" s="313">
        <v>-3177</v>
      </c>
      <c r="AR39" s="314">
        <v>-2.6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-2991933</v>
      </c>
      <c r="AP40" s="312">
        <v>-47090</v>
      </c>
      <c r="AQ40" s="313">
        <v>-54547</v>
      </c>
      <c r="AR40" s="314">
        <v>-13.7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1239730</v>
      </c>
      <c r="AP41" s="312">
        <v>19512</v>
      </c>
      <c r="AQ41" s="313">
        <v>23067</v>
      </c>
      <c r="AR41" s="314">
        <v>-15.4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7049017</v>
      </c>
      <c r="AN51" s="334">
        <v>106444</v>
      </c>
      <c r="AO51" s="335">
        <v>-0.9</v>
      </c>
      <c r="AP51" s="336">
        <v>70166</v>
      </c>
      <c r="AQ51" s="337">
        <v>1.4</v>
      </c>
      <c r="AR51" s="338">
        <v>-2.2999999999999998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2470669</v>
      </c>
      <c r="AN52" s="342">
        <v>37308</v>
      </c>
      <c r="AO52" s="343">
        <v>-13.6</v>
      </c>
      <c r="AP52" s="344">
        <v>36115</v>
      </c>
      <c r="AQ52" s="345">
        <v>-6.2</v>
      </c>
      <c r="AR52" s="346">
        <v>-7.4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4089298</v>
      </c>
      <c r="AN53" s="334">
        <v>62457</v>
      </c>
      <c r="AO53" s="335">
        <v>-41.3</v>
      </c>
      <c r="AP53" s="336">
        <v>70329</v>
      </c>
      <c r="AQ53" s="337">
        <v>0.2</v>
      </c>
      <c r="AR53" s="338">
        <v>-41.5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1947326</v>
      </c>
      <c r="AN54" s="342">
        <v>29742</v>
      </c>
      <c r="AO54" s="343">
        <v>-20.3</v>
      </c>
      <c r="AP54" s="344">
        <v>39403</v>
      </c>
      <c r="AQ54" s="345">
        <v>9.1</v>
      </c>
      <c r="AR54" s="346">
        <v>-29.4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3663232</v>
      </c>
      <c r="AN55" s="334">
        <v>56572</v>
      </c>
      <c r="AO55" s="335">
        <v>-9.4</v>
      </c>
      <c r="AP55" s="336">
        <v>71871</v>
      </c>
      <c r="AQ55" s="337">
        <v>2.2000000000000002</v>
      </c>
      <c r="AR55" s="338">
        <v>-11.6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1863373</v>
      </c>
      <c r="AN56" s="342">
        <v>28777</v>
      </c>
      <c r="AO56" s="343">
        <v>-3.2</v>
      </c>
      <c r="AP56" s="344">
        <v>38232</v>
      </c>
      <c r="AQ56" s="345">
        <v>-3</v>
      </c>
      <c r="AR56" s="346">
        <v>-0.2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3733131</v>
      </c>
      <c r="AN57" s="334">
        <v>58270</v>
      </c>
      <c r="AO57" s="335">
        <v>3</v>
      </c>
      <c r="AP57" s="336">
        <v>71807</v>
      </c>
      <c r="AQ57" s="337">
        <v>-0.1</v>
      </c>
      <c r="AR57" s="338">
        <v>3.1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1720119</v>
      </c>
      <c r="AN58" s="342">
        <v>26849</v>
      </c>
      <c r="AO58" s="343">
        <v>-6.7</v>
      </c>
      <c r="AP58" s="344">
        <v>37333</v>
      </c>
      <c r="AQ58" s="345">
        <v>-2.4</v>
      </c>
      <c r="AR58" s="346">
        <v>-4.3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4174085</v>
      </c>
      <c r="AN59" s="334">
        <v>65695</v>
      </c>
      <c r="AO59" s="335">
        <v>12.7</v>
      </c>
      <c r="AP59" s="336">
        <v>80821</v>
      </c>
      <c r="AQ59" s="337">
        <v>12.6</v>
      </c>
      <c r="AR59" s="338">
        <v>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1974753</v>
      </c>
      <c r="AN60" s="342">
        <v>31080</v>
      </c>
      <c r="AO60" s="343">
        <v>15.8</v>
      </c>
      <c r="AP60" s="344">
        <v>49586</v>
      </c>
      <c r="AQ60" s="345">
        <v>32.799999999999997</v>
      </c>
      <c r="AR60" s="346">
        <v>-17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4541753</v>
      </c>
      <c r="AN61" s="349">
        <v>69888</v>
      </c>
      <c r="AO61" s="350">
        <v>-7.2</v>
      </c>
      <c r="AP61" s="351">
        <v>72999</v>
      </c>
      <c r="AQ61" s="352">
        <v>3.3</v>
      </c>
      <c r="AR61" s="338">
        <v>-10.5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1995248</v>
      </c>
      <c r="AN62" s="342">
        <v>30751</v>
      </c>
      <c r="AO62" s="343">
        <v>-5.6</v>
      </c>
      <c r="AP62" s="344">
        <v>40134</v>
      </c>
      <c r="AQ62" s="345">
        <v>6.1</v>
      </c>
      <c r="AR62" s="346">
        <v>-11.7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4U0xpV7pCwmV7nWUpw+nQ+x7UPHO3xGrAo/xLMi4Hgv96lehZVjXFiKH3AK1Q9xNqWC6jqyF+XXS2c5oJ5K4Hw==" saltValue="byUMmNJ3Fgj1KjT+AU8A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5"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oqJouWWwJMgCLr9oDO3wAm2MBCfBNn0wPTwAawkOrmf8E3FG0E+xE3du8S/sTEnufzxrHfu1fh01PGAeGWBLeg==" saltValue="WCgeaWsEdcZ8O8e08+QTN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4"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HRDjf2GPKCBb2QSbo9WJnJEhAnF4S/4lCpwP56gJQLa5uRpyjrvrUizb2ii6iVYw1fHiNmD9nLn+h8fXPjSzIA==" saltValue="VNVTxNz0P9rG4THjZmL/f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29.45</v>
      </c>
      <c r="G47" s="12">
        <v>28.03</v>
      </c>
      <c r="H47" s="12">
        <v>27.92</v>
      </c>
      <c r="I47" s="12">
        <v>28.04</v>
      </c>
      <c r="J47" s="13">
        <v>24.36</v>
      </c>
    </row>
    <row r="48" spans="2:10" ht="57.75" customHeight="1" x14ac:dyDescent="0.2">
      <c r="B48" s="14"/>
      <c r="C48" s="1141" t="s">
        <v>4</v>
      </c>
      <c r="D48" s="1141"/>
      <c r="E48" s="1142"/>
      <c r="F48" s="15">
        <v>6.96</v>
      </c>
      <c r="G48" s="16">
        <v>4.7</v>
      </c>
      <c r="H48" s="16">
        <v>9.9499999999999993</v>
      </c>
      <c r="I48" s="16">
        <v>7.68</v>
      </c>
      <c r="J48" s="17">
        <v>6.14</v>
      </c>
    </row>
    <row r="49" spans="2:10" ht="57.75" customHeight="1" thickBot="1" x14ac:dyDescent="0.25">
      <c r="B49" s="18"/>
      <c r="C49" s="1143" t="s">
        <v>5</v>
      </c>
      <c r="D49" s="1143"/>
      <c r="E49" s="1144"/>
      <c r="F49" s="19" t="s">
        <v>533</v>
      </c>
      <c r="G49" s="20" t="s">
        <v>534</v>
      </c>
      <c r="H49" s="20">
        <v>5.92</v>
      </c>
      <c r="I49" s="20" t="s">
        <v>535</v>
      </c>
      <c r="J49" s="21" t="s">
        <v>536</v>
      </c>
    </row>
    <row r="50" spans="2:10" ht="13" x14ac:dyDescent="0.2"/>
  </sheetData>
  <sheetProtection algorithmName="SHA-512" hashValue="XH3sPm/J+73HBeZgmX9nozbbWIjuwzEIdfj2gJfmXE8pTSmrfq1xfN7ADoERifZvwXXYu4hpNv2/M0Yx2ugZ5A==" saltValue="CMTRfsYt79Qtp1bqobm+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537</v>
      </c>
      <c r="D34" s="1151"/>
      <c r="E34" s="1152"/>
      <c r="F34" s="32">
        <v>6.77</v>
      </c>
      <c r="G34" s="33">
        <v>4.6399999999999997</v>
      </c>
      <c r="H34" s="33">
        <v>9.94</v>
      </c>
      <c r="I34" s="33">
        <v>7.67</v>
      </c>
      <c r="J34" s="34">
        <v>6.13</v>
      </c>
      <c r="K34" s="22"/>
      <c r="L34" s="22"/>
      <c r="M34" s="22"/>
      <c r="N34" s="22"/>
      <c r="O34" s="22"/>
      <c r="P34" s="22"/>
    </row>
    <row r="35" spans="1:16" ht="39" customHeight="1" x14ac:dyDescent="0.2">
      <c r="A35" s="22"/>
      <c r="B35" s="35"/>
      <c r="C35" s="1145" t="s">
        <v>538</v>
      </c>
      <c r="D35" s="1146"/>
      <c r="E35" s="1147"/>
      <c r="F35" s="36">
        <v>6.74</v>
      </c>
      <c r="G35" s="37">
        <v>6.11</v>
      </c>
      <c r="H35" s="37">
        <v>5.78</v>
      </c>
      <c r="I35" s="37">
        <v>5.16</v>
      </c>
      <c r="J35" s="38">
        <v>4.45</v>
      </c>
      <c r="K35" s="22"/>
      <c r="L35" s="22"/>
      <c r="M35" s="22"/>
      <c r="N35" s="22"/>
      <c r="O35" s="22"/>
      <c r="P35" s="22"/>
    </row>
    <row r="36" spans="1:16" ht="39" customHeight="1" x14ac:dyDescent="0.2">
      <c r="A36" s="22"/>
      <c r="B36" s="35"/>
      <c r="C36" s="1145" t="s">
        <v>539</v>
      </c>
      <c r="D36" s="1146"/>
      <c r="E36" s="1147"/>
      <c r="F36" s="36">
        <v>6.28</v>
      </c>
      <c r="G36" s="37">
        <v>5.56</v>
      </c>
      <c r="H36" s="37">
        <v>4.67</v>
      </c>
      <c r="I36" s="37">
        <v>4.38</v>
      </c>
      <c r="J36" s="38">
        <v>4.05</v>
      </c>
      <c r="K36" s="22"/>
      <c r="L36" s="22"/>
      <c r="M36" s="22"/>
      <c r="N36" s="22"/>
      <c r="O36" s="22"/>
      <c r="P36" s="22"/>
    </row>
    <row r="37" spans="1:16" ht="39" customHeight="1" x14ac:dyDescent="0.2">
      <c r="A37" s="22"/>
      <c r="B37" s="35"/>
      <c r="C37" s="1145" t="s">
        <v>540</v>
      </c>
      <c r="D37" s="1146"/>
      <c r="E37" s="1147"/>
      <c r="F37" s="36">
        <v>2.91</v>
      </c>
      <c r="G37" s="37">
        <v>2.95</v>
      </c>
      <c r="H37" s="37">
        <v>3.53</v>
      </c>
      <c r="I37" s="37">
        <v>3.29</v>
      </c>
      <c r="J37" s="38">
        <v>2.2799999999999998</v>
      </c>
      <c r="K37" s="22"/>
      <c r="L37" s="22"/>
      <c r="M37" s="22"/>
      <c r="N37" s="22"/>
      <c r="O37" s="22"/>
      <c r="P37" s="22"/>
    </row>
    <row r="38" spans="1:16" ht="39" customHeight="1" x14ac:dyDescent="0.2">
      <c r="A38" s="22"/>
      <c r="B38" s="35"/>
      <c r="C38" s="1145" t="s">
        <v>541</v>
      </c>
      <c r="D38" s="1146"/>
      <c r="E38" s="1147"/>
      <c r="F38" s="36">
        <v>1.32</v>
      </c>
      <c r="G38" s="37">
        <v>0.77</v>
      </c>
      <c r="H38" s="37">
        <v>1.3</v>
      </c>
      <c r="I38" s="37">
        <v>1.35</v>
      </c>
      <c r="J38" s="38">
        <v>0.67</v>
      </c>
      <c r="K38" s="22"/>
      <c r="L38" s="22"/>
      <c r="M38" s="22"/>
      <c r="N38" s="22"/>
      <c r="O38" s="22"/>
      <c r="P38" s="22"/>
    </row>
    <row r="39" spans="1:16" ht="39" customHeight="1" x14ac:dyDescent="0.2">
      <c r="A39" s="22"/>
      <c r="B39" s="35"/>
      <c r="C39" s="1145" t="s">
        <v>542</v>
      </c>
      <c r="D39" s="1146"/>
      <c r="E39" s="1147"/>
      <c r="F39" s="36">
        <v>0.56999999999999995</v>
      </c>
      <c r="G39" s="37">
        <v>0.41</v>
      </c>
      <c r="H39" s="37">
        <v>0.39</v>
      </c>
      <c r="I39" s="37">
        <v>0.28000000000000003</v>
      </c>
      <c r="J39" s="38">
        <v>0.37</v>
      </c>
      <c r="K39" s="22"/>
      <c r="L39" s="22"/>
      <c r="M39" s="22"/>
      <c r="N39" s="22"/>
      <c r="O39" s="22"/>
      <c r="P39" s="22"/>
    </row>
    <row r="40" spans="1:16" ht="39" customHeight="1" x14ac:dyDescent="0.2">
      <c r="A40" s="22"/>
      <c r="B40" s="35"/>
      <c r="C40" s="1145" t="s">
        <v>543</v>
      </c>
      <c r="D40" s="1146"/>
      <c r="E40" s="1147"/>
      <c r="F40" s="36">
        <v>0</v>
      </c>
      <c r="G40" s="37">
        <v>0</v>
      </c>
      <c r="H40" s="37">
        <v>0</v>
      </c>
      <c r="I40" s="37">
        <v>0</v>
      </c>
      <c r="J40" s="38">
        <v>0</v>
      </c>
      <c r="K40" s="22"/>
      <c r="L40" s="22"/>
      <c r="M40" s="22"/>
      <c r="N40" s="22"/>
      <c r="O40" s="22"/>
      <c r="P40" s="22"/>
    </row>
    <row r="41" spans="1:16" ht="39" customHeight="1" x14ac:dyDescent="0.2">
      <c r="A41" s="22"/>
      <c r="B41" s="35"/>
      <c r="C41" s="1145" t="s">
        <v>544</v>
      </c>
      <c r="D41" s="1146"/>
      <c r="E41" s="1147"/>
      <c r="F41" s="36">
        <v>0.01</v>
      </c>
      <c r="G41" s="37">
        <v>0.01</v>
      </c>
      <c r="H41" s="37">
        <v>0</v>
      </c>
      <c r="I41" s="37">
        <v>0.01</v>
      </c>
      <c r="J41" s="38">
        <v>0</v>
      </c>
      <c r="K41" s="22"/>
      <c r="L41" s="22"/>
      <c r="M41" s="22"/>
      <c r="N41" s="22"/>
      <c r="O41" s="22"/>
      <c r="P41" s="22"/>
    </row>
    <row r="42" spans="1:16" ht="39" customHeight="1" x14ac:dyDescent="0.2">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546</v>
      </c>
      <c r="D43" s="1149"/>
      <c r="E43" s="1150"/>
      <c r="F43" s="41">
        <v>0.18</v>
      </c>
      <c r="G43" s="42">
        <v>0.05</v>
      </c>
      <c r="H43" s="42" t="s">
        <v>490</v>
      </c>
      <c r="I43" s="42" t="s">
        <v>490</v>
      </c>
      <c r="J43" s="43" t="s">
        <v>490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wpoNY/D0WVbhIVGHgi1qXuPra9fzJi3xvNMI1z7vmS9NpfwOJQw4dFapb3e9jMgHhCQTGc7+FvvwU9+nwYxOQ==" saltValue="IS/VVTIoZpducng83gJ6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3727</v>
      </c>
      <c r="L45" s="60">
        <v>3852</v>
      </c>
      <c r="M45" s="60">
        <v>3789</v>
      </c>
      <c r="N45" s="60">
        <v>3711</v>
      </c>
      <c r="O45" s="61">
        <v>3635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594</v>
      </c>
      <c r="L48" s="64">
        <v>590</v>
      </c>
      <c r="M48" s="64">
        <v>577</v>
      </c>
      <c r="N48" s="64">
        <v>577</v>
      </c>
      <c r="O48" s="65">
        <v>552</v>
      </c>
      <c r="P48" s="48"/>
      <c r="Q48" s="48"/>
      <c r="R48" s="48"/>
      <c r="S48" s="48"/>
      <c r="T48" s="48"/>
      <c r="U48" s="48"/>
    </row>
    <row r="49" spans="1:21" ht="30.75" customHeight="1" x14ac:dyDescent="0.2">
      <c r="A49" s="48"/>
      <c r="B49" s="1178"/>
      <c r="C49" s="1179"/>
      <c r="D49" s="62"/>
      <c r="E49" s="1155" t="s">
        <v>14</v>
      </c>
      <c r="F49" s="1155"/>
      <c r="G49" s="1155"/>
      <c r="H49" s="1155"/>
      <c r="I49" s="1155"/>
      <c r="J49" s="1156"/>
      <c r="K49" s="63">
        <v>115</v>
      </c>
      <c r="L49" s="64">
        <v>162</v>
      </c>
      <c r="M49" s="64">
        <v>174</v>
      </c>
      <c r="N49" s="64">
        <v>204</v>
      </c>
      <c r="O49" s="65">
        <v>225</v>
      </c>
      <c r="P49" s="48"/>
      <c r="Q49" s="48"/>
      <c r="R49" s="48"/>
      <c r="S49" s="48"/>
      <c r="T49" s="48"/>
      <c r="U49" s="48"/>
    </row>
    <row r="50" spans="1:21" ht="30.75" customHeight="1" x14ac:dyDescent="0.2">
      <c r="A50" s="48"/>
      <c r="B50" s="1178"/>
      <c r="C50" s="1179"/>
      <c r="D50" s="62"/>
      <c r="E50" s="1155" t="s">
        <v>15</v>
      </c>
      <c r="F50" s="1155"/>
      <c r="G50" s="1155"/>
      <c r="H50" s="1155"/>
      <c r="I50" s="1155"/>
      <c r="J50" s="1156"/>
      <c r="K50" s="63">
        <v>5</v>
      </c>
      <c r="L50" s="64">
        <v>53</v>
      </c>
      <c r="M50" s="64">
        <v>65</v>
      </c>
      <c r="N50" s="64">
        <v>2</v>
      </c>
      <c r="O50" s="65">
        <v>16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490</v>
      </c>
      <c r="L51" s="64">
        <v>0</v>
      </c>
      <c r="M51" s="64">
        <v>0</v>
      </c>
      <c r="N51" s="64" t="s">
        <v>490</v>
      </c>
      <c r="O51" s="65" t="s">
        <v>490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3228</v>
      </c>
      <c r="L52" s="64">
        <v>3206</v>
      </c>
      <c r="M52" s="64">
        <v>3193</v>
      </c>
      <c r="N52" s="64">
        <v>3169</v>
      </c>
      <c r="O52" s="65">
        <v>3189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1213</v>
      </c>
      <c r="L53" s="69">
        <v>1451</v>
      </c>
      <c r="M53" s="69">
        <v>1412</v>
      </c>
      <c r="N53" s="69">
        <v>1325</v>
      </c>
      <c r="O53" s="70">
        <v>1239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Isv8EP0eUgLDE3OqyTtuXFHygQdUQXRy9sQStQYzigyDqT2nphhTjaCb2dCb7V0nsxGqdT/a2RPjWXflbgShg==" saltValue="4zEpPqpLXiXs/Gzm1KJh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35204</v>
      </c>
      <c r="J41" s="356">
        <v>34286</v>
      </c>
      <c r="K41" s="356">
        <v>33000</v>
      </c>
      <c r="L41" s="356">
        <v>31503</v>
      </c>
      <c r="M41" s="357">
        <v>30373</v>
      </c>
    </row>
    <row r="42" spans="2:13" ht="27.75" customHeight="1" x14ac:dyDescent="0.2">
      <c r="B42" s="1186"/>
      <c r="C42" s="1187"/>
      <c r="D42" s="106"/>
      <c r="E42" s="1190" t="s">
        <v>32</v>
      </c>
      <c r="F42" s="1190"/>
      <c r="G42" s="1190"/>
      <c r="H42" s="1191"/>
      <c r="I42" s="358">
        <v>2</v>
      </c>
      <c r="J42" s="359">
        <v>2</v>
      </c>
      <c r="K42" s="359" t="s">
        <v>490</v>
      </c>
      <c r="L42" s="359" t="s">
        <v>490</v>
      </c>
      <c r="M42" s="360" t="s">
        <v>490</v>
      </c>
    </row>
    <row r="43" spans="2:13" ht="27.75" customHeight="1" x14ac:dyDescent="0.2">
      <c r="B43" s="1186"/>
      <c r="C43" s="1187"/>
      <c r="D43" s="106"/>
      <c r="E43" s="1190" t="s">
        <v>33</v>
      </c>
      <c r="F43" s="1190"/>
      <c r="G43" s="1190"/>
      <c r="H43" s="1191"/>
      <c r="I43" s="358">
        <v>6628</v>
      </c>
      <c r="J43" s="359">
        <v>6222</v>
      </c>
      <c r="K43" s="359">
        <v>6152</v>
      </c>
      <c r="L43" s="359">
        <v>6288</v>
      </c>
      <c r="M43" s="360">
        <v>5890</v>
      </c>
    </row>
    <row r="44" spans="2:13" ht="27.75" customHeight="1" x14ac:dyDescent="0.2">
      <c r="B44" s="1186"/>
      <c r="C44" s="1187"/>
      <c r="D44" s="106"/>
      <c r="E44" s="1190" t="s">
        <v>34</v>
      </c>
      <c r="F44" s="1190"/>
      <c r="G44" s="1190"/>
      <c r="H44" s="1191"/>
      <c r="I44" s="358">
        <v>3131</v>
      </c>
      <c r="J44" s="359">
        <v>8777</v>
      </c>
      <c r="K44" s="359">
        <v>8895</v>
      </c>
      <c r="L44" s="359">
        <v>8829</v>
      </c>
      <c r="M44" s="360">
        <v>9050</v>
      </c>
    </row>
    <row r="45" spans="2:13" ht="27.75" customHeight="1" x14ac:dyDescent="0.2">
      <c r="B45" s="1186"/>
      <c r="C45" s="1187"/>
      <c r="D45" s="106"/>
      <c r="E45" s="1190" t="s">
        <v>35</v>
      </c>
      <c r="F45" s="1190"/>
      <c r="G45" s="1190"/>
      <c r="H45" s="1191"/>
      <c r="I45" s="358">
        <v>1727</v>
      </c>
      <c r="J45" s="359">
        <v>1557</v>
      </c>
      <c r="K45" s="359">
        <v>1155</v>
      </c>
      <c r="L45" s="359">
        <v>1181</v>
      </c>
      <c r="M45" s="360">
        <v>1272</v>
      </c>
    </row>
    <row r="46" spans="2:13" ht="27.75" customHeight="1" x14ac:dyDescent="0.2">
      <c r="B46" s="1186"/>
      <c r="C46" s="1187"/>
      <c r="D46" s="107"/>
      <c r="E46" s="1190" t="s">
        <v>36</v>
      </c>
      <c r="F46" s="1190"/>
      <c r="G46" s="1190"/>
      <c r="H46" s="1191"/>
      <c r="I46" s="358" t="s">
        <v>490</v>
      </c>
      <c r="J46" s="359" t="s">
        <v>490</v>
      </c>
      <c r="K46" s="359" t="s">
        <v>490</v>
      </c>
      <c r="L46" s="359" t="s">
        <v>490</v>
      </c>
      <c r="M46" s="360">
        <v>608</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t="s">
        <v>490</v>
      </c>
      <c r="J49" s="359" t="s">
        <v>490</v>
      </c>
      <c r="K49" s="359" t="s">
        <v>490</v>
      </c>
      <c r="L49" s="359" t="s">
        <v>490</v>
      </c>
      <c r="M49" s="360" t="s">
        <v>490</v>
      </c>
    </row>
    <row r="50" spans="2:13" ht="27.75" customHeight="1" x14ac:dyDescent="0.2">
      <c r="B50" s="1184" t="s">
        <v>40</v>
      </c>
      <c r="C50" s="1185"/>
      <c r="D50" s="109"/>
      <c r="E50" s="1190" t="s">
        <v>41</v>
      </c>
      <c r="F50" s="1190"/>
      <c r="G50" s="1190"/>
      <c r="H50" s="1191"/>
      <c r="I50" s="358">
        <v>8311</v>
      </c>
      <c r="J50" s="359">
        <v>7566</v>
      </c>
      <c r="K50" s="359">
        <v>7943</v>
      </c>
      <c r="L50" s="359">
        <v>8676</v>
      </c>
      <c r="M50" s="360">
        <v>8166</v>
      </c>
    </row>
    <row r="51" spans="2:13" ht="27.75" customHeight="1" x14ac:dyDescent="0.2">
      <c r="B51" s="1186"/>
      <c r="C51" s="1187"/>
      <c r="D51" s="106"/>
      <c r="E51" s="1190" t="s">
        <v>42</v>
      </c>
      <c r="F51" s="1190"/>
      <c r="G51" s="1190"/>
      <c r="H51" s="1191"/>
      <c r="I51" s="358">
        <v>2211</v>
      </c>
      <c r="J51" s="359">
        <v>2169</v>
      </c>
      <c r="K51" s="359">
        <v>2243</v>
      </c>
      <c r="L51" s="359">
        <v>2223</v>
      </c>
      <c r="M51" s="360">
        <v>2439</v>
      </c>
    </row>
    <row r="52" spans="2:13" ht="27.75" customHeight="1" x14ac:dyDescent="0.2">
      <c r="B52" s="1188"/>
      <c r="C52" s="1189"/>
      <c r="D52" s="106"/>
      <c r="E52" s="1190" t="s">
        <v>43</v>
      </c>
      <c r="F52" s="1190"/>
      <c r="G52" s="1190"/>
      <c r="H52" s="1191"/>
      <c r="I52" s="358">
        <v>36115</v>
      </c>
      <c r="J52" s="359">
        <v>38759</v>
      </c>
      <c r="K52" s="359">
        <v>37384</v>
      </c>
      <c r="L52" s="359">
        <v>35464</v>
      </c>
      <c r="M52" s="360">
        <v>33811</v>
      </c>
    </row>
    <row r="53" spans="2:13" ht="27.75" customHeight="1" thickBot="1" x14ac:dyDescent="0.25">
      <c r="B53" s="1192" t="s">
        <v>19</v>
      </c>
      <c r="C53" s="1193"/>
      <c r="D53" s="110"/>
      <c r="E53" s="1194" t="s">
        <v>44</v>
      </c>
      <c r="F53" s="1194"/>
      <c r="G53" s="1194"/>
      <c r="H53" s="1195"/>
      <c r="I53" s="361">
        <v>54</v>
      </c>
      <c r="J53" s="362">
        <v>2350</v>
      </c>
      <c r="K53" s="362">
        <v>1634</v>
      </c>
      <c r="L53" s="362">
        <v>1438</v>
      </c>
      <c r="M53" s="363">
        <v>2778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tZ5foKG+lKH0VvWtABDCk5VxOagR4iONIhyj/QzOeJ3Ez0oYP45UbUl9tgWiYu/vftvLCrPvWQEpoYvYqwFwg==" saltValue="ZUUrIxJLtdusTczh5A50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5176</v>
      </c>
      <c r="G55" s="122">
        <v>5175</v>
      </c>
      <c r="H55" s="123">
        <v>4496</v>
      </c>
    </row>
    <row r="56" spans="2:8" ht="52.5" customHeight="1" x14ac:dyDescent="0.2">
      <c r="B56" s="124"/>
      <c r="C56" s="1213" t="s">
        <v>47</v>
      </c>
      <c r="D56" s="1213"/>
      <c r="E56" s="1214"/>
      <c r="F56" s="125">
        <v>801</v>
      </c>
      <c r="G56" s="125">
        <v>853</v>
      </c>
      <c r="H56" s="126">
        <v>935</v>
      </c>
    </row>
    <row r="57" spans="2:8" ht="53.25" customHeight="1" x14ac:dyDescent="0.2">
      <c r="B57" s="124"/>
      <c r="C57" s="1215" t="s">
        <v>48</v>
      </c>
      <c r="D57" s="1215"/>
      <c r="E57" s="1216"/>
      <c r="F57" s="127">
        <v>2497</v>
      </c>
      <c r="G57" s="127">
        <v>2916</v>
      </c>
      <c r="H57" s="128">
        <v>2846</v>
      </c>
    </row>
    <row r="58" spans="2:8" ht="45.75" customHeight="1" x14ac:dyDescent="0.2">
      <c r="B58" s="129"/>
      <c r="C58" s="1203" t="s">
        <v>560</v>
      </c>
      <c r="D58" s="1204"/>
      <c r="E58" s="1205"/>
      <c r="F58" s="130">
        <v>709</v>
      </c>
      <c r="G58" s="130">
        <v>1221</v>
      </c>
      <c r="H58" s="131">
        <v>1221</v>
      </c>
    </row>
    <row r="59" spans="2:8" ht="45.75" customHeight="1" x14ac:dyDescent="0.2">
      <c r="B59" s="129"/>
      <c r="C59" s="1203" t="s">
        <v>561</v>
      </c>
      <c r="D59" s="1204"/>
      <c r="E59" s="1205"/>
      <c r="F59" s="130">
        <v>492</v>
      </c>
      <c r="G59" s="130">
        <v>495</v>
      </c>
      <c r="H59" s="131">
        <v>498</v>
      </c>
    </row>
    <row r="60" spans="2:8" ht="45.75" customHeight="1" x14ac:dyDescent="0.2">
      <c r="B60" s="129"/>
      <c r="C60" s="1203" t="s">
        <v>562</v>
      </c>
      <c r="D60" s="1204"/>
      <c r="E60" s="1205"/>
      <c r="F60" s="130">
        <v>563</v>
      </c>
      <c r="G60" s="130">
        <v>519</v>
      </c>
      <c r="H60" s="131">
        <v>493</v>
      </c>
    </row>
    <row r="61" spans="2:8" ht="45.75" customHeight="1" x14ac:dyDescent="0.2">
      <c r="B61" s="129"/>
      <c r="C61" s="1203" t="s">
        <v>563</v>
      </c>
      <c r="D61" s="1204"/>
      <c r="E61" s="1205"/>
      <c r="F61" s="130">
        <v>351</v>
      </c>
      <c r="G61" s="130">
        <v>311</v>
      </c>
      <c r="H61" s="131">
        <v>271</v>
      </c>
    </row>
    <row r="62" spans="2:8" ht="45.75" customHeight="1" thickBot="1" x14ac:dyDescent="0.25">
      <c r="B62" s="132"/>
      <c r="C62" s="1206" t="s">
        <v>564</v>
      </c>
      <c r="D62" s="1207"/>
      <c r="E62" s="1208"/>
      <c r="F62" s="133">
        <v>107</v>
      </c>
      <c r="G62" s="133">
        <v>107</v>
      </c>
      <c r="H62" s="134">
        <v>108</v>
      </c>
    </row>
    <row r="63" spans="2:8" ht="52.5" customHeight="1" thickBot="1" x14ac:dyDescent="0.25">
      <c r="B63" s="135"/>
      <c r="C63" s="1209" t="s">
        <v>49</v>
      </c>
      <c r="D63" s="1209"/>
      <c r="E63" s="1210"/>
      <c r="F63" s="136">
        <v>8473</v>
      </c>
      <c r="G63" s="136">
        <v>8944</v>
      </c>
      <c r="H63" s="137">
        <v>8277</v>
      </c>
    </row>
    <row r="64" spans="2:8" ht="13" x14ac:dyDescent="0.2"/>
  </sheetData>
  <sheetProtection algorithmName="SHA-512" hashValue="lECjLYq+ShAso+mutZdyQUEZDNORA94fk1DVP+ttfNXMCWnIYuR6MjSdSwZfHerRart9Qsl5F8czYTRqWmw1iQ==" saltValue="PnSYEkkejGw0AA5mwIlH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106444</v>
      </c>
      <c r="E3" s="156"/>
      <c r="F3" s="157">
        <v>70166</v>
      </c>
      <c r="G3" s="158"/>
      <c r="H3" s="159"/>
    </row>
    <row r="4" spans="1:8" x14ac:dyDescent="0.2">
      <c r="A4" s="160"/>
      <c r="B4" s="161"/>
      <c r="C4" s="162"/>
      <c r="D4" s="163">
        <v>37308</v>
      </c>
      <c r="E4" s="164"/>
      <c r="F4" s="165">
        <v>36115</v>
      </c>
      <c r="G4" s="166"/>
      <c r="H4" s="167"/>
    </row>
    <row r="5" spans="1:8" x14ac:dyDescent="0.2">
      <c r="A5" s="148" t="s">
        <v>522</v>
      </c>
      <c r="B5" s="153"/>
      <c r="C5" s="154"/>
      <c r="D5" s="155">
        <v>62457</v>
      </c>
      <c r="E5" s="156"/>
      <c r="F5" s="157">
        <v>70329</v>
      </c>
      <c r="G5" s="158"/>
      <c r="H5" s="159"/>
    </row>
    <row r="6" spans="1:8" x14ac:dyDescent="0.2">
      <c r="A6" s="160"/>
      <c r="B6" s="161"/>
      <c r="C6" s="162"/>
      <c r="D6" s="163">
        <v>29742</v>
      </c>
      <c r="E6" s="164"/>
      <c r="F6" s="165">
        <v>39403</v>
      </c>
      <c r="G6" s="166"/>
      <c r="H6" s="167"/>
    </row>
    <row r="7" spans="1:8" x14ac:dyDescent="0.2">
      <c r="A7" s="148" t="s">
        <v>523</v>
      </c>
      <c r="B7" s="153"/>
      <c r="C7" s="154"/>
      <c r="D7" s="155">
        <v>56572</v>
      </c>
      <c r="E7" s="156"/>
      <c r="F7" s="157">
        <v>71871</v>
      </c>
      <c r="G7" s="158"/>
      <c r="H7" s="159"/>
    </row>
    <row r="8" spans="1:8" x14ac:dyDescent="0.2">
      <c r="A8" s="160"/>
      <c r="B8" s="161"/>
      <c r="C8" s="162"/>
      <c r="D8" s="163">
        <v>28777</v>
      </c>
      <c r="E8" s="164"/>
      <c r="F8" s="165">
        <v>38232</v>
      </c>
      <c r="G8" s="166"/>
      <c r="H8" s="167"/>
    </row>
    <row r="9" spans="1:8" x14ac:dyDescent="0.2">
      <c r="A9" s="148" t="s">
        <v>524</v>
      </c>
      <c r="B9" s="153"/>
      <c r="C9" s="154"/>
      <c r="D9" s="155">
        <v>58270</v>
      </c>
      <c r="E9" s="156"/>
      <c r="F9" s="157">
        <v>71807</v>
      </c>
      <c r="G9" s="158"/>
      <c r="H9" s="159"/>
    </row>
    <row r="10" spans="1:8" x14ac:dyDescent="0.2">
      <c r="A10" s="160"/>
      <c r="B10" s="161"/>
      <c r="C10" s="162"/>
      <c r="D10" s="163">
        <v>26849</v>
      </c>
      <c r="E10" s="164"/>
      <c r="F10" s="165">
        <v>37333</v>
      </c>
      <c r="G10" s="166"/>
      <c r="H10" s="167"/>
    </row>
    <row r="11" spans="1:8" x14ac:dyDescent="0.2">
      <c r="A11" s="148" t="s">
        <v>525</v>
      </c>
      <c r="B11" s="153"/>
      <c r="C11" s="154"/>
      <c r="D11" s="155">
        <v>65695</v>
      </c>
      <c r="E11" s="156"/>
      <c r="F11" s="157">
        <v>80821</v>
      </c>
      <c r="G11" s="158"/>
      <c r="H11" s="159"/>
    </row>
    <row r="12" spans="1:8" x14ac:dyDescent="0.2">
      <c r="A12" s="160"/>
      <c r="B12" s="161"/>
      <c r="C12" s="168"/>
      <c r="D12" s="163">
        <v>31080</v>
      </c>
      <c r="E12" s="164"/>
      <c r="F12" s="165">
        <v>49586</v>
      </c>
      <c r="G12" s="166"/>
      <c r="H12" s="167"/>
    </row>
    <row r="13" spans="1:8" x14ac:dyDescent="0.2">
      <c r="A13" s="148"/>
      <c r="B13" s="153"/>
      <c r="C13" s="169"/>
      <c r="D13" s="170">
        <v>69888</v>
      </c>
      <c r="E13" s="171"/>
      <c r="F13" s="172">
        <v>72999</v>
      </c>
      <c r="G13" s="173"/>
      <c r="H13" s="159"/>
    </row>
    <row r="14" spans="1:8" x14ac:dyDescent="0.2">
      <c r="A14" s="160"/>
      <c r="B14" s="161"/>
      <c r="C14" s="162"/>
      <c r="D14" s="163">
        <v>30751</v>
      </c>
      <c r="E14" s="164"/>
      <c r="F14" s="165">
        <v>40134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6.96</v>
      </c>
      <c r="C19" s="174">
        <f>ROUND(VALUE(SUBSTITUTE(実質収支比率等に係る経年分析!G$48,"▲","-")),2)</f>
        <v>4.7</v>
      </c>
      <c r="D19" s="174">
        <f>ROUND(VALUE(SUBSTITUTE(実質収支比率等に係る経年分析!H$48,"▲","-")),2)</f>
        <v>9.9499999999999993</v>
      </c>
      <c r="E19" s="174">
        <f>ROUND(VALUE(SUBSTITUTE(実質収支比率等に係る経年分析!I$48,"▲","-")),2)</f>
        <v>7.68</v>
      </c>
      <c r="F19" s="174">
        <f>ROUND(VALUE(SUBSTITUTE(実質収支比率等に係る経年分析!J$48,"▲","-")),2)</f>
        <v>6.14</v>
      </c>
    </row>
    <row r="20" spans="1:11" x14ac:dyDescent="0.2">
      <c r="A20" s="174" t="s">
        <v>53</v>
      </c>
      <c r="B20" s="174">
        <f>ROUND(VALUE(SUBSTITUTE(実質収支比率等に係る経年分析!F$47,"▲","-")),2)</f>
        <v>29.45</v>
      </c>
      <c r="C20" s="174">
        <f>ROUND(VALUE(SUBSTITUTE(実質収支比率等に係る経年分析!G$47,"▲","-")),2)</f>
        <v>28.03</v>
      </c>
      <c r="D20" s="174">
        <f>ROUND(VALUE(SUBSTITUTE(実質収支比率等に係る経年分析!H$47,"▲","-")),2)</f>
        <v>27.92</v>
      </c>
      <c r="E20" s="174">
        <f>ROUND(VALUE(SUBSTITUTE(実質収支比率等に係る経年分析!I$47,"▲","-")),2)</f>
        <v>28.04</v>
      </c>
      <c r="F20" s="174">
        <f>ROUND(VALUE(SUBSTITUTE(実質収支比率等に係る経年分析!J$47,"▲","-")),2)</f>
        <v>24.36</v>
      </c>
    </row>
    <row r="21" spans="1:11" x14ac:dyDescent="0.2">
      <c r="A21" s="174" t="s">
        <v>54</v>
      </c>
      <c r="B21" s="174">
        <f>IF(ISNUMBER(VALUE(SUBSTITUTE(実質収支比率等に係る経年分析!F$49,"▲","-"))),ROUND(VALUE(SUBSTITUTE(実質収支比率等に係る経年分析!F$49,"▲","-")),2),NA())</f>
        <v>-0.37</v>
      </c>
      <c r="C21" s="174">
        <f>IF(ISNUMBER(VALUE(SUBSTITUTE(実質収支比率等に係る経年分析!G$49,"▲","-"))),ROUND(VALUE(SUBSTITUTE(実質収支比率等に係る経年分析!G$49,"▲","-")),2),NA())</f>
        <v>-3.19</v>
      </c>
      <c r="D21" s="174">
        <f>IF(ISNUMBER(VALUE(SUBSTITUTE(実質収支比率等に係る経年分析!H$49,"▲","-"))),ROUND(VALUE(SUBSTITUTE(実質収支比率等に係る経年分析!H$49,"▲","-")),2),NA())</f>
        <v>5.92</v>
      </c>
      <c r="E21" s="174">
        <f>IF(ISNUMBER(VALUE(SUBSTITUTE(実質収支比率等に係る経年分析!I$49,"▲","-"))),ROUND(VALUE(SUBSTITUTE(実質収支比率等に係る経年分析!I$49,"▲","-")),2),NA())</f>
        <v>-2.3199999999999998</v>
      </c>
      <c r="F21" s="174">
        <f>IF(ISNUMBER(VALUE(SUBSTITUTE(実質収支比率等に係る経年分析!J$49,"▲","-"))),ROUND(VALUE(SUBSTITUTE(実質収支比率等に係る経年分析!J$49,"▲","-")),2),NA())</f>
        <v>-5.21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玉名市浄化槽整備事業特別会計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玉名市後期高齢者医療特別会計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玉名市農業集落排水事業会計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0.56999999999999995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2">
      <c r="A32" s="175" t="str">
        <f>IF(連結実質赤字比率に係る赤字・黒字の構成分析!C$38="",NA(),連結実質赤字比率に係る赤字・黒字の構成分析!C$38)</f>
        <v>玉名市介護保険事業特別会計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0.67</v>
      </c>
    </row>
    <row r="33" spans="1:16" x14ac:dyDescent="0.2">
      <c r="A33" s="175" t="str">
        <f>IF(連結実質赤字比率に係る赤字・黒字の構成分析!C$37="",NA(),連結実質赤字比率に係る赤字・黒字の構成分析!C$37)</f>
        <v>玉名市国民健康保険事業特別会計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2.2799999999999998</v>
      </c>
    </row>
    <row r="34" spans="1:16" x14ac:dyDescent="0.2">
      <c r="A34" s="175" t="str">
        <f>IF(連結実質赤字比率に係る赤字・黒字の構成分析!C$36="",NA(),連結実質赤字比率に係る赤字・黒字の構成分析!C$36)</f>
        <v>玉名市公共下水道事業会計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4.05</v>
      </c>
    </row>
    <row r="35" spans="1:16" x14ac:dyDescent="0.2">
      <c r="A35" s="175" t="str">
        <f>IF(連結実質赤字比率に係る赤字・黒字の構成分析!C$35="",NA(),連結実質赤字比率に係る赤字・黒字の構成分析!C$35)</f>
        <v>玉名市水道事業会計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4.6399999999999997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3228</v>
      </c>
      <c r="E42" s="176"/>
      <c r="F42" s="176"/>
      <c r="G42" s="176">
        <f>'実質公債費比率（分子）の構造'!L$52</f>
        <v>3206</v>
      </c>
      <c r="H42" s="176"/>
      <c r="I42" s="176"/>
      <c r="J42" s="176">
        <f>'実質公債費比率（分子）の構造'!M$52</f>
        <v>3193</v>
      </c>
      <c r="K42" s="176"/>
      <c r="L42" s="176"/>
      <c r="M42" s="176">
        <f>'実質公債費比率（分子）の構造'!N$52</f>
        <v>3169</v>
      </c>
      <c r="N42" s="176"/>
      <c r="O42" s="176"/>
      <c r="P42" s="176">
        <f>'実質公債費比率（分子）の構造'!O$52</f>
        <v>3189</v>
      </c>
    </row>
    <row r="43" spans="1:16" x14ac:dyDescent="0.2">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v>
      </c>
      <c r="C44" s="176"/>
      <c r="D44" s="176"/>
      <c r="E44" s="176">
        <f>'実質公債費比率（分子）の構造'!L$50</f>
        <v>53</v>
      </c>
      <c r="F44" s="176"/>
      <c r="G44" s="176"/>
      <c r="H44" s="176">
        <f>'実質公債費比率（分子）の構造'!M$50</f>
        <v>65</v>
      </c>
      <c r="I44" s="176"/>
      <c r="J44" s="176"/>
      <c r="K44" s="176">
        <f>'実質公債費比率（分子）の構造'!N$50</f>
        <v>2</v>
      </c>
      <c r="L44" s="176"/>
      <c r="M44" s="176"/>
      <c r="N44" s="176">
        <f>'実質公債費比率（分子）の構造'!O$50</f>
        <v>16</v>
      </c>
      <c r="O44" s="176"/>
      <c r="P44" s="176"/>
    </row>
    <row r="45" spans="1:16" x14ac:dyDescent="0.2">
      <c r="A45" s="176" t="s">
        <v>63</v>
      </c>
      <c r="B45" s="176">
        <f>'実質公債費比率（分子）の構造'!K$49</f>
        <v>115</v>
      </c>
      <c r="C45" s="176"/>
      <c r="D45" s="176"/>
      <c r="E45" s="176">
        <f>'実質公債費比率（分子）の構造'!L$49</f>
        <v>162</v>
      </c>
      <c r="F45" s="176"/>
      <c r="G45" s="176"/>
      <c r="H45" s="176">
        <f>'実質公債費比率（分子）の構造'!M$49</f>
        <v>174</v>
      </c>
      <c r="I45" s="176"/>
      <c r="J45" s="176"/>
      <c r="K45" s="176">
        <f>'実質公債費比率（分子）の構造'!N$49</f>
        <v>204</v>
      </c>
      <c r="L45" s="176"/>
      <c r="M45" s="176"/>
      <c r="N45" s="176">
        <f>'実質公債費比率（分子）の構造'!O$49</f>
        <v>225</v>
      </c>
      <c r="O45" s="176"/>
      <c r="P45" s="176"/>
    </row>
    <row r="46" spans="1:16" x14ac:dyDescent="0.2">
      <c r="A46" s="176" t="s">
        <v>64</v>
      </c>
      <c r="B46" s="176">
        <f>'実質公債費比率（分子）の構造'!K$48</f>
        <v>594</v>
      </c>
      <c r="C46" s="176"/>
      <c r="D46" s="176"/>
      <c r="E46" s="176">
        <f>'実質公債費比率（分子）の構造'!L$48</f>
        <v>590</v>
      </c>
      <c r="F46" s="176"/>
      <c r="G46" s="176"/>
      <c r="H46" s="176">
        <f>'実質公債費比率（分子）の構造'!M$48</f>
        <v>577</v>
      </c>
      <c r="I46" s="176"/>
      <c r="J46" s="176"/>
      <c r="K46" s="176">
        <f>'実質公債費比率（分子）の構造'!N$48</f>
        <v>577</v>
      </c>
      <c r="L46" s="176"/>
      <c r="M46" s="176"/>
      <c r="N46" s="176">
        <f>'実質公債費比率（分子）の構造'!O$48</f>
        <v>552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3727</v>
      </c>
      <c r="C49" s="176"/>
      <c r="D49" s="176"/>
      <c r="E49" s="176">
        <f>'実質公債費比率（分子）の構造'!L$45</f>
        <v>3852</v>
      </c>
      <c r="F49" s="176"/>
      <c r="G49" s="176"/>
      <c r="H49" s="176">
        <f>'実質公債費比率（分子）の構造'!M$45</f>
        <v>3789</v>
      </c>
      <c r="I49" s="176"/>
      <c r="J49" s="176"/>
      <c r="K49" s="176">
        <f>'実質公債費比率（分子）の構造'!N$45</f>
        <v>3711</v>
      </c>
      <c r="L49" s="176"/>
      <c r="M49" s="176"/>
      <c r="N49" s="176">
        <f>'実質公債費比率（分子）の構造'!O$45</f>
        <v>3635</v>
      </c>
      <c r="O49" s="176"/>
      <c r="P49" s="176"/>
    </row>
    <row r="50" spans="1:16" x14ac:dyDescent="0.2">
      <c r="A50" s="176" t="s">
        <v>67</v>
      </c>
      <c r="B50" s="176" t="e">
        <f>NA()</f>
        <v>#N/A</v>
      </c>
      <c r="C50" s="176">
        <f>IF(ISNUMBER('実質公債費比率（分子）の構造'!K$53),'実質公債費比率（分子）の構造'!K$53,NA())</f>
        <v>1213</v>
      </c>
      <c r="D50" s="176" t="e">
        <f>NA()</f>
        <v>#N/A</v>
      </c>
      <c r="E50" s="176" t="e">
        <f>NA()</f>
        <v>#N/A</v>
      </c>
      <c r="F50" s="176">
        <f>IF(ISNUMBER('実質公債費比率（分子）の構造'!L$53),'実質公債費比率（分子）の構造'!L$53,NA())</f>
        <v>1451</v>
      </c>
      <c r="G50" s="176" t="e">
        <f>NA()</f>
        <v>#N/A</v>
      </c>
      <c r="H50" s="176" t="e">
        <f>NA()</f>
        <v>#N/A</v>
      </c>
      <c r="I50" s="176">
        <f>IF(ISNUMBER('実質公債費比率（分子）の構造'!M$53),'実質公債費比率（分子）の構造'!M$53,NA())</f>
        <v>1412</v>
      </c>
      <c r="J50" s="176" t="e">
        <f>NA()</f>
        <v>#N/A</v>
      </c>
      <c r="K50" s="176" t="e">
        <f>NA()</f>
        <v>#N/A</v>
      </c>
      <c r="L50" s="176">
        <f>IF(ISNUMBER('実質公債費比率（分子）の構造'!N$53),'実質公債費比率（分子）の構造'!N$53,NA())</f>
        <v>1325</v>
      </c>
      <c r="M50" s="176" t="e">
        <f>NA()</f>
        <v>#N/A</v>
      </c>
      <c r="N50" s="176" t="e">
        <f>NA()</f>
        <v>#N/A</v>
      </c>
      <c r="O50" s="176">
        <f>IF(ISNUMBER('実質公債費比率（分子）の構造'!O$53),'実質公債費比率（分子）の構造'!O$53,NA())</f>
        <v>1239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36115</v>
      </c>
      <c r="E56" s="175"/>
      <c r="F56" s="175"/>
      <c r="G56" s="175">
        <f>'将来負担比率（分子）の構造'!J$52</f>
        <v>38759</v>
      </c>
      <c r="H56" s="175"/>
      <c r="I56" s="175"/>
      <c r="J56" s="175">
        <f>'将来負担比率（分子）の構造'!K$52</f>
        <v>37384</v>
      </c>
      <c r="K56" s="175"/>
      <c r="L56" s="175"/>
      <c r="M56" s="175">
        <f>'将来負担比率（分子）の構造'!L$52</f>
        <v>35464</v>
      </c>
      <c r="N56" s="175"/>
      <c r="O56" s="175"/>
      <c r="P56" s="175">
        <f>'将来負担比率（分子）の構造'!M$52</f>
        <v>33811</v>
      </c>
    </row>
    <row r="57" spans="1:16" x14ac:dyDescent="0.2">
      <c r="A57" s="175" t="s">
        <v>42</v>
      </c>
      <c r="B57" s="175"/>
      <c r="C57" s="175"/>
      <c r="D57" s="175">
        <f>'将来負担比率（分子）の構造'!I$51</f>
        <v>2211</v>
      </c>
      <c r="E57" s="175"/>
      <c r="F57" s="175"/>
      <c r="G57" s="175">
        <f>'将来負担比率（分子）の構造'!J$51</f>
        <v>2169</v>
      </c>
      <c r="H57" s="175"/>
      <c r="I57" s="175"/>
      <c r="J57" s="175">
        <f>'将来負担比率（分子）の構造'!K$51</f>
        <v>2243</v>
      </c>
      <c r="K57" s="175"/>
      <c r="L57" s="175"/>
      <c r="M57" s="175">
        <f>'将来負担比率（分子）の構造'!L$51</f>
        <v>2223</v>
      </c>
      <c r="N57" s="175"/>
      <c r="O57" s="175"/>
      <c r="P57" s="175">
        <f>'将来負担比率（分子）の構造'!M$51</f>
        <v>2439</v>
      </c>
    </row>
    <row r="58" spans="1:16" x14ac:dyDescent="0.2">
      <c r="A58" s="175" t="s">
        <v>41</v>
      </c>
      <c r="B58" s="175"/>
      <c r="C58" s="175"/>
      <c r="D58" s="175">
        <f>'将来負担比率（分子）の構造'!I$50</f>
        <v>8311</v>
      </c>
      <c r="E58" s="175"/>
      <c r="F58" s="175"/>
      <c r="G58" s="175">
        <f>'将来負担比率（分子）の構造'!J$50</f>
        <v>7566</v>
      </c>
      <c r="H58" s="175"/>
      <c r="I58" s="175"/>
      <c r="J58" s="175">
        <f>'将来負担比率（分子）の構造'!K$50</f>
        <v>7943</v>
      </c>
      <c r="K58" s="175"/>
      <c r="L58" s="175"/>
      <c r="M58" s="175">
        <f>'将来負担比率（分子）の構造'!L$50</f>
        <v>8676</v>
      </c>
      <c r="N58" s="175"/>
      <c r="O58" s="175"/>
      <c r="P58" s="175">
        <f>'将来負担比率（分子）の構造'!M$50</f>
        <v>8166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608</v>
      </c>
      <c r="O61" s="175"/>
      <c r="P61" s="175"/>
    </row>
    <row r="62" spans="1:16" x14ac:dyDescent="0.2">
      <c r="A62" s="175" t="s">
        <v>35</v>
      </c>
      <c r="B62" s="175">
        <f>'将来負担比率（分子）の構造'!I$45</f>
        <v>1727</v>
      </c>
      <c r="C62" s="175"/>
      <c r="D62" s="175"/>
      <c r="E62" s="175">
        <f>'将来負担比率（分子）の構造'!J$45</f>
        <v>1557</v>
      </c>
      <c r="F62" s="175"/>
      <c r="G62" s="175"/>
      <c r="H62" s="175">
        <f>'将来負担比率（分子）の構造'!K$45</f>
        <v>1155</v>
      </c>
      <c r="I62" s="175"/>
      <c r="J62" s="175"/>
      <c r="K62" s="175">
        <f>'将来負担比率（分子）の構造'!L$45</f>
        <v>1181</v>
      </c>
      <c r="L62" s="175"/>
      <c r="M62" s="175"/>
      <c r="N62" s="175">
        <f>'将来負担比率（分子）の構造'!M$45</f>
        <v>1272</v>
      </c>
      <c r="O62" s="175"/>
      <c r="P62" s="175"/>
    </row>
    <row r="63" spans="1:16" x14ac:dyDescent="0.2">
      <c r="A63" s="175" t="s">
        <v>34</v>
      </c>
      <c r="B63" s="175">
        <f>'将来負担比率（分子）の構造'!I$44</f>
        <v>3131</v>
      </c>
      <c r="C63" s="175"/>
      <c r="D63" s="175"/>
      <c r="E63" s="175">
        <f>'将来負担比率（分子）の構造'!J$44</f>
        <v>8777</v>
      </c>
      <c r="F63" s="175"/>
      <c r="G63" s="175"/>
      <c r="H63" s="175">
        <f>'将来負担比率（分子）の構造'!K$44</f>
        <v>8895</v>
      </c>
      <c r="I63" s="175"/>
      <c r="J63" s="175"/>
      <c r="K63" s="175">
        <f>'将来負担比率（分子）の構造'!L$44</f>
        <v>8829</v>
      </c>
      <c r="L63" s="175"/>
      <c r="M63" s="175"/>
      <c r="N63" s="175">
        <f>'将来負担比率（分子）の構造'!M$44</f>
        <v>9050</v>
      </c>
      <c r="O63" s="175"/>
      <c r="P63" s="175"/>
    </row>
    <row r="64" spans="1:16" x14ac:dyDescent="0.2">
      <c r="A64" s="175" t="s">
        <v>33</v>
      </c>
      <c r="B64" s="175">
        <f>'将来負担比率（分子）の構造'!I$43</f>
        <v>6628</v>
      </c>
      <c r="C64" s="175"/>
      <c r="D64" s="175"/>
      <c r="E64" s="175">
        <f>'将来負担比率（分子）の構造'!J$43</f>
        <v>6222</v>
      </c>
      <c r="F64" s="175"/>
      <c r="G64" s="175"/>
      <c r="H64" s="175">
        <f>'将来負担比率（分子）の構造'!K$43</f>
        <v>6152</v>
      </c>
      <c r="I64" s="175"/>
      <c r="J64" s="175"/>
      <c r="K64" s="175">
        <f>'将来負担比率（分子）の構造'!L$43</f>
        <v>6288</v>
      </c>
      <c r="L64" s="175"/>
      <c r="M64" s="175"/>
      <c r="N64" s="175">
        <f>'将来負担比率（分子）の構造'!M$43</f>
        <v>5890</v>
      </c>
      <c r="O64" s="175"/>
      <c r="P64" s="175"/>
    </row>
    <row r="65" spans="1:16" x14ac:dyDescent="0.2">
      <c r="A65" s="175" t="s">
        <v>32</v>
      </c>
      <c r="B65" s="175">
        <f>'将来負担比率（分子）の構造'!I$42</f>
        <v>2</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35204</v>
      </c>
      <c r="C66" s="175"/>
      <c r="D66" s="175"/>
      <c r="E66" s="175">
        <f>'将来負担比率（分子）の構造'!J$41</f>
        <v>34286</v>
      </c>
      <c r="F66" s="175"/>
      <c r="G66" s="175"/>
      <c r="H66" s="175">
        <f>'将来負担比率（分子）の構造'!K$41</f>
        <v>33000</v>
      </c>
      <c r="I66" s="175"/>
      <c r="J66" s="175"/>
      <c r="K66" s="175">
        <f>'将来負担比率（分子）の構造'!L$41</f>
        <v>31503</v>
      </c>
      <c r="L66" s="175"/>
      <c r="M66" s="175"/>
      <c r="N66" s="175">
        <f>'将来負担比率（分子）の構造'!M$41</f>
        <v>30373</v>
      </c>
      <c r="O66" s="175"/>
      <c r="P66" s="175"/>
    </row>
    <row r="67" spans="1:16" x14ac:dyDescent="0.2">
      <c r="A67" s="175" t="s">
        <v>71</v>
      </c>
      <c r="B67" s="175" t="e">
        <f>NA()</f>
        <v>#N/A</v>
      </c>
      <c r="C67" s="175">
        <f>IF(ISNUMBER('将来負担比率（分子）の構造'!I$53), IF('将来負担比率（分子）の構造'!I$53 &lt; 0, 0, '将来負担比率（分子）の構造'!I$53), NA())</f>
        <v>54</v>
      </c>
      <c r="D67" s="175" t="e">
        <f>NA()</f>
        <v>#N/A</v>
      </c>
      <c r="E67" s="175" t="e">
        <f>NA()</f>
        <v>#N/A</v>
      </c>
      <c r="F67" s="175">
        <f>IF(ISNUMBER('将来負担比率（分子）の構造'!J$53), IF('将来負担比率（分子）の構造'!J$53 &lt; 0, 0, '将来負担比率（分子）の構造'!J$53), NA())</f>
        <v>2350</v>
      </c>
      <c r="G67" s="175" t="e">
        <f>NA()</f>
        <v>#N/A</v>
      </c>
      <c r="H67" s="175" t="e">
        <f>NA()</f>
        <v>#N/A</v>
      </c>
      <c r="I67" s="175">
        <f>IF(ISNUMBER('将来負担比率（分子）の構造'!K$53), IF('将来負担比率（分子）の構造'!K$53 &lt; 0, 0, '将来負担比率（分子）の構造'!K$53), NA())</f>
        <v>1634</v>
      </c>
      <c r="J67" s="175" t="e">
        <f>NA()</f>
        <v>#N/A</v>
      </c>
      <c r="K67" s="175" t="e">
        <f>NA()</f>
        <v>#N/A</v>
      </c>
      <c r="L67" s="175">
        <f>IF(ISNUMBER('将来負担比率（分子）の構造'!L$53), IF('将来負担比率（分子）の構造'!L$53 &lt; 0, 0, '将来負担比率（分子）の構造'!L$53), NA())</f>
        <v>1438</v>
      </c>
      <c r="M67" s="175" t="e">
        <f>NA()</f>
        <v>#N/A</v>
      </c>
      <c r="N67" s="175" t="e">
        <f>NA()</f>
        <v>#N/A</v>
      </c>
      <c r="O67" s="175">
        <f>IF(ISNUMBER('将来負担比率（分子）の構造'!M$53), IF('将来負担比率（分子）の構造'!M$53 &lt; 0, 0, '将来負担比率（分子）の構造'!M$53), NA())</f>
        <v>2778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5176</v>
      </c>
      <c r="C72" s="179">
        <f>基金残高に係る経年分析!G55</f>
        <v>5175</v>
      </c>
      <c r="D72" s="179">
        <f>基金残高に係る経年分析!H55</f>
        <v>4496</v>
      </c>
    </row>
    <row r="73" spans="1:16" x14ac:dyDescent="0.2">
      <c r="A73" s="178" t="s">
        <v>74</v>
      </c>
      <c r="B73" s="179">
        <f>基金残高に係る経年分析!F56</f>
        <v>801</v>
      </c>
      <c r="C73" s="179">
        <f>基金残高に係る経年分析!G56</f>
        <v>853</v>
      </c>
      <c r="D73" s="179">
        <f>基金残高に係る経年分析!H56</f>
        <v>935</v>
      </c>
    </row>
    <row r="74" spans="1:16" x14ac:dyDescent="0.2">
      <c r="A74" s="178" t="s">
        <v>75</v>
      </c>
      <c r="B74" s="179">
        <f>基金残高に係る経年分析!F57</f>
        <v>2497</v>
      </c>
      <c r="C74" s="179">
        <f>基金残高に係る経年分析!G57</f>
        <v>2916</v>
      </c>
      <c r="D74" s="179">
        <f>基金残高に係る経年分析!H57</f>
        <v>2846</v>
      </c>
    </row>
  </sheetData>
  <sheetProtection algorithmName="SHA-512" hashValue="BIkGmdmOwIQKS2cRvnRbFjmYJyYnLGrf4AhvpXwJT8zeRclvOWHJh0YPCeQHCACTT1B5ENn0f0k61Mk57JyEag==" saltValue="UiO6A55ufxDHE+eJAMY9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2025-03-13T07:59:20Z</cp:lastPrinted>
  <dcterms:created xsi:type="dcterms:W3CDTF">2025-02-19T05:11:30Z</dcterms:created>
  <dcterms:modified xsi:type="dcterms:W3CDTF">2025-03-17T01:14:20Z</dcterms:modified>
  <cp:category/>
</cp:coreProperties>
</file>