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AP23" i="12"/>
  <c r="AA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O34" i="10"/>
  <c r="BW34" i="10"/>
  <c r="BE34" i="10"/>
  <c r="C34" i="10"/>
  <c r="C35" i="10" s="1"/>
  <c r="AM34" i="10" l="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<sst xmlns="http://schemas.openxmlformats.org/spreadsheetml/2006/main" count="1011" uniqueCount="561">
  <si>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</si>
  <si>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</si>
  <si>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</si>
  <si>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</si>
  <si>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</si>
  <si>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</si>
  <si>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</si>
  <si>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</si>
  <si>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</si>
  <si>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</si>
  <si>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</si>
  <si>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</si>
  <si>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</si>
  <si>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</si>
  <si>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</si>
  <si>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</si>
  <si>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</si>
  <si>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</si>
  <si>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</si>
  <si>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</si>
  <si>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</si>
  <si>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</si>
  <si>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</si>
  <si>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</si>
  <si>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</si>
  <si>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</si>
  <si>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</si>
  <si>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</si>
  <si>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</si>
  <si>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</si>
  <si>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</si>
  <si>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</si>
  <si>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</si>
  <si>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</si>
  <si>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</si>
  <si>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</si>
  <si>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</si>
  <si>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</si>
  <si>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</si>
  <si>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</si>
  <si>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</si>
  <si>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</si>
  <si>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</si>
  <si>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</si>
  <si>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</si>
  <si>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</si>
  <si>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</si>
  <si>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</si>
  <si>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</si>
  <si>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</si>
  <si>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</si>
  <si>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</si>
  <si>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</si>
  <si>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</si>
  <si>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</si>
  <si>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</si>
  <si>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</si>
  <si>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</si>
  <si>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</si>
  <si>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</si>
  <si>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</si>
  <si>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</si>
  <si>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</si>
  <si>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</si>
  <si>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</si>
  <si>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</si>
  <si>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</si>
  <si>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</si>
  <si>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</si>
  <si>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</si>
  <si>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</si>
  <si>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</si>
  <si>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</si>
  <si>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</si>
  <si>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</si>
  <si>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</si>
  <si>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</si>
  <si>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</si>
  <si>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</si>
  <si>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</si>
  <si>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</si>
  <si>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</si>
  <si>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</si>
  <si>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</si>
  <si>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</si>
  <si>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</si>
  <si>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</si>
  <si>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</si>
  <si>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</si>
  <si>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</si>
  <si>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</si>
  <si>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</si>
  <si>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</si>
  <si>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</si>
  <si>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</si>
  <si>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</si>
  <si>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</si>
  <si>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</si>
  <si>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</si>
  <si>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</si>
  <si>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</si>
  <si>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</si>
  <si>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</si>
  <si>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</si>
  <si>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</si>
  <si>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</si>
  <si>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</si>
  <si>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</si>
  <si>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</si>
  <si>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</si>
  <si>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</si>
  <si>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</si>
  <si>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</si>
  <si>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</si>
  <si>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</si>
  <si>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</si>
  <si>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</si>
  <si>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</si>
  <si>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</si>
  <si>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</si>
  <si>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</si>
  <si>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</si>
  <si>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</si>
  <si>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</si>
  <si>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</si>
  <si>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</si>
  <si>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</si>
  <si>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</si>
  <si>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</si>
  <si>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</si>
  <si>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</si>
  <si>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</si>
  <si>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</si>
  <si>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</si>
  <si>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</si>
  <si>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</si>
  <si>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</si>
  <si>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</si>
  <si>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</si>
  <si>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</si>
  <si>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</si>
  <si>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</si>
  <si>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</si>
  <si>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</si>
  <si>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</si>
  <si>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</si>
  <si>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</si>
  <si>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</si>
  <si>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</si>
  <si>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</si>
  <si>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</si>
  <si>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</si>
  <si>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</si>
  <si>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</si>
  <si>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</si>
  <si>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</si>
  <si>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</si>
  <si>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</si>
  <si>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</si>
  <si>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</si>
  <si>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</si>
  <si>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</si>
  <si>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</si>
  <si>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</si>
  <si>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</si>
  <si>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</si>
  <si>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</si>
  <si>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</si>
  <si>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</si>
  <si>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</si>
  <si>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</si>
  <si>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</si>
  <si>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</si>
  <si>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</si>
  <si>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</si>
  <si>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</si>
  <si>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</si>
  <si>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</si>
  <si>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</si>
  <si>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</si>
  <si>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</si>
  <si>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</si>
  <si>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</si>
  <si>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</si>
  <si>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</si>
  <si>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</si>
  <si>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</si>
  <si>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</si>
  <si>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</si>
  <si>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</si>
  <si>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</si>
  <si>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</si>
  <si>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</si>
  <si>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</si>
  <si>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</si>
  <si>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</si>
  <si>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</si>
  <si>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</si>
  <si>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</si>
  <si>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</si>
  <si>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</si>
  <si>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</si>
  <si>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</si>
  <si>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熊本県荒尾市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</si>
  <si>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</si>
  <si>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</si>
  <si>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</si>
  <si>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</si>
  <si>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</si>
  <si>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</si>
  <si>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</si>
  <si>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</si>
  <si>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</si>
  <si>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</si>
  <si>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</si>
  <si>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</si>
  <si>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</si>
  <si>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</si>
  <si>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</si>
  <si>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</si>
  <si>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</si>
  <si>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</si>
  <si>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</si>
  <si>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</si>
  <si>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</si>
  <si>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</si>
  <si>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</si>
  <si>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</si>
  <si>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</si>
  <si>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</si>
  <si>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</si>
  <si>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</si>
  <si>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</si>
  <si>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</si>
  <si>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</si>
  <si>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</si>
  <si>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</si>
  <si>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</si>
  <si>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</si>
  <si>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</si>
  <si>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</si>
  <si>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</si>
  <si>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</si>
  <si>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</si>
  <si>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</si>
  <si>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</si>
  <si>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</si>
  <si>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</si>
  <si>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</si>
  <si>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</si>
  <si>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</si>
  <si>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</si>
  <si>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</si>
  <si>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</si>
  <si>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</si>
  <si>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</si>
  <si>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</si>
  <si>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</si>
  <si>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</si>
  <si>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</si>
  <si>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</si>
  <si>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</si>
  <si>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</si>
  <si>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</si>
  <si>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</si>
  <si>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</si>
  <si>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</si>
  <si>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</si>
  <si>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</si>
  <si>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</si>
  <si>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</si>
  <si>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</si>
  <si>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</si>
  <si>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</si>
  <si>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</si>
  <si>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</si>
  <si>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</si>
  <si>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</si>
  <si>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</si>
  <si>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</si>
  <si>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</si>
  <si>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</si>
  <si>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</si>
  <si>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</si>
  <si>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</si>
  <si>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</si>
  <si>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</si>
  <si>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</si>
  <si>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</si>
  <si>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</si>
  <si>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</si>
  <si>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</si>
  <si>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</si>
  <si>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</si>
  <si>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</si>
  <si>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</si>
  <si>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</si>
  <si>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</si>
  <si>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</si>
  <si>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</si>
  <si>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</si>
  <si>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</si>
  <si>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</si>
  <si>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</si>
  <si>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</si>
  <si>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</si>
  <si>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</si>
  <si>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</si>
  <si>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</si>
  <si>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</si>
  <si>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</si>
  <si>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</si>
  <si>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</si>
  <si>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</si>
  <si>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</si>
  <si>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</si>
  <si>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</si>
  <si>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</si>
  <si>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</si>
  <si>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</si>
  <si>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</si>
  <si>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</si>
  <si>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</si>
  <si>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</si>
  <si>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</si>
  <si>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</si>
  <si>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</si>
  <si>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</si>
  <si>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</si>
  <si>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</si>
  <si>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</si>
  <si>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</si>
  <si>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</si>
  <si>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</si>
  <si>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</si>
  <si>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</si>
  <si>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</si>
  <si>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</si>
  <si>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</si>
  <si>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</si>
  <si>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</si>
  <si>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</si>
  <si>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</si>
  <si>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</si>
  <si>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</si>
  <si>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</si>
  <si>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</si>
  <si>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</si>
  <si>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</si>
  <si>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</si>
  <si>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</si>
  <si>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</si>
  <si>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</si>
  <si>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</si>
  <si>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熊本県荒尾市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</si>
  <si>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</si>
  <si>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</si>
  <si>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</si>
  <si>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</si>
  <si>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</si>
  <si>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</si>
  <si>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</si>
  <si>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</si>
  <si>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</si>
  <si>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</si>
  <si>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</si>
  <si>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</si>
  <si>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</si>
  <si>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</si>
  <si>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</si>
  <si>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</si>
  <si>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</si>
  <si>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</si>
  <si>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</si>
  <si>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</si>
  <si>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</si>
  <si>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</si>
  <si>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</si>
  <si>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</si>
  <si>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</si>
  <si>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</si>
  <si>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</si>
  <si>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</si>
  <si>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</si>
  <si>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</si>
  <si>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</si>
  <si>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</si>
  <si>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</si>
  <si>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</si>
  <si>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</si>
  <si>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</si>
  <si>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</si>
  <si>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</si>
  <si>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荒尾市病院事業会計</t>
    <phoneticPr fontId="5"/>
  </si>
  <si>
    <t>法適用企業</t>
    <phoneticPr fontId="5"/>
  </si>
  <si>
    <t>荒尾市水道事業会計</t>
    <phoneticPr fontId="5"/>
  </si>
  <si>
    <t>荒尾市下水道事業会計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</si>
  <si>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</si>
  <si>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</si>
  <si>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</si>
  <si>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</si>
  <si>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</si>
  <si>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</si>
  <si>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</si>
  <si>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</si>
  <si>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</si>
  <si>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</si>
  <si>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</si>
  <si>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</si>
  <si>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</si>
  <si>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</si>
  <si>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</si>
  <si>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</si>
  <si>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</si>
  <si>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</si>
  <si>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</si>
  <si>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</si>
  <si>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</si>
  <si>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</si>
  <si>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</si>
  <si>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</si>
  <si>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</si>
  <si>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</si>
  <si>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</si>
  <si>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</si>
  <si>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</si>
  <si>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</si>
  <si>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</si>
  <si>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</si>
  <si>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</si>
  <si>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</si>
  <si>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</si>
  <si>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</si>
  <si>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</si>
  <si>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</si>
  <si>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</si>
  <si>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</si>
  <si>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</si>
  <si>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</si>
  <si>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</si>
  <si>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</si>
  <si>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</si>
  <si>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</si>
  <si>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</si>
  <si>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</si>
  <si>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</si>
  <si>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</si>
  <si>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</si>
  <si>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</si>
  <si>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</si>
  <si>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</si>
  <si>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</si>
  <si>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</si>
  <si>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</si>
  <si>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</si>
  <si>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</si>
  <si>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</si>
  <si>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</si>
  <si>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</si>
  <si>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</si>
  <si>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</si>
  <si>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</si>
  <si>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</si>
  <si>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</si>
  <si>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</si>
  <si>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</si>
  <si>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</si>
  <si>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</si>
  <si>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</si>
  <si>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</si>
  <si>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</si>
  <si>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</si>
  <si>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</si>
  <si>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</si>
  <si>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</si>
  <si>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</si>
  <si>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</si>
  <si>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</si>
  <si>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</si>
  <si>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</si>
  <si>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</si>
  <si>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</si>
  <si>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</si>
  <si>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</si>
  <si>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</si>
  <si>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</si>
  <si>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</si>
  <si>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</si>
  <si>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</si>
  <si>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</si>
  <si>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</si>
  <si>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</si>
  <si>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</si>
  <si>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</si>
  <si>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</si>
  <si>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</si>
  <si>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</si>
  <si>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</si>
  <si>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</si>
  <si>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</si>
  <si>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</si>
  <si>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</si>
  <si>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</si>
  <si>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</si>
  <si>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</si>
  <si>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</si>
  <si>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</si>
  <si>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</si>
  <si>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</si>
  <si>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</si>
  <si>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</si>
  <si>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</si>
  <si>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</si>
  <si>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</si>
  <si>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</si>
  <si>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</si>
  <si>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</si>
  <si>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</si>
  <si>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</si>
  <si>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</si>
  <si>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</si>
  <si>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</si>
  <si>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</si>
  <si>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</si>
  <si>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</si>
  <si>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</si>
  <si>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</si>
  <si>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</si>
  <si>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</si>
  <si>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</si>
  <si>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</si>
  <si>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</si>
  <si>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</si>
  <si>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</si>
  <si>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 0.61</t>
  </si>
  <si>
    <t>▲ 7.49</t>
  </si>
  <si>
    <t>荒尾市病院事業会計</t>
  </si>
  <si>
    <t>荒尾市水道事業会計</t>
  </si>
  <si>
    <t>荒尾市下水道事業会計</t>
  </si>
  <si>
    <t>一般会計</t>
  </si>
  <si>
    <t>荒尾市介護保険特別会計（保険勘定）</t>
  </si>
  <si>
    <t>荒尾市国民健康保険特別会計</t>
  </si>
  <si>
    <t>荒尾市後期高齢者医療特別会計</t>
  </si>
  <si>
    <t>荒尾市介護保険特別会計（介護サービス勘定）</t>
  </si>
  <si>
    <t>その他会計（赤字）</t>
  </si>
  <si>
    <t>その他会計（黒字）</t>
  </si>
  <si>
    <t>R01</t>
    <phoneticPr fontId="5"/>
  </si>
  <si>
    <t>R02</t>
    <phoneticPr fontId="5"/>
  </si>
  <si>
    <t>R03</t>
    <phoneticPr fontId="5"/>
  </si>
  <si>
    <t>R04</t>
    <phoneticPr fontId="5"/>
  </si>
  <si>
    <t>R05</t>
    <phoneticPr fontId="5"/>
  </si>
  <si>
    <t>-</t>
    <phoneticPr fontId="2"/>
  </si>
  <si>
    <t>職員退職手当基金</t>
    <phoneticPr fontId="5"/>
  </si>
  <si>
    <t>荒尾市の一般廃棄物処理施設建設基金</t>
    <phoneticPr fontId="2"/>
  </si>
  <si>
    <t>公共施設整備基金</t>
    <phoneticPr fontId="2"/>
  </si>
  <si>
    <t>ふるさと応援基金</t>
    <phoneticPr fontId="2"/>
  </si>
  <si>
    <t>市制70周年記念地域活性化基金</t>
    <rPh sb="0" eb="2">
      <t>シセイ</t>
    </rPh>
    <rPh sb="4" eb="6">
      <t>シュウネン</t>
    </rPh>
    <rPh sb="6" eb="8">
      <t>キネン</t>
    </rPh>
    <rPh sb="8" eb="13">
      <t>チイキカッセイカ</t>
    </rPh>
    <rPh sb="13" eb="15">
      <t>キキン</t>
    </rPh>
    <phoneticPr fontId="2"/>
  </si>
  <si>
    <t>有明広域行政事務組合</t>
    <phoneticPr fontId="2"/>
  </si>
  <si>
    <t>大牟田・荒尾清掃施設組合</t>
    <phoneticPr fontId="2"/>
  </si>
  <si>
    <t>熊本県後期高齢者医療広域連合（一般会計）</t>
    <phoneticPr fontId="2"/>
  </si>
  <si>
    <t>熊本県後期高齢者医療広域連合（後期高齢者医療特別会計）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</si>
</sst>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791-47DD-8E94-F7E9D23CBF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74415</c:v>
                </c:pt>
                <c:pt idx="1">
                  <c:v>77776</c:v>
                </c:pt>
                <c:pt idx="2">
                  <c:v>94797</c:v>
                </c:pt>
                <c:pt idx="3">
                  <c:v>83072</c:v>
                </c:pt>
                <c:pt idx="4">
                  <c:v>37076</c:v>
                </c:pt>
              </c:numCache>
            </c:numRef>
          </c:val>
          <c:smooth val="0"/>
          <c:extLst>
            <c:ext xmlns:c16="http://schemas.microsoft.com/office/drawing/2014/chart" uri="{C3380CC4-5D6E-409C-BE32-E72D297353CC}">
              <c16:uniqueId val="{00000001-9791-47DD-8E94-F7E9D23CBF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0.66</c:v>
                </c:pt>
                <c:pt idx="1">
                  <c:v>0.64</c:v>
                </c:pt>
                <c:pt idx="2">
                  <c:v>4.04</c:v>
                </c:pt>
                <c:pt idx="3">
                  <c:v>1.45</c:v>
                </c:pt>
                <c:pt idx="4">
                  <c:v>0.75</c:v>
                </c:pt>
              </c:numCache>
            </c:numRef>
          </c:val>
          <c:extLst>
            <c:ext xmlns:c16="http://schemas.microsoft.com/office/drawing/2014/chart" uri="{C3380CC4-5D6E-409C-BE32-E72D297353CC}">
              <c16:uniqueId val="{00000000-ACDE-437B-9DF0-320C35D333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31.99</c:v>
                </c:pt>
                <c:pt idx="1">
                  <c:v>31.53</c:v>
                </c:pt>
                <c:pt idx="2">
                  <c:v>30.36</c:v>
                </c:pt>
                <c:pt idx="3">
                  <c:v>33.18</c:v>
                </c:pt>
                <c:pt idx="4">
                  <c:v>26.34</c:v>
                </c:pt>
              </c:numCache>
            </c:numRef>
          </c:val>
          <c:extLst>
            <c:ext xmlns:c16="http://schemas.microsoft.com/office/drawing/2014/chart" uri="{C3380CC4-5D6E-409C-BE32-E72D297353CC}">
              <c16:uniqueId val="{00000001-ACDE-437B-9DF0-320C35D333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0.33</c:v>
                </c:pt>
                <c:pt idx="2">
                  <c:v>3.75</c:v>
                </c:pt>
                <c:pt idx="3">
                  <c:v>-0.61</c:v>
                </c:pt>
                <c:pt idx="4">
                  <c:v>-7.49</c:v>
                </c:pt>
              </c:numCache>
            </c:numRef>
          </c:val>
          <c:smooth val="0"/>
          <c:extLst>
            <c:ext xmlns:c16="http://schemas.microsoft.com/office/drawing/2014/chart" uri="{C3380CC4-5D6E-409C-BE32-E72D297353CC}">
              <c16:uniqueId val="{00000002-ACDE-437B-9DF0-320C35D333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C5-4ED7-80A4-98566AC22D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C5-4ED7-80A4-98566AC22D9D}"/>
            </c:ext>
          </c:extLst>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ABC5-4ED7-80A4-98566AC22D9D}"/>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0.09</c:v>
                </c:pt>
                <c:pt idx="8">
                  <c:v>#N/A</c:v>
                </c:pt>
                <c:pt idx="9">
                  <c:v>0.09</c:v>
                </c:pt>
              </c:numCache>
            </c:numRef>
          </c:val>
          <c:extLst>
            <c:ext xmlns:c16="http://schemas.microsoft.com/office/drawing/2014/chart" uri="{C3380CC4-5D6E-409C-BE32-E72D297353CC}">
              <c16:uniqueId val="{00000003-ABC5-4ED7-80A4-98566AC22D9D}"/>
            </c:ext>
          </c:extLst>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0.49</c:v>
                </c:pt>
                <c:pt idx="4">
                  <c:v>#N/A</c:v>
                </c:pt>
                <c:pt idx="5">
                  <c:v>0.81</c:v>
                </c:pt>
                <c:pt idx="6">
                  <c:v>#N/A</c:v>
                </c:pt>
                <c:pt idx="7">
                  <c:v>0.83</c:v>
                </c:pt>
                <c:pt idx="8">
                  <c:v>#N/A</c:v>
                </c:pt>
                <c:pt idx="9">
                  <c:v>0.22</c:v>
                </c:pt>
              </c:numCache>
            </c:numRef>
          </c:val>
          <c:extLst>
            <c:ext xmlns:c16="http://schemas.microsoft.com/office/drawing/2014/chart" uri="{C3380CC4-5D6E-409C-BE32-E72D297353CC}">
              <c16:uniqueId val="{00000004-ABC5-4ED7-80A4-98566AC22D9D}"/>
            </c:ext>
          </c:extLst>
        </c:ser>
        <c:ser>
          <c:idx val="5"/>
          <c:order val="5"/>
          <c:tx>
            <c:strRef>
              <c:f>データシート!$A$32</c:f>
              <c:strCache>
                <c:ptCount val="1"/>
                <c:pt idx="0">
                  <c:v>荒尾市介護保険特別会計（保険勘定）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1.79</c:v>
                </c:pt>
                <c:pt idx="2">
                  <c:v>#N/A</c:v>
                </c:pt>
                <c:pt idx="3">
                  <c:v>0.99</c:v>
                </c:pt>
                <c:pt idx="4">
                  <c:v>#N/A</c:v>
                </c:pt>
                <c:pt idx="5">
                  <c:v>0.91</c:v>
                </c:pt>
                <c:pt idx="6">
                  <c:v>#N/A</c:v>
                </c:pt>
                <c:pt idx="7">
                  <c:v>1.31</c:v>
                </c:pt>
                <c:pt idx="8">
                  <c:v>#N/A</c:v>
                </c:pt>
                <c:pt idx="9">
                  <c:v>0.76</c:v>
                </c:pt>
              </c:numCache>
            </c:numRef>
          </c:val>
          <c:extLst>
            <c:ext xmlns:c16="http://schemas.microsoft.com/office/drawing/2014/chart" uri="{C3380CC4-5D6E-409C-BE32-E72D297353CC}">
              <c16:uniqueId val="{00000005-ABC5-4ED7-80A4-98566AC22D9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0.63</c:v>
                </c:pt>
                <c:pt idx="4">
                  <c:v>#N/A</c:v>
                </c:pt>
                <c:pt idx="5">
                  <c:v>4.04</c:v>
                </c:pt>
                <c:pt idx="6">
                  <c:v>#N/A</c:v>
                </c:pt>
                <c:pt idx="7">
                  <c:v>1.44</c:v>
                </c:pt>
                <c:pt idx="8">
                  <c:v>#N/A</c:v>
                </c:pt>
                <c:pt idx="9">
                  <c:v>1.9</c:v>
                </c:pt>
              </c:numCache>
            </c:numRef>
          </c:val>
          <c:extLst>
            <c:ext xmlns:c16="http://schemas.microsoft.com/office/drawing/2014/chart" uri="{C3380CC4-5D6E-409C-BE32-E72D297353CC}">
              <c16:uniqueId val="{00000006-ABC5-4ED7-80A4-98566AC22D9D}"/>
            </c:ext>
          </c:extLst>
        </c:ser>
        <c:ser>
          <c:idx val="7"/>
          <c:order val="7"/>
          <c:tx>
            <c:strRef>
              <c:f>データシート!$A$34</c:f>
              <c:strCache>
                <c:ptCount val="1"/>
                <c:pt idx="0">
                  <c:v>荒尾市下水道事業会計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2.1800000000000002</c:v>
                </c:pt>
                <c:pt idx="2">
                  <c:v>#N/A</c:v>
                </c:pt>
                <c:pt idx="3">
                  <c:v>2.34</c:v>
                </c:pt>
                <c:pt idx="4">
                  <c:v>#N/A</c:v>
                </c:pt>
                <c:pt idx="5">
                  <c:v>2</c:v>
                </c:pt>
                <c:pt idx="6">
                  <c:v>#N/A</c:v>
                </c:pt>
                <c:pt idx="7">
                  <c:v>2.1</c:v>
                </c:pt>
                <c:pt idx="8">
                  <c:v>#N/A</c:v>
                </c:pt>
                <c:pt idx="9">
                  <c:v>2.78</c:v>
                </c:pt>
              </c:numCache>
            </c:numRef>
          </c:val>
          <c:extLst>
            <c:ext xmlns:c16="http://schemas.microsoft.com/office/drawing/2014/chart" uri="{C3380CC4-5D6E-409C-BE32-E72D297353CC}">
              <c16:uniqueId val="{00000007-ABC5-4ED7-80A4-98566AC22D9D}"/>
            </c:ext>
          </c:extLst>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6.76</c:v>
                </c:pt>
                <c:pt idx="2">
                  <c:v>#N/A</c:v>
                </c:pt>
                <c:pt idx="3">
                  <c:v>7.74</c:v>
                </c:pt>
                <c:pt idx="4">
                  <c:v>#N/A</c:v>
                </c:pt>
                <c:pt idx="5">
                  <c:v>6.49</c:v>
                </c:pt>
                <c:pt idx="6">
                  <c:v>#N/A</c:v>
                </c:pt>
                <c:pt idx="7">
                  <c:v>6.17</c:v>
                </c:pt>
                <c:pt idx="8">
                  <c:v>#N/A</c:v>
                </c:pt>
                <c:pt idx="9">
                  <c:v>4.62</c:v>
                </c:pt>
              </c:numCache>
            </c:numRef>
          </c:val>
          <c:extLst>
            <c:ext xmlns:c16="http://schemas.microsoft.com/office/drawing/2014/chart" uri="{C3380CC4-5D6E-409C-BE32-E72D297353CC}">
              <c16:uniqueId val="{00000008-ABC5-4ED7-80A4-98566AC22D9D}"/>
            </c:ext>
          </c:extLst>
        </c:ser>
        <c:ser>
          <c:idx val="9"/>
          <c:order val="9"/>
          <c:tx>
            <c:strRef>
              <c:f>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4.95</c:v>
                </c:pt>
                <c:pt idx="2">
                  <c:v>#N/A</c:v>
                </c:pt>
                <c:pt idx="3">
                  <c:v>11.77</c:v>
                </c:pt>
                <c:pt idx="4">
                  <c:v>#N/A</c:v>
                </c:pt>
                <c:pt idx="5">
                  <c:v>16.309999999999999</c:v>
                </c:pt>
                <c:pt idx="6">
                  <c:v>#N/A</c:v>
                </c:pt>
                <c:pt idx="7">
                  <c:v>20.45</c:v>
                </c:pt>
                <c:pt idx="8">
                  <c:v>#N/A</c:v>
                </c:pt>
                <c:pt idx="9">
                  <c:v>14.41</c:v>
                </c:pt>
              </c:numCache>
            </c:numRef>
          </c:val>
          <c:extLst>
            <c:ext xmlns:c16="http://schemas.microsoft.com/office/drawing/2014/chart" uri="{C3380CC4-5D6E-409C-BE32-E72D297353CC}">
              <c16:uniqueId val="{00000009-ABC5-4ED7-80A4-98566AC22D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1329</c:v>
                </c:pt>
                <c:pt idx="5">
                  <c:v>1313</c:v>
                </c:pt>
                <c:pt idx="8">
                  <c:v>1310</c:v>
                </c:pt>
                <c:pt idx="11">
                  <c:v>1301</c:v>
                </c:pt>
                <c:pt idx="14">
                  <c:v>1291</c:v>
                </c:pt>
              </c:numCache>
            </c:numRef>
          </c:val>
          <c:extLst>
            <c:ext xmlns:c16="http://schemas.microsoft.com/office/drawing/2014/chart" uri="{C3380CC4-5D6E-409C-BE32-E72D297353CC}">
              <c16:uniqueId val="{00000000-9DF2-4E57-9101-E8DB7D0237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F2-4E57-9101-E8DB7D0237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6</c:v>
                </c:pt>
                <c:pt idx="6">
                  <c:v>12</c:v>
                </c:pt>
                <c:pt idx="9">
                  <c:v>6</c:v>
                </c:pt>
                <c:pt idx="12">
                  <c:v>6</c:v>
                </c:pt>
              </c:numCache>
            </c:numRef>
          </c:val>
          <c:extLst>
            <c:ext xmlns:c16="http://schemas.microsoft.com/office/drawing/2014/chart" uri="{C3380CC4-5D6E-409C-BE32-E72D297353CC}">
              <c16:uniqueId val="{00000002-9DF2-4E57-9101-E8DB7D0237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47</c:v>
                </c:pt>
                <c:pt idx="6">
                  <c:v>52</c:v>
                </c:pt>
                <c:pt idx="9">
                  <c:v>55</c:v>
                </c:pt>
                <c:pt idx="12">
                  <c:v>68</c:v>
                </c:pt>
              </c:numCache>
            </c:numRef>
          </c:val>
          <c:extLst>
            <c:ext xmlns:c16="http://schemas.microsoft.com/office/drawing/2014/chart" uri="{C3380CC4-5D6E-409C-BE32-E72D297353CC}">
              <c16:uniqueId val="{00000003-9DF2-4E57-9101-E8DB7D0237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690</c:v>
                </c:pt>
                <c:pt idx="3">
                  <c:v>684</c:v>
                </c:pt>
                <c:pt idx="6">
                  <c:v>709</c:v>
                </c:pt>
                <c:pt idx="9">
                  <c:v>686</c:v>
                </c:pt>
                <c:pt idx="12">
                  <c:v>609</c:v>
                </c:pt>
              </c:numCache>
            </c:numRef>
          </c:val>
          <c:extLst>
            <c:ext xmlns:c16="http://schemas.microsoft.com/office/drawing/2014/chart" uri="{C3380CC4-5D6E-409C-BE32-E72D297353CC}">
              <c16:uniqueId val="{00000004-9DF2-4E57-9101-E8DB7D0237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7</c:v>
                </c:pt>
                <c:pt idx="12">
                  <c:v>17</c:v>
                </c:pt>
              </c:numCache>
            </c:numRef>
          </c:val>
          <c:extLst>
            <c:ext xmlns:c16="http://schemas.microsoft.com/office/drawing/2014/chart" uri="{C3380CC4-5D6E-409C-BE32-E72D297353CC}">
              <c16:uniqueId val="{00000005-9DF2-4E57-9101-E8DB7D0237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F2-4E57-9101-E8DB7D0237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1595</c:v>
                </c:pt>
                <c:pt idx="3">
                  <c:v>1580</c:v>
                </c:pt>
                <c:pt idx="6">
                  <c:v>1599</c:v>
                </c:pt>
                <c:pt idx="9">
                  <c:v>1660</c:v>
                </c:pt>
                <c:pt idx="12">
                  <c:v>1659</c:v>
                </c:pt>
              </c:numCache>
            </c:numRef>
          </c:val>
          <c:extLst>
            <c:ext xmlns:c16="http://schemas.microsoft.com/office/drawing/2014/chart" uri="{C3380CC4-5D6E-409C-BE32-E72D297353CC}">
              <c16:uniqueId val="{00000007-9DF2-4E57-9101-E8DB7D0237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1008</c:v>
                </c:pt>
                <c:pt idx="2">
                  <c:v>#N/A</c:v>
                </c:pt>
                <c:pt idx="3">
                  <c:v>#N/A</c:v>
                </c:pt>
                <c:pt idx="4">
                  <c:v>1004</c:v>
                </c:pt>
                <c:pt idx="5">
                  <c:v>#N/A</c:v>
                </c:pt>
                <c:pt idx="6">
                  <c:v>#N/A</c:v>
                </c:pt>
                <c:pt idx="7">
                  <c:v>1062</c:v>
                </c:pt>
                <c:pt idx="8">
                  <c:v>#N/A</c:v>
                </c:pt>
                <c:pt idx="9">
                  <c:v>#N/A</c:v>
                </c:pt>
                <c:pt idx="10">
                  <c:v>1113</c:v>
                </c:pt>
                <c:pt idx="11">
                  <c:v>#N/A</c:v>
                </c:pt>
                <c:pt idx="12">
                  <c:v>#N/A</c:v>
                </c:pt>
                <c:pt idx="13">
                  <c:v>1068</c:v>
                </c:pt>
                <c:pt idx="14">
                  <c:v>#N/A</c:v>
                </c:pt>
              </c:numCache>
            </c:numRef>
          </c:val>
          <c:smooth val="0"/>
          <c:extLst>
            <c:ext xmlns:c16="http://schemas.microsoft.com/office/drawing/2014/chart" uri="{C3380CC4-5D6E-409C-BE32-E72D297353CC}">
              <c16:uniqueId val="{00000008-9DF2-4E57-9101-E8DB7D0237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15104</c:v>
                </c:pt>
                <c:pt idx="5">
                  <c:v>16280</c:v>
                </c:pt>
                <c:pt idx="8">
                  <c:v>17088</c:v>
                </c:pt>
                <c:pt idx="11">
                  <c:v>18076</c:v>
                </c:pt>
                <c:pt idx="14">
                  <c:v>18831</c:v>
                </c:pt>
              </c:numCache>
            </c:numRef>
          </c:val>
          <c:extLst>
            <c:ext xmlns:c16="http://schemas.microsoft.com/office/drawing/2014/chart" uri="{C3380CC4-5D6E-409C-BE32-E72D297353CC}">
              <c16:uniqueId val="{00000000-7397-4778-85FA-5B8FDBFFB2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947</c:v>
                </c:pt>
                <c:pt idx="5">
                  <c:v>739</c:v>
                </c:pt>
                <c:pt idx="8">
                  <c:v>641</c:v>
                </c:pt>
                <c:pt idx="11">
                  <c:v>467</c:v>
                </c:pt>
                <c:pt idx="14">
                  <c:v>303</c:v>
                </c:pt>
              </c:numCache>
            </c:numRef>
          </c:val>
          <c:extLst>
            <c:ext xmlns:c16="http://schemas.microsoft.com/office/drawing/2014/chart" uri="{C3380CC4-5D6E-409C-BE32-E72D297353CC}">
              <c16:uniqueId val="{00000001-7397-4778-85FA-5B8FDBFFB2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8444</c:v>
                </c:pt>
                <c:pt idx="5">
                  <c:v>8525</c:v>
                </c:pt>
                <c:pt idx="8">
                  <c:v>8636</c:v>
                </c:pt>
                <c:pt idx="11">
                  <c:v>9202</c:v>
                </c:pt>
                <c:pt idx="14">
                  <c:v>8946</c:v>
                </c:pt>
              </c:numCache>
            </c:numRef>
          </c:val>
          <c:extLst>
            <c:ext xmlns:c16="http://schemas.microsoft.com/office/drawing/2014/chart" uri="{C3380CC4-5D6E-409C-BE32-E72D297353CC}">
              <c16:uniqueId val="{00000002-7397-4778-85FA-5B8FDBFFB2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97-4778-85FA-5B8FDBFFB2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97-4778-85FA-5B8FDBFFB2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7397-4778-85FA-5B8FDBFFB2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1942</c:v>
                </c:pt>
                <c:pt idx="3">
                  <c:v>2003</c:v>
                </c:pt>
                <c:pt idx="6">
                  <c:v>2117</c:v>
                </c:pt>
                <c:pt idx="9">
                  <c:v>2199</c:v>
                </c:pt>
                <c:pt idx="12">
                  <c:v>2346</c:v>
                </c:pt>
              </c:numCache>
            </c:numRef>
          </c:val>
          <c:extLst>
            <c:ext xmlns:c16="http://schemas.microsoft.com/office/drawing/2014/chart" uri="{C3380CC4-5D6E-409C-BE32-E72D297353CC}">
              <c16:uniqueId val="{00000006-7397-4778-85FA-5B8FDBFFB2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592</c:v>
                </c:pt>
                <c:pt idx="3">
                  <c:v>741</c:v>
                </c:pt>
                <c:pt idx="6">
                  <c:v>802</c:v>
                </c:pt>
                <c:pt idx="9">
                  <c:v>809</c:v>
                </c:pt>
                <c:pt idx="12">
                  <c:v>1000</c:v>
                </c:pt>
              </c:numCache>
            </c:numRef>
          </c:val>
          <c:extLst>
            <c:ext xmlns:c16="http://schemas.microsoft.com/office/drawing/2014/chart" uri="{C3380CC4-5D6E-409C-BE32-E72D297353CC}">
              <c16:uniqueId val="{00000007-7397-4778-85FA-5B8FDBFFB2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5626</c:v>
                </c:pt>
                <c:pt idx="3">
                  <c:v>5705</c:v>
                </c:pt>
                <c:pt idx="6">
                  <c:v>7235</c:v>
                </c:pt>
                <c:pt idx="9">
                  <c:v>12592</c:v>
                </c:pt>
                <c:pt idx="12">
                  <c:v>16644</c:v>
                </c:pt>
              </c:numCache>
            </c:numRef>
          </c:val>
          <c:extLst>
            <c:ext xmlns:c16="http://schemas.microsoft.com/office/drawing/2014/chart" uri="{C3380CC4-5D6E-409C-BE32-E72D297353CC}">
              <c16:uniqueId val="{00000008-7397-4778-85FA-5B8FDBFFB2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119</c:v>
                </c:pt>
                <c:pt idx="3">
                  <c:v>101</c:v>
                </c:pt>
                <c:pt idx="6">
                  <c:v>83</c:v>
                </c:pt>
                <c:pt idx="9">
                  <c:v>65</c:v>
                </c:pt>
                <c:pt idx="12">
                  <c:v>47</c:v>
                </c:pt>
              </c:numCache>
            </c:numRef>
          </c:val>
          <c:extLst>
            <c:ext xmlns:c16="http://schemas.microsoft.com/office/drawing/2014/chart" uri="{C3380CC4-5D6E-409C-BE32-E72D297353CC}">
              <c16:uniqueId val="{00000009-7397-4778-85FA-5B8FDBFFB2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15722</c:v>
                </c:pt>
                <c:pt idx="3">
                  <c:v>16622</c:v>
                </c:pt>
                <c:pt idx="6">
                  <c:v>17514</c:v>
                </c:pt>
                <c:pt idx="9">
                  <c:v>18003</c:v>
                </c:pt>
                <c:pt idx="12">
                  <c:v>18335</c:v>
                </c:pt>
              </c:numCache>
            </c:numRef>
          </c:val>
          <c:extLst>
            <c:ext xmlns:c16="http://schemas.microsoft.com/office/drawing/2014/chart" uri="{C3380CC4-5D6E-409C-BE32-E72D297353CC}">
              <c16:uniqueId val="{0000000A-7397-4778-85FA-5B8FDBFFB2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1386</c:v>
                </c:pt>
                <c:pt idx="8">
                  <c:v>#N/A</c:v>
                </c:pt>
                <c:pt idx="9">
                  <c:v>#N/A</c:v>
                </c:pt>
                <c:pt idx="10">
                  <c:v>5925</c:v>
                </c:pt>
                <c:pt idx="11">
                  <c:v>#N/A</c:v>
                </c:pt>
                <c:pt idx="12">
                  <c:v>#N/A</c:v>
                </c:pt>
                <c:pt idx="13">
                  <c:v>10292</c:v>
                </c:pt>
                <c:pt idx="14">
                  <c:v>#N/A</c:v>
                </c:pt>
              </c:numCache>
            </c:numRef>
          </c:val>
          <c:smooth val="0"/>
          <c:extLst>
            <c:ext xmlns:c16="http://schemas.microsoft.com/office/drawing/2014/chart" uri="{C3380CC4-5D6E-409C-BE32-E72D297353CC}">
              <c16:uniqueId val="{0000000B-7397-4778-85FA-5B8FDBFFB2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3836</c:v>
                </c:pt>
                <c:pt idx="1">
                  <c:v>4094</c:v>
                </c:pt>
                <c:pt idx="2">
                  <c:v>3254</c:v>
                </c:pt>
              </c:numCache>
            </c:numRef>
          </c:val>
          <c:extLst>
            <c:ext xmlns:c16="http://schemas.microsoft.com/office/drawing/2014/chart" uri="{C3380CC4-5D6E-409C-BE32-E72D297353CC}">
              <c16:uniqueId val="{00000000-1EF7-42A6-AB06-E7D4AC241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532</c:v>
                </c:pt>
                <c:pt idx="1">
                  <c:v>532</c:v>
                </c:pt>
                <c:pt idx="2">
                  <c:v>585</c:v>
                </c:pt>
              </c:numCache>
            </c:numRef>
          </c:val>
          <c:extLst>
            <c:ext xmlns:c16="http://schemas.microsoft.com/office/drawing/2014/chart" uri="{C3380CC4-5D6E-409C-BE32-E72D297353CC}">
              <c16:uniqueId val="{00000001-1EF7-42A6-AB06-E7D4AC241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2223</c:v>
                </c:pt>
                <c:pt idx="1">
                  <c:v>2469</c:v>
                </c:pt>
                <c:pt idx="2">
                  <c:v>3048</c:v>
                </c:pt>
              </c:numCache>
            </c:numRef>
          </c:val>
          <c:extLst>
            <c:ext xmlns:c16="http://schemas.microsoft.com/office/drawing/2014/chart" uri="{C3380CC4-5D6E-409C-BE32-E72D297353CC}">
              <c16:uniqueId val="{00000002-1EF7-42A6-AB06-E7D4AC241E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49,641
49,226
57.37
26,534,860
26,298,746
92,279
12,354,651
17,029,146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i="0" baseline="0">
              <a:solidFill>
                <a:schemeClr val="dk1"/>
              </a:solidFill>
              <a:effectLst/>
              <a:latin typeface="+mn-lt"/>
              <a:ea typeface="+mn-ea"/>
              <a:cs typeface="+mn-cs"/>
            </a:rPr>
            <a:t>  </a:t>
          </a:r>
          <a:r>
            <a:rPr kumimoji="1" lang="ja-JP" altLang="ja-JP" sz="1100" i="0" baseline="0">
              <a:solidFill>
                <a:schemeClr val="dk1"/>
              </a:solidFill>
              <a:effectLst/>
              <a:latin typeface="+mn-lt"/>
              <a:ea typeface="+mn-ea"/>
              <a:cs typeface="+mn-cs"/>
            </a:rPr>
            <a:t>旧産炭地域で高齢化の進んだ本市は、歳入に占める地方交付税の割合が高く、財政力指数が類似団体平均を下回っており、</a:t>
          </a:r>
          <a:r>
            <a:rPr kumimoji="1" lang="en-US" altLang="ja-JP" sz="1100" i="0" baseline="0">
              <a:solidFill>
                <a:schemeClr val="dk1"/>
              </a:solidFill>
              <a:effectLst/>
              <a:latin typeface="+mn-lt"/>
              <a:ea typeface="+mn-ea"/>
              <a:cs typeface="+mn-cs"/>
            </a:rPr>
            <a:t>R5</a:t>
          </a:r>
          <a:r>
            <a:rPr kumimoji="1" lang="ja-JP" altLang="ja-JP" sz="1100" i="0" baseline="0">
              <a:solidFill>
                <a:schemeClr val="dk1"/>
              </a:solidFill>
              <a:effectLst/>
              <a:latin typeface="+mn-lt"/>
              <a:ea typeface="+mn-ea"/>
              <a:cs typeface="+mn-cs"/>
            </a:rPr>
            <a:t>年度は昨年度と同程度を維持している。</a:t>
          </a:r>
          <a:endParaRPr lang="ja-JP" altLang="ja-JP" sz="1400" i="0">
            <a:effectLst/>
          </a:endParaRPr>
        </a:p>
        <a:p>
          <a:r>
            <a:rPr kumimoji="1" lang="ja-JP" altLang="ja-JP" sz="1100" i="0" baseline="0">
              <a:solidFill>
                <a:schemeClr val="dk1"/>
              </a:solidFill>
              <a:effectLst/>
              <a:latin typeface="+mn-lt"/>
              <a:ea typeface="+mn-ea"/>
              <a:cs typeface="+mn-cs"/>
            </a:rPr>
            <a:t>　</a:t>
          </a:r>
          <a:r>
            <a:rPr kumimoji="1" lang="en-US" altLang="ja-JP" sz="1100" i="0" baseline="0">
              <a:solidFill>
                <a:schemeClr val="dk1"/>
              </a:solidFill>
              <a:effectLst/>
              <a:latin typeface="+mn-lt"/>
              <a:ea typeface="+mn-ea"/>
              <a:cs typeface="+mn-cs"/>
            </a:rPr>
            <a:t>H30</a:t>
          </a:r>
          <a:r>
            <a:rPr kumimoji="1" lang="ja-JP" altLang="ja-JP" sz="1100" i="0" baseline="0">
              <a:solidFill>
                <a:schemeClr val="dk1"/>
              </a:solidFill>
              <a:effectLst/>
              <a:latin typeface="+mn-lt"/>
              <a:ea typeface="+mn-ea"/>
              <a:cs typeface="+mn-cs"/>
            </a:rPr>
            <a:t>年度に策定した「荒尾市行政経営計画」に基づき、</a:t>
          </a:r>
          <a:r>
            <a:rPr kumimoji="1" lang="en-US" altLang="ja-JP" sz="1100" i="0" baseline="0">
              <a:solidFill>
                <a:schemeClr val="dk1"/>
              </a:solidFill>
              <a:effectLst/>
              <a:latin typeface="+mn-lt"/>
              <a:ea typeface="+mn-ea"/>
              <a:cs typeface="+mn-cs"/>
            </a:rPr>
            <a:t>ICT</a:t>
          </a:r>
          <a:r>
            <a:rPr kumimoji="1" lang="ja-JP" altLang="ja-JP" sz="1100" i="0" baseline="0">
              <a:solidFill>
                <a:schemeClr val="dk1"/>
              </a:solidFill>
              <a:effectLst/>
              <a:latin typeface="+mn-lt"/>
              <a:ea typeface="+mn-ea"/>
              <a:cs typeface="+mn-cs"/>
            </a:rPr>
            <a:t>等を活用した業務効率化や基金等の運用益の拡大等を図り、財政健全化を推進する。</a:t>
          </a:r>
          <a:endParaRPr lang="ja-JP" altLang="ja-JP" sz="1400" i="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扶助費を中心に義務的経費の割合が高く、経常収支比率は慢性的に高い傾向にある。</a:t>
          </a:r>
          <a:r>
            <a:rPr kumimoji="1" lang="ja-JP" altLang="en-US" sz="1100" i="0">
              <a:solidFill>
                <a:schemeClr val="dk1"/>
              </a:solidFill>
              <a:effectLst/>
              <a:latin typeface="+mn-lt"/>
              <a:ea typeface="+mn-ea"/>
              <a:cs typeface="+mn-cs"/>
            </a:rPr>
            <a:t>扶助</a:t>
          </a:r>
          <a:r>
            <a:rPr kumimoji="1" lang="ja-JP" altLang="ja-JP" sz="1100" i="0">
              <a:solidFill>
                <a:schemeClr val="dk1"/>
              </a:solidFill>
              <a:effectLst/>
              <a:latin typeface="+mn-lt"/>
              <a:ea typeface="+mn-ea"/>
              <a:cs typeface="+mn-cs"/>
            </a:rPr>
            <a:t>費の増や地方交付税の減等により、</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年度は</a:t>
          </a:r>
          <a:r>
            <a:rPr kumimoji="1" lang="en-US" altLang="ja-JP" sz="1100" i="0">
              <a:solidFill>
                <a:schemeClr val="dk1"/>
              </a:solidFill>
              <a:effectLst/>
              <a:latin typeface="+mn-lt"/>
              <a:ea typeface="+mn-ea"/>
              <a:cs typeface="+mn-cs"/>
            </a:rPr>
            <a:t>R4</a:t>
          </a:r>
          <a:r>
            <a:rPr kumimoji="1" lang="ja-JP" altLang="ja-JP" sz="1100" i="0">
              <a:solidFill>
                <a:schemeClr val="dk1"/>
              </a:solidFill>
              <a:effectLst/>
              <a:latin typeface="+mn-lt"/>
              <a:ea typeface="+mn-ea"/>
              <a:cs typeface="+mn-cs"/>
            </a:rPr>
            <a:t>年度から</a:t>
          </a:r>
          <a:r>
            <a:rPr kumimoji="1" lang="en-US" altLang="ja-JP" sz="1100" i="0">
              <a:solidFill>
                <a:schemeClr val="dk1"/>
              </a:solidFill>
              <a:effectLst/>
              <a:latin typeface="+mn-lt"/>
              <a:ea typeface="+mn-ea"/>
              <a:cs typeface="+mn-cs"/>
            </a:rPr>
            <a:t>2.3</a:t>
          </a:r>
          <a:r>
            <a:rPr kumimoji="1" lang="ja-JP" altLang="en-US" sz="1100" i="0">
              <a:solidFill>
                <a:schemeClr val="dk1"/>
              </a:solidFill>
              <a:effectLst/>
              <a:latin typeface="+mn-lt"/>
              <a:ea typeface="+mn-ea"/>
              <a:cs typeface="+mn-cs"/>
            </a:rPr>
            <a:t>ポイント</a:t>
          </a:r>
          <a:r>
            <a:rPr kumimoji="1" lang="ja-JP" altLang="ja-JP" sz="1100" i="0">
              <a:solidFill>
                <a:schemeClr val="dk1"/>
              </a:solidFill>
              <a:effectLst/>
              <a:latin typeface="+mn-lt"/>
              <a:ea typeface="+mn-ea"/>
              <a:cs typeface="+mn-cs"/>
            </a:rPr>
            <a:t>上昇した。</a:t>
          </a:r>
          <a:endParaRPr lang="ja-JP" altLang="ja-JP" sz="1400" i="0">
            <a:effectLst/>
          </a:endParaRPr>
        </a:p>
        <a:p>
          <a:r>
            <a:rPr kumimoji="1" lang="ja-JP" altLang="ja-JP" sz="1100" i="0">
              <a:solidFill>
                <a:schemeClr val="dk1"/>
              </a:solidFill>
              <a:effectLst/>
              <a:latin typeface="+mn-lt"/>
              <a:ea typeface="+mn-ea"/>
              <a:cs typeface="+mn-cs"/>
            </a:rPr>
            <a:t>　今後も経常的経費抑制努力及び各種経常一般財源確保策等により、財政体質の弾力性向上に努める。</a:t>
          </a:r>
          <a:endParaRPr lang="ja-JP" altLang="ja-JP" sz="1400" i="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63</xdr:row>
      <xdr:rowOff>17780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813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78232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343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129032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343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148336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113809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78232</xdr:rowOff>
    </xdr:from>
    <xdr:to>
      <xdr:col>11</xdr:col>
      <xdr:colOff>82550</xdr:colOff>
      <xdr:row>62</xdr:row>
      <xdr:rowOff>8382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類似団体平均に比べ、人件費、物件費ともに低く推移している。これまでの行財政改革の効果が出ているものと考えられる。</a:t>
          </a:r>
          <a:endParaRPr lang="ja-JP" altLang="ja-JP" sz="1400" i="0">
            <a:effectLst/>
          </a:endParaRPr>
        </a:p>
        <a:p>
          <a:r>
            <a:rPr kumimoji="1" lang="ja-JP" altLang="ja-JP" sz="1100" i="0">
              <a:solidFill>
                <a:schemeClr val="dk1"/>
              </a:solidFill>
              <a:effectLst/>
              <a:latin typeface="+mn-lt"/>
              <a:ea typeface="+mn-ea"/>
              <a:cs typeface="+mn-cs"/>
            </a:rPr>
            <a:t>　一方で、若年層の職員の割合が高いことから人件費が類似団体と比べて低くなっていることが考えられるが、今後は昇級による人件費増額が見込まれる。</a:t>
          </a:r>
          <a:endParaRPr lang="ja-JP" altLang="ja-JP" sz="1400" i="0">
            <a:effectLst/>
          </a:endParaRPr>
        </a:p>
        <a:p>
          <a:r>
            <a:rPr kumimoji="1" lang="ja-JP" altLang="ja-JP" sz="1100" i="0">
              <a:solidFill>
                <a:schemeClr val="dk1"/>
              </a:solidFill>
              <a:effectLst/>
              <a:latin typeface="+mn-lt"/>
              <a:ea typeface="+mn-ea"/>
              <a:cs typeface="+mn-cs"/>
            </a:rPr>
            <a:t>　人件費削減対策として、Ｒ１年度からＲＰＡやＡＩ－ＯＣＲなどＩＣＴを活用した定期的な業務の効率化を推進しており、経費削減に努めていく。</a:t>
          </a:r>
          <a:endParaRPr lang="ja-JP" altLang="ja-JP" sz="1400" i="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87485</xdr:rowOff>
    </xdr:from>
    <xdr:to>
      <xdr:col>23</xdr:col>
      <xdr:colOff>133350</xdr:colOff>
      <xdr:row>82</xdr:row>
      <xdr:rowOff>138582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6385"/>
          <a:ext cx="8382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62815</xdr:rowOff>
    </xdr:from>
    <xdr:to>
      <xdr:col>19</xdr:col>
      <xdr:colOff>133350</xdr:colOff>
      <xdr:row>82</xdr:row>
      <xdr:rowOff>87485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1715"/>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128257</xdr:rowOff>
    </xdr:from>
    <xdr:to>
      <xdr:col>15</xdr:col>
      <xdr:colOff>82550</xdr:colOff>
      <xdr:row>82</xdr:row>
      <xdr:rowOff>62815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5707"/>
          <a:ext cx="889000" cy="10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19247</xdr:rowOff>
    </xdr:from>
    <xdr:to>
      <xdr:col>11</xdr:col>
      <xdr:colOff>31750</xdr:colOff>
      <xdr:row>81</xdr:row>
      <xdr:rowOff>128257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6697"/>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87782</xdr:rowOff>
    </xdr:from>
    <xdr:to>
      <xdr:col>23</xdr:col>
      <xdr:colOff>184150</xdr:colOff>
      <xdr:row>83</xdr:row>
      <xdr:rowOff>17932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104309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36685</xdr:rowOff>
    </xdr:from>
    <xdr:to>
      <xdr:col>19</xdr:col>
      <xdr:colOff>184150</xdr:colOff>
      <xdr:row>82</xdr:row>
      <xdr:rowOff>138285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148462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4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12015</xdr:rowOff>
    </xdr:from>
    <xdr:to>
      <xdr:col>15</xdr:col>
      <xdr:colOff>133350</xdr:colOff>
      <xdr:row>82</xdr:row>
      <xdr:rowOff>113615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123792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77457</xdr:rowOff>
    </xdr:from>
    <xdr:to>
      <xdr:col>11</xdr:col>
      <xdr:colOff>82550</xdr:colOff>
      <xdr:row>82</xdr:row>
      <xdr:rowOff>7607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17784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139897</xdr:rowOff>
    </xdr:from>
    <xdr:to>
      <xdr:col>7</xdr:col>
      <xdr:colOff>31750</xdr:colOff>
      <xdr:row>81</xdr:row>
      <xdr:rowOff>70047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80224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給与制度の総合的見直しについては、</a:t>
          </a:r>
          <a:r>
            <a:rPr kumimoji="1" lang="en-US" altLang="ja-JP" sz="1100" i="0">
              <a:solidFill>
                <a:schemeClr val="dk1"/>
              </a:solidFill>
              <a:effectLst/>
              <a:latin typeface="+mn-lt"/>
              <a:ea typeface="+mn-ea"/>
              <a:cs typeface="+mn-cs"/>
            </a:rPr>
            <a:t>H28</a:t>
          </a:r>
          <a:r>
            <a:rPr kumimoji="1" lang="ja-JP" altLang="ja-JP" sz="1100" i="0">
              <a:solidFill>
                <a:schemeClr val="dk1"/>
              </a:solidFill>
              <a:effectLst/>
              <a:latin typeface="+mn-lt"/>
              <a:ea typeface="+mn-ea"/>
              <a:cs typeface="+mn-cs"/>
            </a:rPr>
            <a:t>年</a:t>
          </a:r>
          <a:r>
            <a:rPr kumimoji="1" lang="en-US" altLang="ja-JP" sz="1100" i="0">
              <a:solidFill>
                <a:schemeClr val="dk1"/>
              </a:solidFill>
              <a:effectLst/>
              <a:latin typeface="+mn-lt"/>
              <a:ea typeface="+mn-ea"/>
              <a:cs typeface="+mn-cs"/>
            </a:rPr>
            <a:t>4</a:t>
          </a:r>
          <a:r>
            <a:rPr kumimoji="1" lang="ja-JP" altLang="ja-JP" sz="1100" i="0">
              <a:solidFill>
                <a:schemeClr val="dk1"/>
              </a:solidFill>
              <a:effectLst/>
              <a:latin typeface="+mn-lt"/>
              <a:ea typeface="+mn-ea"/>
              <a:cs typeface="+mn-cs"/>
            </a:rPr>
            <a:t>月に給料表の水準を平均</a:t>
          </a:r>
          <a:r>
            <a:rPr kumimoji="1" lang="en-US" altLang="ja-JP" sz="1100" i="0">
              <a:solidFill>
                <a:schemeClr val="dk1"/>
              </a:solidFill>
              <a:effectLst/>
              <a:latin typeface="+mn-lt"/>
              <a:ea typeface="+mn-ea"/>
              <a:cs typeface="+mn-cs"/>
            </a:rPr>
            <a:t>2</a:t>
          </a:r>
          <a:r>
            <a:rPr kumimoji="1" lang="ja-JP" altLang="ja-JP" sz="1100" i="0">
              <a:solidFill>
                <a:schemeClr val="dk1"/>
              </a:solidFill>
              <a:effectLst/>
              <a:latin typeface="+mn-lt"/>
              <a:ea typeface="+mn-ea"/>
              <a:cs typeface="+mn-cs"/>
            </a:rPr>
            <a:t>％引き下げた。また、給料表の改定も例年、国に準拠した対応をしている。</a:t>
          </a:r>
          <a:endParaRPr lang="ja-JP" altLang="ja-JP">
            <a:effectLst/>
          </a:endParaRPr>
        </a:p>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は昨年度から僅かに上昇したが、依然として類似団体の平均を大きく下回っている状況である。これは、専門性の高い職務に対応するため、任期付職員が増加しており、その給料設定が年齢・経験年数に対して低い傾向であることが主な要因として考えられる。今後も他団体の状況を踏まえて、必要に応じて給与制度を見直し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82</xdr:row>
      <xdr:rowOff>3175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8811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7604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81</xdr:row>
      <xdr:rowOff>13759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7604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114300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9012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140352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5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これまでの行財政改革による大幅な職員削減により、全国平均、熊本県平均を下回っている状況であったが、地方分権の進展による業務量の増大や住民ニーズの多様化への対応、また、新たなまちづくりに関する様々な事業への取組等のため、正規職員や任期付職員を含め人員増を行った結果、類似団体の平均を若干上回っている。</a:t>
          </a:r>
          <a:endParaRPr lang="ja-JP" altLang="ja-JP">
            <a:effectLst/>
          </a:endParaRPr>
        </a:p>
        <a:p>
          <a:r>
            <a:rPr kumimoji="1" lang="ja-JP" altLang="ja-JP" sz="1100" i="0">
              <a:solidFill>
                <a:schemeClr val="dk1"/>
              </a:solidFill>
              <a:effectLst/>
              <a:latin typeface="+mn-lt"/>
              <a:ea typeface="+mn-ea"/>
              <a:cs typeface="+mn-cs"/>
            </a:rPr>
            <a:t>　将来的な人口減と行政サービスの質と量のバランスを図るとともに、行政ＤＸを積極的に推進することで、適正な定員管理に取り組んでいく。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145521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196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143510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58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127423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77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109326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94721</xdr:rowOff>
    </xdr:from>
    <xdr:to>
      <xdr:col>81</xdr:col>
      <xdr:colOff>95250</xdr:colOff>
      <xdr:row>62</xdr:row>
      <xdr:rowOff>24871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66798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2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163000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144903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132838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R4</a:t>
          </a:r>
          <a:r>
            <a:rPr kumimoji="1" lang="ja-JP" altLang="ja-JP" sz="1100" i="0">
              <a:solidFill>
                <a:schemeClr val="dk1"/>
              </a:solidFill>
              <a:effectLst/>
              <a:latin typeface="+mn-lt"/>
              <a:ea typeface="+mn-ea"/>
              <a:cs typeface="+mn-cs"/>
            </a:rPr>
            <a:t>年度と比較して、実質公債費比率（単年度）は</a:t>
          </a:r>
          <a:r>
            <a:rPr kumimoji="1" lang="ja-JP" altLang="en-US" sz="1100" i="0">
              <a:solidFill>
                <a:schemeClr val="dk1"/>
              </a:solidFill>
              <a:effectLst/>
              <a:latin typeface="+mn-lt"/>
              <a:ea typeface="+mn-ea"/>
              <a:cs typeface="+mn-cs"/>
            </a:rPr>
            <a:t>公営企業に要する経費の財源とする地方債の償還の財源に充てたと認められる繰入金の減</a:t>
          </a:r>
          <a:r>
            <a:rPr kumimoji="1" lang="ja-JP" altLang="ja-JP" sz="1100" i="0">
              <a:solidFill>
                <a:schemeClr val="dk1"/>
              </a:solidFill>
              <a:effectLst/>
              <a:latin typeface="+mn-lt"/>
              <a:ea typeface="+mn-ea"/>
              <a:cs typeface="+mn-cs"/>
            </a:rPr>
            <a:t>や</a:t>
          </a:r>
          <a:r>
            <a:rPr kumimoji="1" lang="ja-JP" altLang="en-US" sz="1100" i="0">
              <a:solidFill>
                <a:schemeClr val="dk1"/>
              </a:solidFill>
              <a:effectLst/>
              <a:latin typeface="+mn-lt"/>
              <a:ea typeface="+mn-ea"/>
              <a:cs typeface="+mn-cs"/>
            </a:rPr>
            <a:t>標準税収入額等の増</a:t>
          </a:r>
          <a:r>
            <a:rPr kumimoji="1" lang="ja-JP" altLang="ja-JP" sz="1100" i="0">
              <a:solidFill>
                <a:schemeClr val="dk1"/>
              </a:solidFill>
              <a:effectLst/>
              <a:latin typeface="+mn-lt"/>
              <a:ea typeface="+mn-ea"/>
              <a:cs typeface="+mn-cs"/>
            </a:rPr>
            <a:t>により</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年度の実質公債費比率が</a:t>
          </a:r>
          <a:r>
            <a:rPr kumimoji="1" lang="en-US" altLang="ja-JP" sz="1100" i="0">
              <a:solidFill>
                <a:schemeClr val="dk1"/>
              </a:solidFill>
              <a:effectLst/>
              <a:latin typeface="+mn-lt"/>
              <a:ea typeface="+mn-ea"/>
              <a:cs typeface="+mn-cs"/>
            </a:rPr>
            <a:t>0.4</a:t>
          </a:r>
          <a:r>
            <a:rPr kumimoji="1" lang="ja-JP" altLang="en-US" sz="1100" i="0">
              <a:solidFill>
                <a:schemeClr val="dk1"/>
              </a:solidFill>
              <a:effectLst/>
              <a:latin typeface="+mn-lt"/>
              <a:ea typeface="+mn-ea"/>
              <a:cs typeface="+mn-cs"/>
            </a:rPr>
            <a:t>ポイント減少</a:t>
          </a:r>
          <a:r>
            <a:rPr kumimoji="1" lang="ja-JP" altLang="ja-JP" sz="1100" i="0">
              <a:solidFill>
                <a:schemeClr val="dk1"/>
              </a:solidFill>
              <a:effectLst/>
              <a:latin typeface="+mn-lt"/>
              <a:ea typeface="+mn-ea"/>
              <a:cs typeface="+mn-cs"/>
            </a:rPr>
            <a:t>し</a:t>
          </a:r>
          <a:r>
            <a:rPr kumimoji="1" lang="ja-JP" altLang="en-US" sz="1100" i="0">
              <a:solidFill>
                <a:schemeClr val="dk1"/>
              </a:solidFill>
              <a:effectLst/>
              <a:latin typeface="+mn-lt"/>
              <a:ea typeface="+mn-ea"/>
              <a:cs typeface="+mn-cs"/>
            </a:rPr>
            <a:t>たが</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R3</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5</a:t>
          </a:r>
          <a:r>
            <a:rPr kumimoji="1" lang="ja-JP" altLang="ja-JP" sz="1100" i="0">
              <a:solidFill>
                <a:schemeClr val="dk1"/>
              </a:solidFill>
              <a:effectLst/>
              <a:latin typeface="+mn-lt"/>
              <a:ea typeface="+mn-ea"/>
              <a:cs typeface="+mn-cs"/>
            </a:rPr>
            <a:t>年度の</a:t>
          </a:r>
          <a:r>
            <a:rPr kumimoji="1" lang="en-US" altLang="ja-JP" sz="1100" i="0">
              <a:solidFill>
                <a:schemeClr val="dk1"/>
              </a:solidFill>
              <a:effectLst/>
              <a:latin typeface="+mn-lt"/>
              <a:ea typeface="+mn-ea"/>
              <a:cs typeface="+mn-cs"/>
            </a:rPr>
            <a:t>3</a:t>
          </a:r>
          <a:r>
            <a:rPr kumimoji="1" lang="ja-JP" altLang="ja-JP" sz="1100" i="0">
              <a:solidFill>
                <a:schemeClr val="dk1"/>
              </a:solidFill>
              <a:effectLst/>
              <a:latin typeface="+mn-lt"/>
              <a:ea typeface="+mn-ea"/>
              <a:cs typeface="+mn-cs"/>
            </a:rPr>
            <a:t>ヵ年平均が</a:t>
          </a:r>
          <a:r>
            <a:rPr kumimoji="1" lang="en-US" altLang="ja-JP" sz="1100" i="0">
              <a:solidFill>
                <a:schemeClr val="dk1"/>
              </a:solidFill>
              <a:effectLst/>
              <a:latin typeface="+mn-lt"/>
              <a:ea typeface="+mn-ea"/>
              <a:cs typeface="+mn-cs"/>
            </a:rPr>
            <a:t>9.6</a:t>
          </a:r>
          <a:r>
            <a:rPr kumimoji="1" lang="ja-JP" altLang="ja-JP" sz="1100" i="0">
              <a:solidFill>
                <a:schemeClr val="dk1"/>
              </a:solidFill>
              <a:effectLst/>
              <a:latin typeface="+mn-lt"/>
              <a:ea typeface="+mn-ea"/>
              <a:cs typeface="+mn-cs"/>
            </a:rPr>
            <a:t>％となり、前年度から</a:t>
          </a:r>
          <a:r>
            <a:rPr kumimoji="1" lang="en-US" altLang="ja-JP" sz="1100" i="0">
              <a:solidFill>
                <a:schemeClr val="dk1"/>
              </a:solidFill>
              <a:effectLst/>
              <a:latin typeface="+mn-lt"/>
              <a:ea typeface="+mn-ea"/>
              <a:cs typeface="+mn-cs"/>
            </a:rPr>
            <a:t>0.1</a:t>
          </a:r>
          <a:r>
            <a:rPr kumimoji="1" lang="ja-JP" altLang="en-US" sz="1100" i="0">
              <a:solidFill>
                <a:schemeClr val="dk1"/>
              </a:solidFill>
              <a:effectLst/>
              <a:latin typeface="+mn-lt"/>
              <a:ea typeface="+mn-ea"/>
              <a:cs typeface="+mn-cs"/>
            </a:rPr>
            <a:t>ポイント</a:t>
          </a:r>
          <a:r>
            <a:rPr kumimoji="1" lang="ja-JP" altLang="ja-JP" sz="1100" i="0">
              <a:solidFill>
                <a:schemeClr val="dk1"/>
              </a:solidFill>
              <a:effectLst/>
              <a:latin typeface="+mn-lt"/>
              <a:ea typeface="+mn-ea"/>
              <a:cs typeface="+mn-cs"/>
            </a:rPr>
            <a:t>増加した。依然として類似団体平均を上回っている。</a:t>
          </a:r>
          <a:endParaRPr lang="ja-JP" altLang="ja-JP" sz="1400" i="0">
            <a:effectLst/>
          </a:endParaRPr>
        </a:p>
        <a:p>
          <a:r>
            <a:rPr kumimoji="1" lang="ja-JP" altLang="ja-JP" sz="1100" i="0">
              <a:solidFill>
                <a:schemeClr val="dk1"/>
              </a:solidFill>
              <a:effectLst/>
              <a:latin typeface="+mn-lt"/>
              <a:ea typeface="+mn-ea"/>
              <a:cs typeface="+mn-cs"/>
            </a:rPr>
            <a:t>　今後控えている土地区画整理事業や公共施設の老朽化対策事業について、緊急度や住民ニーズを的確に把握し、起債に過度に頼ることのない財政運営に努める。</a:t>
          </a:r>
          <a:endParaRPr lang="ja-JP" altLang="ja-JP" sz="1400" i="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154094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将来負担額について、地方債現在高（</a:t>
          </a:r>
          <a:r>
            <a:rPr kumimoji="1" lang="ja-JP" altLang="en-US" sz="1100" i="0">
              <a:solidFill>
                <a:schemeClr val="dk1"/>
              </a:solidFill>
              <a:effectLst/>
              <a:latin typeface="+mn-lt"/>
              <a:ea typeface="+mn-ea"/>
              <a:cs typeface="+mn-cs"/>
            </a:rPr>
            <a:t>南新地土地区画整理事業特別会計における地域開発事業債</a:t>
          </a:r>
          <a:r>
            <a:rPr kumimoji="1" lang="ja-JP" altLang="ja-JP"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574</a:t>
          </a:r>
          <a:r>
            <a:rPr kumimoji="1" lang="ja-JP" altLang="ja-JP" sz="1100" i="0">
              <a:solidFill>
                <a:schemeClr val="dk1"/>
              </a:solidFill>
              <a:effectLst/>
              <a:latin typeface="+mn-lt"/>
              <a:ea typeface="+mn-ea"/>
              <a:cs typeface="+mn-cs"/>
            </a:rPr>
            <a:t>百万円）及び病院事業に係る地方債の償還に充てるための一般会計からの繰入れ見込み額が</a:t>
          </a:r>
          <a:r>
            <a:rPr kumimoji="1" lang="en-US" altLang="ja-JP" sz="1100" i="0">
              <a:solidFill>
                <a:schemeClr val="dk1"/>
              </a:solidFill>
              <a:effectLst/>
              <a:latin typeface="+mn-lt"/>
              <a:ea typeface="+mn-ea"/>
              <a:cs typeface="+mn-cs"/>
            </a:rPr>
            <a:t>3,740</a:t>
          </a:r>
          <a:r>
            <a:rPr kumimoji="1" lang="ja-JP" altLang="ja-JP" sz="1100" i="0">
              <a:solidFill>
                <a:schemeClr val="dk1"/>
              </a:solidFill>
              <a:effectLst/>
              <a:latin typeface="+mn-lt"/>
              <a:ea typeface="+mn-ea"/>
              <a:cs typeface="+mn-cs"/>
            </a:rPr>
            <a:t>百万円増加したことから、将来負担比率は</a:t>
          </a:r>
          <a:r>
            <a:rPr kumimoji="1" lang="en-US" altLang="ja-JP" sz="1100" i="0">
              <a:solidFill>
                <a:schemeClr val="dk1"/>
              </a:solidFill>
              <a:effectLst/>
              <a:latin typeface="+mn-lt"/>
              <a:ea typeface="+mn-ea"/>
              <a:cs typeface="+mn-cs"/>
            </a:rPr>
            <a:t>92.8</a:t>
          </a:r>
          <a:r>
            <a:rPr kumimoji="1" lang="ja-JP" altLang="ja-JP" sz="1100" i="0">
              <a:solidFill>
                <a:schemeClr val="dk1"/>
              </a:solidFill>
              <a:effectLst/>
              <a:latin typeface="+mn-lt"/>
              <a:ea typeface="+mn-ea"/>
              <a:cs typeface="+mn-cs"/>
            </a:rPr>
            <a:t>％となった。</a:t>
          </a:r>
          <a:endParaRPr lang="ja-JP" altLang="ja-JP" sz="1400" i="0">
            <a:effectLst/>
          </a:endParaRPr>
        </a:p>
        <a:p>
          <a:r>
            <a:rPr kumimoji="1" lang="ja-JP" altLang="ja-JP" sz="1100" i="0">
              <a:solidFill>
                <a:schemeClr val="dk1"/>
              </a:solidFill>
              <a:effectLst/>
              <a:latin typeface="+mn-lt"/>
              <a:ea typeface="+mn-ea"/>
              <a:cs typeface="+mn-cs"/>
            </a:rPr>
            <a:t>　今後も公共施設の老朽化等による更新・改修工事</a:t>
          </a:r>
          <a:r>
            <a:rPr kumimoji="1" lang="ja-JP" altLang="en-US" sz="1100" i="0">
              <a:solidFill>
                <a:schemeClr val="dk1"/>
              </a:solidFill>
              <a:effectLst/>
              <a:latin typeface="+mn-lt"/>
              <a:ea typeface="+mn-ea"/>
              <a:cs typeface="+mn-cs"/>
            </a:rPr>
            <a:t>や土地区画整理事業</a:t>
          </a:r>
          <a:r>
            <a:rPr kumimoji="1" lang="ja-JP" altLang="ja-JP" sz="1100" i="0">
              <a:solidFill>
                <a:schemeClr val="dk1"/>
              </a:solidFill>
              <a:effectLst/>
              <a:latin typeface="+mn-lt"/>
              <a:ea typeface="+mn-ea"/>
              <a:cs typeface="+mn-cs"/>
            </a:rPr>
            <a:t>など、多額の臨時的経費の発生が見込まれ、基金の取り崩しが予想されるため、将来への負担が急激に増加しないように、財政の健全化に努める。</a:t>
          </a:r>
          <a:endParaRPr lang="ja-JP" altLang="ja-JP" sz="1400" i="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12156</xdr:rowOff>
    </xdr:from>
    <xdr:to>
      <xdr:col>81</xdr:col>
      <xdr:colOff>44450</xdr:colOff>
      <xdr:row>19</xdr:row>
      <xdr:rowOff>121981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926806"/>
          <a:ext cx="838200" cy="4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17</xdr:row>
      <xdr:rowOff>12156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52249"/>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71181</xdr:rowOff>
    </xdr:from>
    <xdr:to>
      <xdr:col>81</xdr:col>
      <xdr:colOff>95250</xdr:colOff>
      <xdr:row>20</xdr:row>
      <xdr:rowOff>1331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43258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0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132806</xdr:rowOff>
    </xdr:from>
    <xdr:to>
      <xdr:col>77</xdr:col>
      <xdr:colOff>95250</xdr:colOff>
      <xdr:row>17</xdr:row>
      <xdr:rowOff>62956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47733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6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xdr:rowOff>
    </xdr:from>
    <xdr:to>
      <xdr:col>73</xdr:col>
      <xdr:colOff>44450</xdr:colOff>
      <xdr:row>14</xdr:row>
      <xdr:rowOff>102749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87526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8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49,641
49,226
57.37
26,534,860
26,298,746
92,279
12,354,651
17,029,146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年度は退職金の減に伴い、</a:t>
          </a:r>
          <a:r>
            <a:rPr kumimoji="1" lang="en-US" altLang="ja-JP" sz="1100" i="0">
              <a:solidFill>
                <a:schemeClr val="dk1"/>
              </a:solidFill>
              <a:effectLst/>
              <a:latin typeface="+mn-lt"/>
              <a:ea typeface="+mn-ea"/>
              <a:cs typeface="+mn-cs"/>
            </a:rPr>
            <a:t>R4</a:t>
          </a:r>
          <a:r>
            <a:rPr kumimoji="1" lang="ja-JP" altLang="ja-JP" sz="1100" i="0">
              <a:solidFill>
                <a:schemeClr val="dk1"/>
              </a:solidFill>
              <a:effectLst/>
              <a:latin typeface="+mn-lt"/>
              <a:ea typeface="+mn-ea"/>
              <a:cs typeface="+mn-cs"/>
            </a:rPr>
            <a:t>年度に対して</a:t>
          </a:r>
          <a:r>
            <a:rPr kumimoji="1" lang="en-US" altLang="ja-JP" sz="1100" i="0">
              <a:solidFill>
                <a:schemeClr val="dk1"/>
              </a:solidFill>
              <a:effectLst/>
              <a:latin typeface="+mn-lt"/>
              <a:ea typeface="+mn-ea"/>
              <a:cs typeface="+mn-cs"/>
            </a:rPr>
            <a:t>0.3</a:t>
          </a:r>
          <a:r>
            <a:rPr kumimoji="1" lang="ja-JP" altLang="ja-JP" sz="1100" i="0">
              <a:solidFill>
                <a:schemeClr val="dk1"/>
              </a:solidFill>
              <a:effectLst/>
              <a:latin typeface="+mn-lt"/>
              <a:ea typeface="+mn-ea"/>
              <a:cs typeface="+mn-cs"/>
            </a:rPr>
            <a:t>ポイント減となった。</a:t>
          </a:r>
          <a:endParaRPr lang="ja-JP" altLang="ja-JP" i="0">
            <a:effectLst/>
          </a:endParaRPr>
        </a:p>
        <a:p>
          <a:r>
            <a:rPr kumimoji="1" lang="ja-JP" altLang="ja-JP" sz="1100" i="0">
              <a:solidFill>
                <a:schemeClr val="dk1"/>
              </a:solidFill>
              <a:effectLst/>
              <a:latin typeface="+mn-lt"/>
              <a:ea typeface="+mn-ea"/>
              <a:cs typeface="+mn-cs"/>
            </a:rPr>
            <a:t>　今後しばらくは退職者数の見込も</a:t>
          </a:r>
          <a:r>
            <a:rPr kumimoji="1" lang="en-US" altLang="ja-JP" sz="1100" i="0">
              <a:solidFill>
                <a:schemeClr val="dk1"/>
              </a:solidFill>
              <a:effectLst/>
              <a:latin typeface="+mn-lt"/>
              <a:ea typeface="+mn-ea"/>
              <a:cs typeface="+mn-cs"/>
            </a:rPr>
            <a:t>10</a:t>
          </a:r>
          <a:r>
            <a:rPr kumimoji="1" lang="ja-JP" altLang="ja-JP" sz="1100" i="0">
              <a:solidFill>
                <a:schemeClr val="dk1"/>
              </a:solidFill>
              <a:effectLst/>
              <a:latin typeface="+mn-lt"/>
              <a:ea typeface="+mn-ea"/>
              <a:cs typeface="+mn-cs"/>
            </a:rPr>
            <a:t>名未満で推移する一方、若年層の職員の昇給による増額が少しずつ見込まれることから、</a:t>
          </a:r>
          <a:r>
            <a:rPr kumimoji="1" lang="en-US" altLang="ja-JP" sz="1100" i="0">
              <a:solidFill>
                <a:schemeClr val="dk1"/>
              </a:solidFill>
              <a:effectLst/>
              <a:latin typeface="+mn-lt"/>
              <a:ea typeface="+mn-ea"/>
              <a:cs typeface="+mn-cs"/>
            </a:rPr>
            <a:t>RPA</a:t>
          </a:r>
          <a:r>
            <a:rPr kumimoji="1" lang="ja-JP" altLang="ja-JP" sz="1100" i="0">
              <a:solidFill>
                <a:schemeClr val="dk1"/>
              </a:solidFill>
              <a:effectLst/>
              <a:latin typeface="+mn-lt"/>
              <a:ea typeface="+mn-ea"/>
              <a:cs typeface="+mn-cs"/>
            </a:rPr>
            <a:t>や</a:t>
          </a:r>
          <a:r>
            <a:rPr kumimoji="1" lang="en-US" altLang="ja-JP" sz="1100" i="0">
              <a:solidFill>
                <a:schemeClr val="dk1"/>
              </a:solidFill>
              <a:effectLst/>
              <a:latin typeface="+mn-lt"/>
              <a:ea typeface="+mn-ea"/>
              <a:cs typeface="+mn-cs"/>
            </a:rPr>
            <a:t>AI-OCR</a:t>
          </a:r>
          <a:r>
            <a:rPr kumimoji="1" lang="ja-JP" altLang="ja-JP" sz="1100" i="0">
              <a:solidFill>
                <a:schemeClr val="dk1"/>
              </a:solidFill>
              <a:effectLst/>
              <a:latin typeface="+mn-lt"/>
              <a:ea typeface="+mn-ea"/>
              <a:cs typeface="+mn-cs"/>
            </a:rPr>
            <a:t>など</a:t>
          </a:r>
          <a:r>
            <a:rPr kumimoji="1" lang="en-US" altLang="ja-JP" sz="1100" i="0">
              <a:solidFill>
                <a:schemeClr val="dk1"/>
              </a:solidFill>
              <a:effectLst/>
              <a:latin typeface="+mn-lt"/>
              <a:ea typeface="+mn-ea"/>
              <a:cs typeface="+mn-cs"/>
            </a:rPr>
            <a:t>ICT</a:t>
          </a:r>
          <a:r>
            <a:rPr kumimoji="1" lang="ja-JP" altLang="ja-JP" sz="1100" i="0">
              <a:solidFill>
                <a:schemeClr val="dk1"/>
              </a:solidFill>
              <a:effectLst/>
              <a:latin typeface="+mn-lt"/>
              <a:ea typeface="+mn-ea"/>
              <a:cs typeface="+mn-cs"/>
            </a:rPr>
            <a:t>を活用した定例的な業務の効率化を推進し、人件費の削減に努める。</a:t>
          </a:r>
          <a:endParaRPr lang="ja-JP" altLang="ja-JP" i="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68217</xdr:rowOff>
    </xdr:from>
    <xdr:to>
      <xdr:col>24</xdr:col>
      <xdr:colOff>25400</xdr:colOff>
      <xdr:row>34</xdr:row>
      <xdr:rowOff>87811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975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87811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832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5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87811</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71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17417</xdr:rowOff>
    </xdr:from>
    <xdr:to>
      <xdr:col>24</xdr:col>
      <xdr:colOff>76200</xdr:colOff>
      <xdr:row>34</xdr:row>
      <xdr:rowOff>119017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33944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37011</xdr:rowOff>
    </xdr:from>
    <xdr:to>
      <xdr:col>20</xdr:col>
      <xdr:colOff>38100</xdr:colOff>
      <xdr:row>34</xdr:row>
      <xdr:rowOff>138611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148788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37011</xdr:rowOff>
    </xdr:from>
    <xdr:to>
      <xdr:col>6</xdr:col>
      <xdr:colOff>171450</xdr:colOff>
      <xdr:row>34</xdr:row>
      <xdr:rowOff>138611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148788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物件費に係る経常収支比率が類似団体平均より低くなっているのは、行財政改革による事務事業の見直しなどにより、経費節減に努めた結果が表れていると考えられる。今後も引き続き水準を抑えるように努める。</a:t>
          </a:r>
          <a:endParaRPr lang="ja-JP" altLang="ja-JP" sz="1400" i="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67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26416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R4</a:t>
          </a:r>
          <a:r>
            <a:rPr kumimoji="1" lang="ja-JP" altLang="ja-JP" sz="1100" i="0">
              <a:solidFill>
                <a:schemeClr val="dk1"/>
              </a:solidFill>
              <a:effectLst/>
              <a:latin typeface="+mn-lt"/>
              <a:ea typeface="+mn-ea"/>
              <a:cs typeface="+mn-cs"/>
            </a:rPr>
            <a:t>年度と比べると</a:t>
          </a:r>
          <a:r>
            <a:rPr kumimoji="1" lang="en-US" altLang="ja-JP" sz="1100" i="0">
              <a:solidFill>
                <a:schemeClr val="dk1"/>
              </a:solidFill>
              <a:effectLst/>
              <a:latin typeface="+mn-lt"/>
              <a:ea typeface="+mn-ea"/>
              <a:cs typeface="+mn-cs"/>
            </a:rPr>
            <a:t>0.9</a:t>
          </a:r>
          <a:r>
            <a:rPr kumimoji="1" lang="ja-JP" altLang="ja-JP" sz="1100" i="0">
              <a:solidFill>
                <a:schemeClr val="dk1"/>
              </a:solidFill>
              <a:effectLst/>
              <a:latin typeface="+mn-lt"/>
              <a:ea typeface="+mn-ea"/>
              <a:cs typeface="+mn-cs"/>
            </a:rPr>
            <a:t>ポイント</a:t>
          </a:r>
          <a:r>
            <a:rPr kumimoji="1" lang="ja-JP" altLang="en-US" sz="1100" i="0">
              <a:solidFill>
                <a:schemeClr val="dk1"/>
              </a:solidFill>
              <a:effectLst/>
              <a:latin typeface="+mn-lt"/>
              <a:ea typeface="+mn-ea"/>
              <a:cs typeface="+mn-cs"/>
            </a:rPr>
            <a:t>増加</a:t>
          </a:r>
          <a:r>
            <a:rPr kumimoji="1" lang="ja-JP" altLang="ja-JP" sz="1100" i="0">
              <a:solidFill>
                <a:schemeClr val="dk1"/>
              </a:solidFill>
              <a:effectLst/>
              <a:latin typeface="+mn-lt"/>
              <a:ea typeface="+mn-ea"/>
              <a:cs typeface="+mn-cs"/>
            </a:rPr>
            <a:t>している。主な要因としては、</a:t>
          </a:r>
          <a:r>
            <a:rPr kumimoji="1" lang="ja-JP" altLang="en-US" sz="1100" i="0">
              <a:solidFill>
                <a:schemeClr val="dk1"/>
              </a:solidFill>
              <a:effectLst/>
              <a:latin typeface="+mn-lt"/>
              <a:ea typeface="+mn-ea"/>
              <a:cs typeface="+mn-cs"/>
            </a:rPr>
            <a:t>介護・訓練等・障害児通所給付費支給事業費</a:t>
          </a:r>
          <a:r>
            <a:rPr kumimoji="1" lang="ja-JP" altLang="ja-JP" sz="1100" i="0">
              <a:solidFill>
                <a:schemeClr val="dk1"/>
              </a:solidFill>
              <a:effectLst/>
              <a:latin typeface="+mn-lt"/>
              <a:ea typeface="+mn-ea"/>
              <a:cs typeface="+mn-cs"/>
            </a:rPr>
            <a:t>の</a:t>
          </a:r>
          <a:r>
            <a:rPr kumimoji="1" lang="ja-JP" altLang="en-US" sz="1100" i="0">
              <a:solidFill>
                <a:schemeClr val="dk1"/>
              </a:solidFill>
              <a:effectLst/>
              <a:latin typeface="+mn-lt"/>
              <a:ea typeface="+mn-ea"/>
              <a:cs typeface="+mn-cs"/>
            </a:rPr>
            <a:t>増</a:t>
          </a:r>
          <a:r>
            <a:rPr kumimoji="1" lang="ja-JP" altLang="ja-JP" sz="1100" i="0">
              <a:solidFill>
                <a:schemeClr val="dk1"/>
              </a:solidFill>
              <a:effectLst/>
              <a:latin typeface="+mn-lt"/>
              <a:ea typeface="+mn-ea"/>
              <a:cs typeface="+mn-cs"/>
            </a:rPr>
            <a:t>が挙げられる。</a:t>
          </a:r>
          <a:endParaRPr lang="ja-JP" altLang="ja-JP" sz="1400" i="0">
            <a:effectLst/>
          </a:endParaRPr>
        </a:p>
        <a:p>
          <a:r>
            <a:rPr kumimoji="1" lang="ja-JP" altLang="ja-JP" sz="1100" i="0">
              <a:solidFill>
                <a:schemeClr val="dk1"/>
              </a:solidFill>
              <a:effectLst/>
              <a:latin typeface="+mn-lt"/>
              <a:ea typeface="+mn-ea"/>
              <a:cs typeface="+mn-cs"/>
            </a:rPr>
            <a:t>　各種社会保障関連経費については、今後も少子高齢化の進行や制度改正等により、大きな増額が見込まれる。</a:t>
          </a:r>
          <a:endParaRPr lang="ja-JP" altLang="ja-JP" sz="1400" i="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138430</xdr:rowOff>
    </xdr:from>
    <xdr:to>
      <xdr:col>19</xdr:col>
      <xdr:colOff>187325</xdr:colOff>
      <xdr:row>57</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153670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2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58420</xdr:rowOff>
    </xdr:from>
    <xdr:to>
      <xdr:col>11</xdr:col>
      <xdr:colOff>9525</xdr:colOff>
      <xdr:row>58</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102870</xdr:rowOff>
    </xdr:from>
    <xdr:to>
      <xdr:col>15</xdr:col>
      <xdr:colOff>149225</xdr:colOff>
      <xdr:row>58</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17797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91440</xdr:rowOff>
    </xdr:from>
    <xdr:to>
      <xdr:col>6</xdr:col>
      <xdr:colOff>171450</xdr:colOff>
      <xdr:row>59</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その他に係る経常収支比率は、</a:t>
          </a:r>
          <a:r>
            <a:rPr kumimoji="1" lang="en-US" altLang="ja-JP" sz="1100" i="0">
              <a:solidFill>
                <a:schemeClr val="dk1"/>
              </a:solidFill>
              <a:effectLst/>
              <a:latin typeface="+mn-lt"/>
              <a:ea typeface="+mn-ea"/>
              <a:cs typeface="+mn-cs"/>
            </a:rPr>
            <a:t>R4</a:t>
          </a:r>
          <a:r>
            <a:rPr kumimoji="1" lang="ja-JP" altLang="ja-JP" sz="1100" i="0">
              <a:solidFill>
                <a:schemeClr val="dk1"/>
              </a:solidFill>
              <a:effectLst/>
              <a:latin typeface="+mn-lt"/>
              <a:ea typeface="+mn-ea"/>
              <a:cs typeface="+mn-cs"/>
            </a:rPr>
            <a:t>年度と比べると</a:t>
          </a:r>
          <a:r>
            <a:rPr kumimoji="1" lang="en-US" altLang="ja-JP" sz="1100" i="0">
              <a:solidFill>
                <a:schemeClr val="dk1"/>
              </a:solidFill>
              <a:effectLst/>
              <a:latin typeface="+mn-lt"/>
              <a:ea typeface="+mn-ea"/>
              <a:cs typeface="+mn-cs"/>
            </a:rPr>
            <a:t>0.8</a:t>
          </a:r>
          <a:r>
            <a:rPr kumimoji="1" lang="ja-JP" altLang="ja-JP" sz="1100" i="0">
              <a:solidFill>
                <a:schemeClr val="dk1"/>
              </a:solidFill>
              <a:effectLst/>
              <a:latin typeface="+mn-lt"/>
              <a:ea typeface="+mn-ea"/>
              <a:cs typeface="+mn-cs"/>
            </a:rPr>
            <a:t>ポイント増加している。主な要因としては、後期高齢者医療特会における</a:t>
          </a:r>
          <a:r>
            <a:rPr kumimoji="1" lang="ja-JP" altLang="en-US" sz="1100" i="0">
              <a:solidFill>
                <a:schemeClr val="dk1"/>
              </a:solidFill>
              <a:effectLst/>
              <a:latin typeface="+mn-lt"/>
              <a:ea typeface="+mn-ea"/>
              <a:cs typeface="+mn-cs"/>
            </a:rPr>
            <a:t>療養給付費負担金</a:t>
          </a:r>
          <a:r>
            <a:rPr kumimoji="1" lang="ja-JP" altLang="ja-JP" sz="1100" i="0">
              <a:solidFill>
                <a:schemeClr val="dk1"/>
              </a:solidFill>
              <a:effectLst/>
              <a:latin typeface="+mn-lt"/>
              <a:ea typeface="+mn-ea"/>
              <a:cs typeface="+mn-cs"/>
            </a:rPr>
            <a:t>の増が挙げられる。</a:t>
          </a:r>
          <a:endParaRPr lang="ja-JP" altLang="ja-JP" sz="1400" i="0">
            <a:effectLst/>
          </a:endParaRPr>
        </a:p>
        <a:p>
          <a:r>
            <a:rPr kumimoji="1" lang="ja-JP" altLang="ja-JP" sz="1100" i="0">
              <a:solidFill>
                <a:schemeClr val="dk1"/>
              </a:solidFill>
              <a:effectLst/>
              <a:latin typeface="+mn-lt"/>
              <a:ea typeface="+mn-ea"/>
              <a:cs typeface="+mn-cs"/>
            </a:rPr>
            <a:t>　高齢化率の上昇や医療技術の高度化により、特別会計への繰出金は今後も増加が見込まれる。</a:t>
          </a:r>
          <a:endParaRPr lang="ja-JP" altLang="ja-JP" sz="1400" i="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34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59</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90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59</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59</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5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155122</xdr:rowOff>
    </xdr:from>
    <xdr:to>
      <xdr:col>82</xdr:col>
      <xdr:colOff>158750</xdr:colOff>
      <xdr:row>60</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127199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R4</a:t>
          </a:r>
          <a:r>
            <a:rPr kumimoji="1" lang="ja-JP" altLang="ja-JP" sz="1100" i="0">
              <a:solidFill>
                <a:schemeClr val="dk1"/>
              </a:solidFill>
              <a:effectLst/>
              <a:latin typeface="+mn-lt"/>
              <a:ea typeface="+mn-ea"/>
              <a:cs typeface="+mn-cs"/>
            </a:rPr>
            <a:t>年度と比較して</a:t>
          </a:r>
          <a:r>
            <a:rPr kumimoji="1" lang="en-US" altLang="ja-JP" sz="1100" i="0">
              <a:solidFill>
                <a:schemeClr val="dk1"/>
              </a:solidFill>
              <a:effectLst/>
              <a:latin typeface="+mn-lt"/>
              <a:ea typeface="+mn-ea"/>
              <a:cs typeface="+mn-cs"/>
            </a:rPr>
            <a:t>0.7</a:t>
          </a:r>
          <a:r>
            <a:rPr kumimoji="1" lang="ja-JP" altLang="ja-JP" sz="1100" i="0">
              <a:solidFill>
                <a:schemeClr val="dk1"/>
              </a:solidFill>
              <a:effectLst/>
              <a:latin typeface="+mn-lt"/>
              <a:ea typeface="+mn-ea"/>
              <a:cs typeface="+mn-cs"/>
            </a:rPr>
            <a:t>ポイント増加している。主な要因としては、</a:t>
          </a:r>
          <a:r>
            <a:rPr kumimoji="1" lang="ja-JP" altLang="en-US" sz="1100" i="0">
              <a:solidFill>
                <a:schemeClr val="dk1"/>
              </a:solidFill>
              <a:effectLst/>
              <a:latin typeface="+mn-lt"/>
              <a:ea typeface="+mn-ea"/>
              <a:cs typeface="+mn-cs"/>
            </a:rPr>
            <a:t>大牟田・荒尾清掃施設組合負担金や</a:t>
          </a:r>
          <a:r>
            <a:rPr kumimoji="1" lang="ja-JP" altLang="ja-JP" sz="1100" i="0">
              <a:solidFill>
                <a:schemeClr val="dk1"/>
              </a:solidFill>
              <a:effectLst/>
              <a:latin typeface="+mn-lt"/>
              <a:ea typeface="+mn-ea"/>
              <a:cs typeface="+mn-cs"/>
            </a:rPr>
            <a:t>学校給食センター協議会負担金</a:t>
          </a:r>
          <a:r>
            <a:rPr kumimoji="1" lang="ja-JP" altLang="en-US" sz="1100" i="0">
              <a:solidFill>
                <a:schemeClr val="dk1"/>
              </a:solidFill>
              <a:effectLst/>
              <a:latin typeface="+mn-lt"/>
              <a:ea typeface="+mn-ea"/>
              <a:cs typeface="+mn-cs"/>
            </a:rPr>
            <a:t>の増が</a:t>
          </a:r>
          <a:r>
            <a:rPr kumimoji="1" lang="ja-JP" altLang="ja-JP" sz="1100" i="0">
              <a:solidFill>
                <a:schemeClr val="dk1"/>
              </a:solidFill>
              <a:effectLst/>
              <a:latin typeface="+mn-lt"/>
              <a:ea typeface="+mn-ea"/>
              <a:cs typeface="+mn-cs"/>
            </a:rPr>
            <a:t>挙げられる。</a:t>
          </a:r>
          <a:r>
            <a:rPr kumimoji="1" lang="ja-JP" altLang="en-US" sz="1100" i="0">
              <a:solidFill>
                <a:schemeClr val="dk1"/>
              </a:solidFill>
              <a:effectLst/>
              <a:latin typeface="+mn-lt"/>
              <a:ea typeface="+mn-ea"/>
              <a:cs typeface="+mn-cs"/>
            </a:rPr>
            <a:t>物価高騰の影響等によりこの傾向が続くことが見込まれる。</a:t>
          </a:r>
          <a:endParaRPr lang="ja-JP" altLang="en-US" sz="1100" b="0" i="0" u="none" strike="noStrike" baseline="0">
            <a:solidFill>
              <a:schemeClr val="dk1"/>
            </a:solidFill>
            <a:latin typeface="+mn-lt"/>
            <a:ea typeface="+mn-ea"/>
            <a:cs typeface="+mn-cs"/>
          </a:endParaRPr>
        </a:p>
        <a:p>
          <a:endParaRPr lang="ja-JP" altLang="ja-JP" sz="1400" i="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39370</xdr:rowOff>
    </xdr:from>
    <xdr:to>
      <xdr:col>82</xdr:col>
      <xdr:colOff>107950</xdr:colOff>
      <xdr:row>39</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2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38</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134637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公債費に係る経常収支比率は、これまでの行政改革の成果により、類似団体平均と比べて低い水準で推移している。</a:t>
          </a:r>
          <a:endParaRPr lang="ja-JP" altLang="ja-JP" sz="1400" i="0">
            <a:effectLst/>
          </a:endParaRPr>
        </a:p>
        <a:p>
          <a:r>
            <a:rPr kumimoji="1" lang="ja-JP" altLang="ja-JP" sz="1100" i="0">
              <a:solidFill>
                <a:schemeClr val="dk1"/>
              </a:solidFill>
              <a:effectLst/>
              <a:latin typeface="+mn-lt"/>
              <a:ea typeface="+mn-ea"/>
              <a:cs typeface="+mn-cs"/>
            </a:rPr>
            <a:t>　今後は、公共施設の老朽化対策事業や土地区画整理事業等により増加が見込まれるが、起債に過度に頼ることのない財政運営に努める。</a:t>
          </a:r>
          <a:endParaRPr lang="ja-JP" altLang="ja-JP" sz="1400" i="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96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H26</a:t>
          </a:r>
          <a:r>
            <a:rPr kumimoji="1" lang="ja-JP" altLang="ja-JP" sz="1100" i="0">
              <a:solidFill>
                <a:schemeClr val="dk1"/>
              </a:solidFill>
              <a:effectLst/>
              <a:latin typeface="+mn-lt"/>
              <a:ea typeface="+mn-ea"/>
              <a:cs typeface="+mn-cs"/>
            </a:rPr>
            <a:t>年度までは類似団体平均を大きく上回っていたが、</a:t>
          </a:r>
          <a:r>
            <a:rPr kumimoji="1" lang="en-US" altLang="ja-JP" sz="1100" i="0">
              <a:solidFill>
                <a:schemeClr val="dk1"/>
              </a:solidFill>
              <a:effectLst/>
              <a:latin typeface="+mn-lt"/>
              <a:ea typeface="+mn-ea"/>
              <a:cs typeface="+mn-cs"/>
            </a:rPr>
            <a:t>H27</a:t>
          </a:r>
          <a:r>
            <a:rPr kumimoji="1" lang="ja-JP" altLang="ja-JP" sz="1100" i="0">
              <a:solidFill>
                <a:schemeClr val="dk1"/>
              </a:solidFill>
              <a:effectLst/>
              <a:latin typeface="+mn-lt"/>
              <a:ea typeface="+mn-ea"/>
              <a:cs typeface="+mn-cs"/>
            </a:rPr>
            <a:t>年度より人件費が減少したこと等に伴い、類似団体と同程度の水準となっていた。</a:t>
          </a:r>
          <a:r>
            <a:rPr kumimoji="1" lang="en-US" altLang="ja-JP" sz="1100" i="0">
              <a:solidFill>
                <a:schemeClr val="dk1"/>
              </a:solidFill>
              <a:effectLst/>
              <a:latin typeface="+mn-lt"/>
              <a:ea typeface="+mn-ea"/>
              <a:cs typeface="+mn-cs"/>
            </a:rPr>
            <a:t>R3</a:t>
          </a:r>
          <a:r>
            <a:rPr kumimoji="1" lang="ja-JP" altLang="ja-JP" sz="1100" i="0">
              <a:solidFill>
                <a:schemeClr val="dk1"/>
              </a:solidFill>
              <a:effectLst/>
              <a:latin typeface="+mn-lt"/>
              <a:ea typeface="+mn-ea"/>
              <a:cs typeface="+mn-cs"/>
            </a:rPr>
            <a:t>年度は物件費の増加により類似団体平均を上回ったが、</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年度も</a:t>
          </a:r>
          <a:r>
            <a:rPr kumimoji="1" lang="ja-JP" altLang="en-US" sz="1100" i="0">
              <a:solidFill>
                <a:schemeClr val="dk1"/>
              </a:solidFill>
              <a:effectLst/>
              <a:latin typeface="+mn-lt"/>
              <a:ea typeface="+mn-ea"/>
              <a:cs typeface="+mn-cs"/>
            </a:rPr>
            <a:t>扶助</a:t>
          </a:r>
          <a:r>
            <a:rPr kumimoji="1" lang="ja-JP" altLang="ja-JP" sz="1100" i="0">
              <a:solidFill>
                <a:schemeClr val="dk1"/>
              </a:solidFill>
              <a:effectLst/>
              <a:latin typeface="+mn-lt"/>
              <a:ea typeface="+mn-ea"/>
              <a:cs typeface="+mn-cs"/>
            </a:rPr>
            <a:t>費、</a:t>
          </a:r>
          <a:r>
            <a:rPr kumimoji="1" lang="ja-JP" altLang="en-US" sz="1100" i="0">
              <a:solidFill>
                <a:schemeClr val="dk1"/>
              </a:solidFill>
              <a:effectLst/>
              <a:latin typeface="+mn-lt"/>
              <a:ea typeface="+mn-ea"/>
              <a:cs typeface="+mn-cs"/>
            </a:rPr>
            <a:t>補助費等</a:t>
          </a:r>
          <a:r>
            <a:rPr kumimoji="1" lang="ja-JP" altLang="ja-JP" sz="1100" i="0">
              <a:solidFill>
                <a:schemeClr val="dk1"/>
              </a:solidFill>
              <a:effectLst/>
              <a:latin typeface="+mn-lt"/>
              <a:ea typeface="+mn-ea"/>
              <a:cs typeface="+mn-cs"/>
            </a:rPr>
            <a:t>が増加したことにより引き続き同水準で推移し、類似団体平均を上回っ</a:t>
          </a:r>
          <a:r>
            <a:rPr kumimoji="1" lang="ja-JP" altLang="en-US" sz="1100" i="0">
              <a:solidFill>
                <a:schemeClr val="dk1"/>
              </a:solidFill>
              <a:effectLst/>
              <a:latin typeface="+mn-lt"/>
              <a:ea typeface="+mn-ea"/>
              <a:cs typeface="+mn-cs"/>
            </a:rPr>
            <a:t>ている</a:t>
          </a:r>
          <a:r>
            <a:rPr kumimoji="1" lang="ja-JP" altLang="ja-JP" sz="1100" i="0">
              <a:solidFill>
                <a:schemeClr val="dk1"/>
              </a:solidFill>
              <a:effectLst/>
              <a:latin typeface="+mn-lt"/>
              <a:ea typeface="+mn-ea"/>
              <a:cs typeface="+mn-cs"/>
            </a:rPr>
            <a:t>。</a:t>
          </a:r>
          <a:endParaRPr lang="ja-JP" altLang="ja-JP" sz="1400" i="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98425</xdr:rowOff>
    </xdr:from>
    <xdr:to>
      <xdr:col>82</xdr:col>
      <xdr:colOff>107950</xdr:colOff>
      <xdr:row>78</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0075"/>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57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134002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145059</xdr:rowOff>
    </xdr:from>
    <xdr:to>
      <xdr:col>29</xdr:col>
      <xdr:colOff>127000</xdr:colOff>
      <xdr:row>16</xdr:row>
      <xdr:rowOff>164783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5884"/>
          <a:ext cx="647700" cy="19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129836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164681</xdr:rowOff>
    </xdr:from>
    <xdr:to>
      <xdr:col>26</xdr:col>
      <xdr:colOff>50800</xdr:colOff>
      <xdr:row>16</xdr:row>
      <xdr:rowOff>164783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55506"/>
          <a:ext cx="698500" cy="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164681</xdr:rowOff>
    </xdr:from>
    <xdr:to>
      <xdr:col>22</xdr:col>
      <xdr:colOff>114300</xdr:colOff>
      <xdr:row>17</xdr:row>
      <xdr:rowOff>19431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5506"/>
          <a:ext cx="698500" cy="2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19431</xdr:rowOff>
    </xdr:from>
    <xdr:to>
      <xdr:col>18</xdr:col>
      <xdr:colOff>177800</xdr:colOff>
      <xdr:row>17</xdr:row>
      <xdr:rowOff>62090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1706"/>
          <a:ext cx="698500" cy="42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94259</xdr:rowOff>
    </xdr:from>
    <xdr:to>
      <xdr:col>29</xdr:col>
      <xdr:colOff>177800</xdr:colOff>
      <xdr:row>17</xdr:row>
      <xdr:rowOff>24409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110786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113983</xdr:rowOff>
    </xdr:from>
    <xdr:to>
      <xdr:col>26</xdr:col>
      <xdr:colOff>101600</xdr:colOff>
      <xdr:row>17</xdr:row>
      <xdr:rowOff>44133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54310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113881</xdr:rowOff>
    </xdr:from>
    <xdr:to>
      <xdr:col>22</xdr:col>
      <xdr:colOff>165100</xdr:colOff>
      <xdr:row>17</xdr:row>
      <xdr:rowOff>44031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54208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140081</xdr:rowOff>
    </xdr:from>
    <xdr:to>
      <xdr:col>19</xdr:col>
      <xdr:colOff>38100</xdr:colOff>
      <xdr:row>17</xdr:row>
      <xdr:rowOff>70231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80408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11290</xdr:rowOff>
    </xdr:from>
    <xdr:to>
      <xdr:col>15</xdr:col>
      <xdr:colOff>101600</xdr:colOff>
      <xdr:row>17</xdr:row>
      <xdr:rowOff>112890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123067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294825</xdr:rowOff>
    </xdr:from>
    <xdr:to>
      <xdr:col>29</xdr:col>
      <xdr:colOff>127000</xdr:colOff>
      <xdr:row>34</xdr:row>
      <xdr:rowOff>313799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62275"/>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294825</xdr:rowOff>
    </xdr:from>
    <xdr:to>
      <xdr:col>26</xdr:col>
      <xdr:colOff>50800</xdr:colOff>
      <xdr:row>34</xdr:row>
      <xdr:rowOff>336887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62275"/>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336887</xdr:rowOff>
    </xdr:from>
    <xdr:to>
      <xdr:col>22</xdr:col>
      <xdr:colOff>114300</xdr:colOff>
      <xdr:row>35</xdr:row>
      <xdr:rowOff>39153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4337"/>
          <a:ext cx="698500" cy="4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39153</xdr:rowOff>
    </xdr:from>
    <xdr:to>
      <xdr:col>18</xdr:col>
      <xdr:colOff>177800</xdr:colOff>
      <xdr:row>35</xdr:row>
      <xdr:rowOff>43006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49503"/>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262999</xdr:rowOff>
    </xdr:from>
    <xdr:to>
      <xdr:col>29</xdr:col>
      <xdr:colOff>177800</xdr:colOff>
      <xdr:row>35</xdr:row>
      <xdr:rowOff>21699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3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108076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7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244025</xdr:rowOff>
    </xdr:from>
    <xdr:to>
      <xdr:col>26</xdr:col>
      <xdr:colOff>101600</xdr:colOff>
      <xdr:row>35</xdr:row>
      <xdr:rowOff>2725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8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286087</xdr:rowOff>
    </xdr:from>
    <xdr:to>
      <xdr:col>22</xdr:col>
      <xdr:colOff>165100</xdr:colOff>
      <xdr:row>35</xdr:row>
      <xdr:rowOff>44787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54965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331253</xdr:rowOff>
    </xdr:from>
    <xdr:to>
      <xdr:col>19</xdr:col>
      <xdr:colOff>38100</xdr:colOff>
      <xdr:row>35</xdr:row>
      <xdr:rowOff>89953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100129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335106</xdr:rowOff>
    </xdr:from>
    <xdr:to>
      <xdr:col>15</xdr:col>
      <xdr:colOff>101600</xdr:colOff>
      <xdr:row>35</xdr:row>
      <xdr:rowOff>93806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103983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49,641
49,226
57.37
26,534,860
26,298,746
92,279
12,354,651
17,029,146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154349</xdr:rowOff>
    </xdr:from>
    <xdr:to>
      <xdr:col>24</xdr:col>
      <xdr:colOff>63500</xdr:colOff>
      <xdr:row>36</xdr:row>
      <xdr:rowOff>167761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6549"/>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167761</xdr:rowOff>
    </xdr:from>
    <xdr:to>
      <xdr:col>19</xdr:col>
      <xdr:colOff>177800</xdr:colOff>
      <xdr:row>37</xdr:row>
      <xdr:rowOff>49898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9961"/>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49898</xdr:rowOff>
    </xdr:from>
    <xdr:to>
      <xdr:col>15</xdr:col>
      <xdr:colOff>50800</xdr:colOff>
      <xdr:row>37</xdr:row>
      <xdr:rowOff>64319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3548"/>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64319</xdr:rowOff>
    </xdr:from>
    <xdr:to>
      <xdr:col>10</xdr:col>
      <xdr:colOff>114300</xdr:colOff>
      <xdr:row>37</xdr:row>
      <xdr:rowOff>131261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7969"/>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103549</xdr:rowOff>
    </xdr:from>
    <xdr:to>
      <xdr:col>24</xdr:col>
      <xdr:colOff>114300</xdr:colOff>
      <xdr:row>37</xdr:row>
      <xdr:rowOff>33699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116961</xdr:rowOff>
    </xdr:from>
    <xdr:to>
      <xdr:col>20</xdr:col>
      <xdr:colOff>38100</xdr:colOff>
      <xdr:row>37</xdr:row>
      <xdr:rowOff>47111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38238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170548</xdr:rowOff>
    </xdr:from>
    <xdr:to>
      <xdr:col>15</xdr:col>
      <xdr:colOff>101600</xdr:colOff>
      <xdr:row>37</xdr:row>
      <xdr:rowOff>100698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13519</xdr:rowOff>
    </xdr:from>
    <xdr:to>
      <xdr:col>10</xdr:col>
      <xdr:colOff>165100</xdr:colOff>
      <xdr:row>37</xdr:row>
      <xdr:rowOff>115119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106246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80461</xdr:rowOff>
    </xdr:from>
    <xdr:to>
      <xdr:col>6</xdr:col>
      <xdr:colOff>38100</xdr:colOff>
      <xdr:row>38</xdr:row>
      <xdr:rowOff>10611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110668</xdr:rowOff>
    </xdr:from>
    <xdr:to>
      <xdr:col>24</xdr:col>
      <xdr:colOff>63500</xdr:colOff>
      <xdr:row>56</xdr:row>
      <xdr:rowOff>146101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186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144285</xdr:rowOff>
    </xdr:from>
    <xdr:to>
      <xdr:col>19</xdr:col>
      <xdr:colOff>177800</xdr:colOff>
      <xdr:row>56</xdr:row>
      <xdr:rowOff>146101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45485"/>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144285</xdr:rowOff>
    </xdr:from>
    <xdr:to>
      <xdr:col>15</xdr:col>
      <xdr:colOff>50800</xdr:colOff>
      <xdr:row>57</xdr:row>
      <xdr:rowOff>91034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5485"/>
          <a:ext cx="889000" cy="1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91034</xdr:rowOff>
    </xdr:from>
    <xdr:to>
      <xdr:col>10</xdr:col>
      <xdr:colOff>114300</xdr:colOff>
      <xdr:row>58</xdr:row>
      <xdr:rowOff>10096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3684"/>
          <a:ext cx="889000" cy="9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59868</xdr:rowOff>
    </xdr:from>
    <xdr:to>
      <xdr:col>24</xdr:col>
      <xdr:colOff>114300</xdr:colOff>
      <xdr:row>56</xdr:row>
      <xdr:rowOff>161468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38295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95301</xdr:rowOff>
    </xdr:from>
    <xdr:to>
      <xdr:col>20</xdr:col>
      <xdr:colOff>38100</xdr:colOff>
      <xdr:row>57</xdr:row>
      <xdr:rowOff>25451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93485</xdr:rowOff>
    </xdr:from>
    <xdr:to>
      <xdr:col>15</xdr:col>
      <xdr:colOff>101600</xdr:colOff>
      <xdr:row>57</xdr:row>
      <xdr:rowOff>23635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40234</xdr:rowOff>
    </xdr:from>
    <xdr:to>
      <xdr:col>10</xdr:col>
      <xdr:colOff>165100</xdr:colOff>
      <xdr:row>57</xdr:row>
      <xdr:rowOff>141834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132961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130746</xdr:rowOff>
    </xdr:from>
    <xdr:to>
      <xdr:col>6</xdr:col>
      <xdr:colOff>38100</xdr:colOff>
      <xdr:row>58</xdr:row>
      <xdr:rowOff>60896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52023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154750</xdr:rowOff>
    </xdr:from>
    <xdr:to>
      <xdr:col>24</xdr:col>
      <xdr:colOff>63500</xdr:colOff>
      <xdr:row>77</xdr:row>
      <xdr:rowOff>166866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640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166866</xdr:rowOff>
    </xdr:from>
    <xdr:to>
      <xdr:col>19</xdr:col>
      <xdr:colOff>177800</xdr:colOff>
      <xdr:row>78</xdr:row>
      <xdr:rowOff>30886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8516"/>
          <a:ext cx="889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29744</xdr:rowOff>
    </xdr:from>
    <xdr:to>
      <xdr:col>15</xdr:col>
      <xdr:colOff>50800</xdr:colOff>
      <xdr:row>78</xdr:row>
      <xdr:rowOff>30886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284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29744</xdr:rowOff>
    </xdr:from>
    <xdr:to>
      <xdr:col>10</xdr:col>
      <xdr:colOff>114300</xdr:colOff>
      <xdr:row>78</xdr:row>
      <xdr:rowOff>50812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2844"/>
          <a:ext cx="8890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103950</xdr:rowOff>
    </xdr:from>
    <xdr:to>
      <xdr:col>24</xdr:col>
      <xdr:colOff>114300</xdr:colOff>
      <xdr:row>78</xdr:row>
      <xdr:rowOff>34100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126827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116066</xdr:rowOff>
    </xdr:from>
    <xdr:to>
      <xdr:col>20</xdr:col>
      <xdr:colOff>38100</xdr:colOff>
      <xdr:row>78</xdr:row>
      <xdr:rowOff>46216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62743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151536</xdr:rowOff>
    </xdr:from>
    <xdr:to>
      <xdr:col>15</xdr:col>
      <xdr:colOff>101600</xdr:colOff>
      <xdr:row>78</xdr:row>
      <xdr:rowOff>81686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98213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150394</xdr:rowOff>
    </xdr:from>
    <xdr:to>
      <xdr:col>10</xdr:col>
      <xdr:colOff>165100</xdr:colOff>
      <xdr:row>78</xdr:row>
      <xdr:rowOff>80544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xdr:rowOff>
    </xdr:from>
    <xdr:to>
      <xdr:col>6</xdr:col>
      <xdr:colOff>38100</xdr:colOff>
      <xdr:row>78</xdr:row>
      <xdr:rowOff>101612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107728</xdr:rowOff>
    </xdr:from>
    <xdr:to>
      <xdr:col>24</xdr:col>
      <xdr:colOff>63500</xdr:colOff>
      <xdr:row>93</xdr:row>
      <xdr:rowOff>86001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81128"/>
          <a:ext cx="838200" cy="14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88243</xdr:rowOff>
    </xdr:from>
    <xdr:to>
      <xdr:col>19</xdr:col>
      <xdr:colOff>177800</xdr:colOff>
      <xdr:row>93</xdr:row>
      <xdr:rowOff>86001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861643"/>
          <a:ext cx="889000" cy="16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88243</xdr:rowOff>
    </xdr:from>
    <xdr:to>
      <xdr:col>15</xdr:col>
      <xdr:colOff>50800</xdr:colOff>
      <xdr:row>94</xdr:row>
      <xdr:rowOff>75017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61643"/>
          <a:ext cx="889000" cy="3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75017</xdr:rowOff>
    </xdr:from>
    <xdr:to>
      <xdr:col>10</xdr:col>
      <xdr:colOff>114300</xdr:colOff>
      <xdr:row>94</xdr:row>
      <xdr:rowOff>126800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91317"/>
          <a:ext cx="88900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56928</xdr:rowOff>
    </xdr:from>
    <xdr:to>
      <xdr:col>24</xdr:col>
      <xdr:colOff>114300</xdr:colOff>
      <xdr:row>92</xdr:row>
      <xdr:rowOff>158528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79805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35201</xdr:rowOff>
    </xdr:from>
    <xdr:to>
      <xdr:col>20</xdr:col>
      <xdr:colOff>38100</xdr:colOff>
      <xdr:row>93</xdr:row>
      <xdr:rowOff>136801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153328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5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37443</xdr:rowOff>
    </xdr:from>
    <xdr:to>
      <xdr:col>15</xdr:col>
      <xdr:colOff>101600</xdr:colOff>
      <xdr:row>92</xdr:row>
      <xdr:rowOff>139043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155570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24217</xdr:rowOff>
    </xdr:from>
    <xdr:to>
      <xdr:col>10</xdr:col>
      <xdr:colOff>165100</xdr:colOff>
      <xdr:row>94</xdr:row>
      <xdr:rowOff>125817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142344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1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76000</xdr:rowOff>
    </xdr:from>
    <xdr:to>
      <xdr:col>6</xdr:col>
      <xdr:colOff>38100</xdr:colOff>
      <xdr:row>95</xdr:row>
      <xdr:rowOff>6150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22677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6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129375</xdr:rowOff>
    </xdr:from>
    <xdr:to>
      <xdr:col>55</xdr:col>
      <xdr:colOff>0</xdr:colOff>
      <xdr:row>35</xdr:row>
      <xdr:rowOff>132316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30125"/>
          <a:ext cx="8382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129375</xdr:rowOff>
    </xdr:from>
    <xdr:to>
      <xdr:col>50</xdr:col>
      <xdr:colOff>114300</xdr:colOff>
      <xdr:row>36</xdr:row>
      <xdr:rowOff>59218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30125"/>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15090</xdr:rowOff>
    </xdr:from>
    <xdr:to>
      <xdr:col>45</xdr:col>
      <xdr:colOff>177800</xdr:colOff>
      <xdr:row>36</xdr:row>
      <xdr:rowOff>59218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01490"/>
          <a:ext cx="889000" cy="7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15090</xdr:rowOff>
    </xdr:from>
    <xdr:to>
      <xdr:col>41</xdr:col>
      <xdr:colOff>50800</xdr:colOff>
      <xdr:row>37</xdr:row>
      <xdr:rowOff>1275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01490"/>
          <a:ext cx="889000" cy="8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81516</xdr:rowOff>
    </xdr:from>
    <xdr:to>
      <xdr:col>55</xdr:col>
      <xdr:colOff>50800</xdr:colOff>
      <xdr:row>36</xdr:row>
      <xdr:rowOff>11666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104393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78575</xdr:rowOff>
    </xdr:from>
    <xdr:to>
      <xdr:col>50</xdr:col>
      <xdr:colOff>165100</xdr:colOff>
      <xdr:row>36</xdr:row>
      <xdr:rowOff>8725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25252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8418</xdr:rowOff>
    </xdr:from>
    <xdr:to>
      <xdr:col>46</xdr:col>
      <xdr:colOff>38100</xdr:colOff>
      <xdr:row>36</xdr:row>
      <xdr:rowOff>110018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126545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135740</xdr:rowOff>
    </xdr:from>
    <xdr:to>
      <xdr:col>41</xdr:col>
      <xdr:colOff>101600</xdr:colOff>
      <xdr:row>32</xdr:row>
      <xdr:rowOff>65890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82417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2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121925</xdr:rowOff>
    </xdr:from>
    <xdr:to>
      <xdr:col>36</xdr:col>
      <xdr:colOff>165100</xdr:colOff>
      <xdr:row>37</xdr:row>
      <xdr:rowOff>52075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68602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18135</xdr:rowOff>
    </xdr:from>
    <xdr:to>
      <xdr:col>55</xdr:col>
      <xdr:colOff>0</xdr:colOff>
      <xdr:row>56</xdr:row>
      <xdr:rowOff>87935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04985"/>
          <a:ext cx="838200" cy="5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40678</xdr:rowOff>
    </xdr:from>
    <xdr:to>
      <xdr:col>50</xdr:col>
      <xdr:colOff>114300</xdr:colOff>
      <xdr:row>53</xdr:row>
      <xdr:rowOff>18135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956078"/>
          <a:ext cx="889000" cy="1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40678</xdr:rowOff>
    </xdr:from>
    <xdr:to>
      <xdr:col>45</xdr:col>
      <xdr:colOff>177800</xdr:colOff>
      <xdr:row>53</xdr:row>
      <xdr:rowOff>85395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956078"/>
          <a:ext cx="889000" cy="2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85395</xdr:rowOff>
    </xdr:from>
    <xdr:to>
      <xdr:col>41</xdr:col>
      <xdr:colOff>50800</xdr:colOff>
      <xdr:row>53</xdr:row>
      <xdr:rowOff>128080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72245"/>
          <a:ext cx="889000" cy="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37135</xdr:rowOff>
    </xdr:from>
    <xdr:to>
      <xdr:col>55</xdr:col>
      <xdr:colOff>50800</xdr:colOff>
      <xdr:row>56</xdr:row>
      <xdr:rowOff>138735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138785</xdr:rowOff>
    </xdr:from>
    <xdr:to>
      <xdr:col>50</xdr:col>
      <xdr:colOff>165100</xdr:colOff>
      <xdr:row>53</xdr:row>
      <xdr:rowOff>68935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85462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161328</xdr:rowOff>
    </xdr:from>
    <xdr:to>
      <xdr:col>46</xdr:col>
      <xdr:colOff>38100</xdr:colOff>
      <xdr:row>52</xdr:row>
      <xdr:rowOff>91478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108005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34595</xdr:rowOff>
    </xdr:from>
    <xdr:to>
      <xdr:col>41</xdr:col>
      <xdr:colOff>101600</xdr:colOff>
      <xdr:row>53</xdr:row>
      <xdr:rowOff>136195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152722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77280</xdr:rowOff>
    </xdr:from>
    <xdr:to>
      <xdr:col>36</xdr:col>
      <xdr:colOff>165100</xdr:colOff>
      <xdr:row>54</xdr:row>
      <xdr:rowOff>7430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23957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8846</xdr:rowOff>
    </xdr:from>
    <xdr:to>
      <xdr:col>55</xdr:col>
      <xdr:colOff>0</xdr:colOff>
      <xdr:row>78</xdr:row>
      <xdr:rowOff>31401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10496"/>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8846</xdr:rowOff>
    </xdr:from>
    <xdr:to>
      <xdr:col>50</xdr:col>
      <xdr:colOff>114300</xdr:colOff>
      <xdr:row>77</xdr:row>
      <xdr:rowOff>94056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10496"/>
          <a:ext cx="889000" cy="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7455</xdr:rowOff>
    </xdr:from>
    <xdr:to>
      <xdr:col>45</xdr:col>
      <xdr:colOff>177800</xdr:colOff>
      <xdr:row>77</xdr:row>
      <xdr:rowOff>94056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09105"/>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864</xdr:rowOff>
    </xdr:from>
    <xdr:to>
      <xdr:col>41</xdr:col>
      <xdr:colOff>50800</xdr:colOff>
      <xdr:row>77</xdr:row>
      <xdr:rowOff>7455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02514"/>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152051</xdr:rowOff>
    </xdr:from>
    <xdr:to>
      <xdr:col>55</xdr:col>
      <xdr:colOff>50800</xdr:colOff>
      <xdr:row>78</xdr:row>
      <xdr:rowOff>82201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130478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129496</xdr:rowOff>
    </xdr:from>
    <xdr:to>
      <xdr:col>50</xdr:col>
      <xdr:colOff>165100</xdr:colOff>
      <xdr:row>77</xdr:row>
      <xdr:rowOff>59646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76172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43256</xdr:rowOff>
    </xdr:from>
    <xdr:to>
      <xdr:col>46</xdr:col>
      <xdr:colOff>38100</xdr:colOff>
      <xdr:row>77</xdr:row>
      <xdr:rowOff>144856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161383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128105</xdr:rowOff>
    </xdr:from>
    <xdr:to>
      <xdr:col>41</xdr:col>
      <xdr:colOff>101600</xdr:colOff>
      <xdr:row>77</xdr:row>
      <xdr:rowOff>58255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74782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121514</xdr:rowOff>
    </xdr:from>
    <xdr:to>
      <xdr:col>36</xdr:col>
      <xdr:colOff>165100</xdr:colOff>
      <xdr:row>77</xdr:row>
      <xdr:rowOff>51664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68191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139995</xdr:rowOff>
    </xdr:from>
    <xdr:to>
      <xdr:col>55</xdr:col>
      <xdr:colOff>0</xdr:colOff>
      <xdr:row>97</xdr:row>
      <xdr:rowOff>121265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084845"/>
          <a:ext cx="838200" cy="6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104561</xdr:rowOff>
    </xdr:from>
    <xdr:to>
      <xdr:col>50</xdr:col>
      <xdr:colOff>114300</xdr:colOff>
      <xdr:row>93</xdr:row>
      <xdr:rowOff>139995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877961"/>
          <a:ext cx="889000" cy="20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104561</xdr:rowOff>
    </xdr:from>
    <xdr:to>
      <xdr:col>45</xdr:col>
      <xdr:colOff>177800</xdr:colOff>
      <xdr:row>94</xdr:row>
      <xdr:rowOff>62026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877961"/>
          <a:ext cx="889000" cy="30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62026</xdr:rowOff>
    </xdr:from>
    <xdr:to>
      <xdr:col>41</xdr:col>
      <xdr:colOff>50800</xdr:colOff>
      <xdr:row>95</xdr:row>
      <xdr:rowOff>127045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78326"/>
          <a:ext cx="889000" cy="2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70465</xdr:rowOff>
    </xdr:from>
    <xdr:to>
      <xdr:col>55</xdr:col>
      <xdr:colOff>50800</xdr:colOff>
      <xdr:row>98</xdr:row>
      <xdr:rowOff>615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48892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89195</xdr:rowOff>
    </xdr:from>
    <xdr:to>
      <xdr:col>50</xdr:col>
      <xdr:colOff>165100</xdr:colOff>
      <xdr:row>94</xdr:row>
      <xdr:rowOff>19345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35872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53761</xdr:rowOff>
    </xdr:from>
    <xdr:to>
      <xdr:col>46</xdr:col>
      <xdr:colOff>38100</xdr:colOff>
      <xdr:row>92</xdr:row>
      <xdr:rowOff>155361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8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6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11226</xdr:rowOff>
    </xdr:from>
    <xdr:to>
      <xdr:col>41</xdr:col>
      <xdr:colOff>101600</xdr:colOff>
      <xdr:row>94</xdr:row>
      <xdr:rowOff>112826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129353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76245</xdr:rowOff>
    </xdr:from>
    <xdr:to>
      <xdr:col>36</xdr:col>
      <xdr:colOff>165100</xdr:colOff>
      <xdr:row>96</xdr:row>
      <xdr:rowOff>6395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22922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130784</xdr:rowOff>
    </xdr:from>
    <xdr:to>
      <xdr:col>85</xdr:col>
      <xdr:colOff>127000</xdr:colOff>
      <xdr:row>38</xdr:row>
      <xdr:rowOff>130830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588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80630</xdr:rowOff>
    </xdr:from>
    <xdr:to>
      <xdr:col>81</xdr:col>
      <xdr:colOff>50800</xdr:colOff>
      <xdr:row>38</xdr:row>
      <xdr:rowOff>130784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5730"/>
          <a:ext cx="8890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160640</xdr:rowOff>
    </xdr:from>
    <xdr:to>
      <xdr:col>76</xdr:col>
      <xdr:colOff>114300</xdr:colOff>
      <xdr:row>38</xdr:row>
      <xdr:rowOff>80630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042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160640</xdr:rowOff>
    </xdr:from>
    <xdr:to>
      <xdr:col>71</xdr:col>
      <xdr:colOff>177800</xdr:colOff>
      <xdr:row>38</xdr:row>
      <xdr:rowOff>111948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04290"/>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80030</xdr:rowOff>
    </xdr:from>
    <xdr:to>
      <xdr:col>85</xdr:col>
      <xdr:colOff>177800</xdr:colOff>
      <xdr:row>39</xdr:row>
      <xdr:rowOff>10180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79984</xdr:rowOff>
    </xdr:from>
    <xdr:to>
      <xdr:col>81</xdr:col>
      <xdr:colOff>101600</xdr:colOff>
      <xdr:row>39</xdr:row>
      <xdr:rowOff>10134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29830</xdr:rowOff>
    </xdr:from>
    <xdr:to>
      <xdr:col>76</xdr:col>
      <xdr:colOff>165100</xdr:colOff>
      <xdr:row>38</xdr:row>
      <xdr:rowOff>131430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147957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109840</xdr:rowOff>
    </xdr:from>
    <xdr:to>
      <xdr:col>72</xdr:col>
      <xdr:colOff>38100</xdr:colOff>
      <xdr:row>38</xdr:row>
      <xdr:rowOff>39990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56517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2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61148</xdr:rowOff>
    </xdr:from>
    <xdr:to>
      <xdr:col>67</xdr:col>
      <xdr:colOff>101600</xdr:colOff>
      <xdr:row>38</xdr:row>
      <xdr:rowOff>162748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153875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134302</xdr:rowOff>
    </xdr:from>
    <xdr:to>
      <xdr:col>85</xdr:col>
      <xdr:colOff>127000</xdr:colOff>
      <xdr:row>76</xdr:row>
      <xdr:rowOff>140348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4502"/>
          <a:ext cx="8382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140348</xdr:rowOff>
    </xdr:from>
    <xdr:to>
      <xdr:col>81</xdr:col>
      <xdr:colOff>50800</xdr:colOff>
      <xdr:row>76</xdr:row>
      <xdr:rowOff>160274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054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160274</xdr:rowOff>
    </xdr:from>
    <xdr:to>
      <xdr:col>76</xdr:col>
      <xdr:colOff>114300</xdr:colOff>
      <xdr:row>76</xdr:row>
      <xdr:rowOff>170090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90474"/>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170090</xdr:rowOff>
    </xdr:from>
    <xdr:to>
      <xdr:col>71</xdr:col>
      <xdr:colOff>177800</xdr:colOff>
      <xdr:row>76</xdr:row>
      <xdr:rowOff>170942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00290"/>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83502</xdr:rowOff>
    </xdr:from>
    <xdr:to>
      <xdr:col>85</xdr:col>
      <xdr:colOff>177800</xdr:colOff>
      <xdr:row>77</xdr:row>
      <xdr:rowOff>13652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61929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89548</xdr:rowOff>
    </xdr:from>
    <xdr:to>
      <xdr:col>81</xdr:col>
      <xdr:colOff>101600</xdr:colOff>
      <xdr:row>77</xdr:row>
      <xdr:rowOff>19698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109474</xdr:rowOff>
    </xdr:from>
    <xdr:to>
      <xdr:col>76</xdr:col>
      <xdr:colOff>165100</xdr:colOff>
      <xdr:row>77</xdr:row>
      <xdr:rowOff>39624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119290</xdr:rowOff>
    </xdr:from>
    <xdr:to>
      <xdr:col>72</xdr:col>
      <xdr:colOff>38100</xdr:colOff>
      <xdr:row>77</xdr:row>
      <xdr:rowOff>49440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40567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120142</xdr:rowOff>
    </xdr:from>
    <xdr:to>
      <xdr:col>67</xdr:col>
      <xdr:colOff>101600</xdr:colOff>
      <xdr:row>77</xdr:row>
      <xdr:rowOff>50292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41419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97546</xdr:rowOff>
    </xdr:from>
    <xdr:to>
      <xdr:col>85</xdr:col>
      <xdr:colOff>127000</xdr:colOff>
      <xdr:row>97</xdr:row>
      <xdr:rowOff>150527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8196"/>
          <a:ext cx="8382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150527</xdr:rowOff>
    </xdr:from>
    <xdr:to>
      <xdr:col>81</xdr:col>
      <xdr:colOff>50800</xdr:colOff>
      <xdr:row>98</xdr:row>
      <xdr:rowOff>32634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81177"/>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32634</xdr:rowOff>
    </xdr:from>
    <xdr:to>
      <xdr:col>76</xdr:col>
      <xdr:colOff>114300</xdr:colOff>
      <xdr:row>98</xdr:row>
      <xdr:rowOff>70252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4734"/>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70252</xdr:rowOff>
    </xdr:from>
    <xdr:to>
      <xdr:col>71</xdr:col>
      <xdr:colOff>177800</xdr:colOff>
      <xdr:row>98</xdr:row>
      <xdr:rowOff>89509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72352"/>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46746</xdr:rowOff>
    </xdr:from>
    <xdr:to>
      <xdr:col>85</xdr:col>
      <xdr:colOff>177800</xdr:colOff>
      <xdr:row>97</xdr:row>
      <xdr:rowOff>148346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69623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99727</xdr:rowOff>
    </xdr:from>
    <xdr:to>
      <xdr:col>81</xdr:col>
      <xdr:colOff>101600</xdr:colOff>
      <xdr:row>98</xdr:row>
      <xdr:rowOff>29877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21004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2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153284</xdr:rowOff>
    </xdr:from>
    <xdr:to>
      <xdr:col>76</xdr:col>
      <xdr:colOff>165100</xdr:colOff>
      <xdr:row>98</xdr:row>
      <xdr:rowOff>83434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74561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19452</xdr:rowOff>
    </xdr:from>
    <xdr:to>
      <xdr:col>72</xdr:col>
      <xdr:colOff>38100</xdr:colOff>
      <xdr:row>98</xdr:row>
      <xdr:rowOff>121052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112179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38709</xdr:rowOff>
    </xdr:from>
    <xdr:to>
      <xdr:col>67</xdr:col>
      <xdr:colOff>101600</xdr:colOff>
      <xdr:row>98</xdr:row>
      <xdr:rowOff>140309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131436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142875</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7975"/>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142875</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57975"/>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92075</xdr:rowOff>
    </xdr:from>
    <xdr:to>
      <xdr:col>102</xdr:col>
      <xdr:colOff>165100</xdr:colOff>
      <xdr:row>39</xdr:row>
      <xdr:rowOff>22225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13352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9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168351</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1245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167360</xdr:rowOff>
    </xdr:from>
    <xdr:to>
      <xdr:col>107</xdr:col>
      <xdr:colOff>50800</xdr:colOff>
      <xdr:row>58</xdr:row>
      <xdr:rowOff>168351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1146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167360</xdr:rowOff>
    </xdr:from>
    <xdr:to>
      <xdr:col>102</xdr:col>
      <xdr:colOff>114300</xdr:colOff>
      <xdr:row>58</xdr:row>
      <xdr:rowOff>169532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1146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117551</xdr:rowOff>
    </xdr:from>
    <xdr:to>
      <xdr:col>107</xdr:col>
      <xdr:colOff>101600</xdr:colOff>
      <xdr:row>59</xdr:row>
      <xdr:rowOff>47701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38828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116560</xdr:rowOff>
    </xdr:from>
    <xdr:to>
      <xdr:col>102</xdr:col>
      <xdr:colOff>165100</xdr:colOff>
      <xdr:row>59</xdr:row>
      <xdr:rowOff>46710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37837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118732</xdr:rowOff>
    </xdr:from>
    <xdr:to>
      <xdr:col>98</xdr:col>
      <xdr:colOff>38100</xdr:colOff>
      <xdr:row>59</xdr:row>
      <xdr:rowOff>48882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40009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149628</xdr:rowOff>
    </xdr:from>
    <xdr:to>
      <xdr:col>116</xdr:col>
      <xdr:colOff>63500</xdr:colOff>
      <xdr:row>73</xdr:row>
      <xdr:rowOff>52734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94028"/>
          <a:ext cx="8382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52734</xdr:rowOff>
    </xdr:from>
    <xdr:to>
      <xdr:col>111</xdr:col>
      <xdr:colOff>177800</xdr:colOff>
      <xdr:row>73</xdr:row>
      <xdr:rowOff>74157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68584"/>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74157</xdr:rowOff>
    </xdr:from>
    <xdr:to>
      <xdr:col>107</xdr:col>
      <xdr:colOff>50800</xdr:colOff>
      <xdr:row>73</xdr:row>
      <xdr:rowOff>118342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90007"/>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118342</xdr:rowOff>
    </xdr:from>
    <xdr:to>
      <xdr:col>102</xdr:col>
      <xdr:colOff>114300</xdr:colOff>
      <xdr:row>73</xdr:row>
      <xdr:rowOff>167034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3419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98828</xdr:rowOff>
    </xdr:from>
    <xdr:to>
      <xdr:col>116</xdr:col>
      <xdr:colOff>114300</xdr:colOff>
      <xdr:row>73</xdr:row>
      <xdr:rowOff>28978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121705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1934</xdr:rowOff>
    </xdr:from>
    <xdr:to>
      <xdr:col>112</xdr:col>
      <xdr:colOff>38100</xdr:colOff>
      <xdr:row>73</xdr:row>
      <xdr:rowOff>103534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120061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23357</xdr:rowOff>
    </xdr:from>
    <xdr:to>
      <xdr:col>107</xdr:col>
      <xdr:colOff>101600</xdr:colOff>
      <xdr:row>73</xdr:row>
      <xdr:rowOff>124957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141484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67542</xdr:rowOff>
    </xdr:from>
    <xdr:to>
      <xdr:col>102</xdr:col>
      <xdr:colOff>165100</xdr:colOff>
      <xdr:row>73</xdr:row>
      <xdr:rowOff>169142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14219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116234</xdr:rowOff>
    </xdr:from>
    <xdr:to>
      <xdr:col>98</xdr:col>
      <xdr:colOff>38100</xdr:colOff>
      <xdr:row>74</xdr:row>
      <xdr:rowOff>46384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62911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歳出総決算額は、住民一人当たり</a:t>
          </a:r>
          <a:r>
            <a:rPr kumimoji="1" lang="en-US" altLang="ja-JP" sz="1100" i="0">
              <a:solidFill>
                <a:schemeClr val="dk1"/>
              </a:solidFill>
              <a:effectLst/>
              <a:latin typeface="+mn-lt"/>
              <a:ea typeface="+mn-ea"/>
              <a:cs typeface="+mn-cs"/>
            </a:rPr>
            <a:t>529,779</a:t>
          </a:r>
          <a:r>
            <a:rPr kumimoji="1" lang="ja-JP" altLang="ja-JP" sz="1100" i="0">
              <a:solidFill>
                <a:schemeClr val="dk1"/>
              </a:solidFill>
              <a:effectLst/>
              <a:latin typeface="+mn-lt"/>
              <a:ea typeface="+mn-ea"/>
              <a:cs typeface="+mn-cs"/>
            </a:rPr>
            <a:t>円となっている。</a:t>
          </a:r>
          <a:endParaRPr lang="ja-JP" altLang="ja-JP" sz="1400" i="0">
            <a:effectLst/>
          </a:endParaRPr>
        </a:p>
        <a:p>
          <a:r>
            <a:rPr kumimoji="1" lang="ja-JP" altLang="ja-JP" sz="1100" i="0">
              <a:solidFill>
                <a:schemeClr val="dk1"/>
              </a:solidFill>
              <a:effectLst/>
              <a:latin typeface="+mn-lt"/>
              <a:ea typeface="+mn-ea"/>
              <a:cs typeface="+mn-cs"/>
            </a:rPr>
            <a:t>　類似団体平均と比較した場合の本市の特徴として、扶助費の水準が高く類似団体平均を上回り、人件費、物件費の水準は下回っていることが挙げられる。</a:t>
          </a:r>
          <a:endParaRPr lang="ja-JP" altLang="ja-JP" sz="1400" i="0">
            <a:effectLst/>
          </a:endParaRPr>
        </a:p>
        <a:p>
          <a:r>
            <a:rPr kumimoji="1" lang="ja-JP" altLang="ja-JP" sz="1100" i="0">
              <a:solidFill>
                <a:schemeClr val="dk1"/>
              </a:solidFill>
              <a:effectLst/>
              <a:latin typeface="+mn-lt"/>
              <a:ea typeface="+mn-ea"/>
              <a:cs typeface="+mn-cs"/>
            </a:rPr>
            <a:t>　扶助費の住民一人当たりのコストは</a:t>
          </a:r>
          <a:r>
            <a:rPr kumimoji="1" lang="en-US" altLang="ja-JP" sz="1100" i="0">
              <a:solidFill>
                <a:schemeClr val="dk1"/>
              </a:solidFill>
              <a:effectLst/>
              <a:latin typeface="+mn-lt"/>
              <a:ea typeface="+mn-ea"/>
              <a:cs typeface="+mn-cs"/>
            </a:rPr>
            <a:t>169,437</a:t>
          </a:r>
          <a:r>
            <a:rPr kumimoji="1" lang="ja-JP" altLang="ja-JP" sz="1100" i="0">
              <a:solidFill>
                <a:schemeClr val="dk1"/>
              </a:solidFill>
              <a:effectLst/>
              <a:latin typeface="+mn-lt"/>
              <a:ea typeface="+mn-ea"/>
              <a:cs typeface="+mn-cs"/>
            </a:rPr>
            <a:t>円であり、生活保護事業費や障害者自立支援給付事業費（障害福祉サービス事業費）が高いことが要因である。特に、介護・訓練等・障害児通所給付費支給事業費については、近年増加しており、各種社会保障関連経費については、今後も少子高齢化の進行や制度改正等により、大きな増額が見込まれる。</a:t>
          </a:r>
          <a:endParaRPr lang="ja-JP" altLang="ja-JP" sz="1400" i="0">
            <a:effectLst/>
          </a:endParaRPr>
        </a:p>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年度は</a:t>
          </a:r>
          <a:r>
            <a:rPr kumimoji="1" lang="ja-JP" altLang="en-US" sz="1100" i="0">
              <a:solidFill>
                <a:schemeClr val="dk1"/>
              </a:solidFill>
              <a:effectLst/>
              <a:latin typeface="+mn-lt"/>
              <a:ea typeface="+mn-ea"/>
              <a:cs typeface="+mn-cs"/>
            </a:rPr>
            <a:t>普通建設事業費</a:t>
          </a:r>
          <a:r>
            <a:rPr kumimoji="1" lang="ja-JP" altLang="ja-JP" sz="1100" i="0">
              <a:solidFill>
                <a:schemeClr val="dk1"/>
              </a:solidFill>
              <a:effectLst/>
              <a:latin typeface="+mn-lt"/>
              <a:ea typeface="+mn-ea"/>
              <a:cs typeface="+mn-cs"/>
            </a:rPr>
            <a:t>が</a:t>
          </a:r>
          <a:r>
            <a:rPr kumimoji="1" lang="ja-JP" altLang="en-US" sz="1100" i="0">
              <a:solidFill>
                <a:schemeClr val="dk1"/>
              </a:solidFill>
              <a:effectLst/>
              <a:latin typeface="+mn-lt"/>
              <a:ea typeface="+mn-ea"/>
              <a:cs typeface="+mn-cs"/>
            </a:rPr>
            <a:t>減少し</a:t>
          </a:r>
          <a:r>
            <a:rPr kumimoji="1" lang="ja-JP" altLang="ja-JP" sz="1100" i="0">
              <a:solidFill>
                <a:schemeClr val="dk1"/>
              </a:solidFill>
              <a:effectLst/>
              <a:latin typeface="+mn-lt"/>
              <a:ea typeface="+mn-ea"/>
              <a:cs typeface="+mn-cs"/>
            </a:rPr>
            <a:t>ているが、主な要因としては</a:t>
          </a:r>
          <a:r>
            <a:rPr kumimoji="1" lang="ja-JP" altLang="en-US" sz="1100" i="0">
              <a:solidFill>
                <a:schemeClr val="dk1"/>
              </a:solidFill>
              <a:effectLst/>
              <a:latin typeface="+mn-lt"/>
              <a:ea typeface="+mn-ea"/>
              <a:cs typeface="+mn-cs"/>
            </a:rPr>
            <a:t>学</a:t>
          </a:r>
          <a:r>
            <a:rPr kumimoji="1" lang="ja-JP" altLang="ja-JP" sz="1100" i="0">
              <a:solidFill>
                <a:schemeClr val="dk1"/>
              </a:solidFill>
              <a:effectLst/>
              <a:latin typeface="+mn-lt"/>
              <a:ea typeface="+mn-ea"/>
              <a:cs typeface="+mn-cs"/>
            </a:rPr>
            <a:t>校給食センター</a:t>
          </a:r>
          <a:r>
            <a:rPr kumimoji="1" lang="ja-JP" altLang="en-US" sz="1100" i="0">
              <a:solidFill>
                <a:schemeClr val="dk1"/>
              </a:solidFill>
              <a:effectLst/>
              <a:latin typeface="+mn-lt"/>
              <a:ea typeface="+mn-ea"/>
              <a:cs typeface="+mn-cs"/>
            </a:rPr>
            <a:t>の建替工事が完了したことによる</a:t>
          </a:r>
          <a:r>
            <a:rPr kumimoji="1" lang="ja-JP" altLang="ja-JP" sz="1100" i="0">
              <a:solidFill>
                <a:schemeClr val="dk1"/>
              </a:solidFill>
              <a:effectLst/>
              <a:latin typeface="+mn-lt"/>
              <a:ea typeface="+mn-ea"/>
              <a:cs typeface="+mn-cs"/>
            </a:rPr>
            <a:t>。</a:t>
          </a:r>
          <a:endParaRPr lang="ja-JP" altLang="ja-JP" sz="1400" i="0">
            <a:effectLst/>
          </a:endParaRPr>
        </a:p>
        <a:p>
          <a:r>
            <a:rPr kumimoji="1" lang="ja-JP" altLang="ja-JP" sz="1100" i="0">
              <a:solidFill>
                <a:schemeClr val="dk1"/>
              </a:solidFill>
              <a:effectLst/>
              <a:latin typeface="+mn-lt"/>
              <a:ea typeface="+mn-ea"/>
              <a:cs typeface="+mn-cs"/>
            </a:rPr>
            <a:t>　類似団体平均と比較し低い水準で推移しているのが人件費・物件費であり、行財政改革による職員数の削減や事務事業の見直しなどにより、経費削減に努めた効果が表れていると考えられる。</a:t>
          </a:r>
          <a:endParaRPr lang="ja-JP" altLang="ja-JP" sz="1400" i="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49,641
49,226
57.37
26,534,860
26,298,746
92,279
12,354,651
17,029,146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33</xdr:row>
      <xdr:rowOff>170332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4408"/>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170332</xdr:rowOff>
    </xdr:from>
    <xdr:to>
      <xdr:col>19</xdr:col>
      <xdr:colOff>177800</xdr:colOff>
      <xdr:row>34</xdr:row>
      <xdr:rowOff>52375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28182"/>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52375</xdr:rowOff>
    </xdr:from>
    <xdr:to>
      <xdr:col>15</xdr:col>
      <xdr:colOff>50800</xdr:colOff>
      <xdr:row>34</xdr:row>
      <xdr:rowOff>98095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1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45060</xdr:rowOff>
    </xdr:from>
    <xdr:to>
      <xdr:col>10</xdr:col>
      <xdr:colOff>114300</xdr:colOff>
      <xdr:row>34</xdr:row>
      <xdr:rowOff>98095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436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118635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119532</xdr:rowOff>
    </xdr:from>
    <xdr:to>
      <xdr:col>20</xdr:col>
      <xdr:colOff>38100</xdr:colOff>
      <xdr:row>34</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66209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1575</xdr:rowOff>
    </xdr:from>
    <xdr:to>
      <xdr:col>15</xdr:col>
      <xdr:colOff>101600</xdr:colOff>
      <xdr:row>34</xdr:row>
      <xdr:rowOff>103175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119702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47295</xdr:rowOff>
    </xdr:from>
    <xdr:to>
      <xdr:col>10</xdr:col>
      <xdr:colOff>165100</xdr:colOff>
      <xdr:row>34</xdr:row>
      <xdr:rowOff>148895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165422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165710</xdr:rowOff>
    </xdr:from>
    <xdr:to>
      <xdr:col>6</xdr:col>
      <xdr:colOff>38100</xdr:colOff>
      <xdr:row>34</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112387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5672</xdr:rowOff>
    </xdr:from>
    <xdr:to>
      <xdr:col>24</xdr:col>
      <xdr:colOff>63500</xdr:colOff>
      <xdr:row>56</xdr:row>
      <xdr:rowOff>79281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6872"/>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79281</xdr:rowOff>
    </xdr:from>
    <xdr:to>
      <xdr:col>19</xdr:col>
      <xdr:colOff>177800</xdr:colOff>
      <xdr:row>56</xdr:row>
      <xdr:rowOff>135974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8048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66060</xdr:rowOff>
    </xdr:from>
    <xdr:to>
      <xdr:col>15</xdr:col>
      <xdr:colOff>50800</xdr:colOff>
      <xdr:row>56</xdr:row>
      <xdr:rowOff>135974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81460"/>
          <a:ext cx="889000" cy="7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66060</xdr:rowOff>
    </xdr:from>
    <xdr:to>
      <xdr:col>10</xdr:col>
      <xdr:colOff>114300</xdr:colOff>
      <xdr:row>57</xdr:row>
      <xdr:rowOff>72027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81460"/>
          <a:ext cx="889000" cy="8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126322</xdr:rowOff>
    </xdr:from>
    <xdr:to>
      <xdr:col>24</xdr:col>
      <xdr:colOff>114300</xdr:colOff>
      <xdr:row>56</xdr:row>
      <xdr:rowOff>56472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149199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28481</xdr:rowOff>
    </xdr:from>
    <xdr:to>
      <xdr:col>20</xdr:col>
      <xdr:colOff>38100</xdr:colOff>
      <xdr:row>56</xdr:row>
      <xdr:rowOff>130081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121208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85174</xdr:rowOff>
    </xdr:from>
    <xdr:to>
      <xdr:col>15</xdr:col>
      <xdr:colOff>101600</xdr:colOff>
      <xdr:row>57</xdr:row>
      <xdr:rowOff>15324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15260</xdr:rowOff>
    </xdr:from>
    <xdr:to>
      <xdr:col>10</xdr:col>
      <xdr:colOff>165100</xdr:colOff>
      <xdr:row>52</xdr:row>
      <xdr:rowOff>116860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107987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2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21227</xdr:rowOff>
    </xdr:from>
    <xdr:to>
      <xdr:col>6</xdr:col>
      <xdr:colOff>38100</xdr:colOff>
      <xdr:row>57</xdr:row>
      <xdr:rowOff>122827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113954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16466</xdr:rowOff>
    </xdr:from>
    <xdr:to>
      <xdr:col>24</xdr:col>
      <xdr:colOff>63500</xdr:colOff>
      <xdr:row>73</xdr:row>
      <xdr:rowOff>137347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32316"/>
          <a:ext cx="838200" cy="1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15884</xdr:rowOff>
    </xdr:from>
    <xdr:to>
      <xdr:col>19</xdr:col>
      <xdr:colOff>177800</xdr:colOff>
      <xdr:row>73</xdr:row>
      <xdr:rowOff>137347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31734"/>
          <a:ext cx="889000" cy="1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15884</xdr:rowOff>
    </xdr:from>
    <xdr:to>
      <xdr:col>15</xdr:col>
      <xdr:colOff>50800</xdr:colOff>
      <xdr:row>75</xdr:row>
      <xdr:rowOff>1921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31734"/>
          <a:ext cx="889000" cy="3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1921</xdr:rowOff>
    </xdr:from>
    <xdr:to>
      <xdr:col>10</xdr:col>
      <xdr:colOff>114300</xdr:colOff>
      <xdr:row>75</xdr:row>
      <xdr:rowOff>76397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60671"/>
          <a:ext cx="889000" cy="7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137116</xdr:rowOff>
    </xdr:from>
    <xdr:to>
      <xdr:col>24</xdr:col>
      <xdr:colOff>114300</xdr:colOff>
      <xdr:row>73</xdr:row>
      <xdr:rowOff>67266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159993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3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86547</xdr:rowOff>
    </xdr:from>
    <xdr:to>
      <xdr:col>20</xdr:col>
      <xdr:colOff>38100</xdr:colOff>
      <xdr:row>74</xdr:row>
      <xdr:rowOff>16697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33224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136534</xdr:rowOff>
    </xdr:from>
    <xdr:to>
      <xdr:col>15</xdr:col>
      <xdr:colOff>101600</xdr:colOff>
      <xdr:row>73</xdr:row>
      <xdr:rowOff>66684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83211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5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122571</xdr:rowOff>
    </xdr:from>
    <xdr:to>
      <xdr:col>10</xdr:col>
      <xdr:colOff>165100</xdr:colOff>
      <xdr:row>75</xdr:row>
      <xdr:rowOff>52721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8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25597</xdr:rowOff>
    </xdr:from>
    <xdr:to>
      <xdr:col>6</xdr:col>
      <xdr:colOff>38100</xdr:colOff>
      <xdr:row>75</xdr:row>
      <xdr:rowOff>127197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143724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82593</xdr:rowOff>
    </xdr:from>
    <xdr:to>
      <xdr:col>24</xdr:col>
      <xdr:colOff>63500</xdr:colOff>
      <xdr:row>97</xdr:row>
      <xdr:rowOff>104811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13243"/>
          <a:ext cx="8382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82593</xdr:rowOff>
    </xdr:from>
    <xdr:to>
      <xdr:col>19</xdr:col>
      <xdr:colOff>177800</xdr:colOff>
      <xdr:row>97</xdr:row>
      <xdr:rowOff>129490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13243"/>
          <a:ext cx="8890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129490</xdr:rowOff>
    </xdr:from>
    <xdr:to>
      <xdr:col>15</xdr:col>
      <xdr:colOff>50800</xdr:colOff>
      <xdr:row>98</xdr:row>
      <xdr:rowOff>51504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60140"/>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51504</xdr:rowOff>
    </xdr:from>
    <xdr:to>
      <xdr:col>10</xdr:col>
      <xdr:colOff>114300</xdr:colOff>
      <xdr:row>98</xdr:row>
      <xdr:rowOff>80786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3604"/>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54011</xdr:rowOff>
    </xdr:from>
    <xdr:to>
      <xdr:col>24</xdr:col>
      <xdr:colOff>114300</xdr:colOff>
      <xdr:row>97</xdr:row>
      <xdr:rowOff>155611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76888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31793</xdr:rowOff>
    </xdr:from>
    <xdr:to>
      <xdr:col>20</xdr:col>
      <xdr:colOff>38100</xdr:colOff>
      <xdr:row>97</xdr:row>
      <xdr:rowOff>133393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149920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78690</xdr:rowOff>
    </xdr:from>
    <xdr:to>
      <xdr:col>15</xdr:col>
      <xdr:colOff>101600</xdr:colOff>
      <xdr:row>98</xdr:row>
      <xdr:rowOff>8840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25367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xdr:rowOff>
    </xdr:from>
    <xdr:to>
      <xdr:col>10</xdr:col>
      <xdr:colOff>165100</xdr:colOff>
      <xdr:row>98</xdr:row>
      <xdr:rowOff>102304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118831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29986</xdr:rowOff>
    </xdr:from>
    <xdr:to>
      <xdr:col>6</xdr:col>
      <xdr:colOff>38100</xdr:colOff>
      <xdr:row>98</xdr:row>
      <xdr:rowOff>131586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148113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120759</xdr:rowOff>
    </xdr:from>
    <xdr:to>
      <xdr:col>55</xdr:col>
      <xdr:colOff>0</xdr:colOff>
      <xdr:row>38</xdr:row>
      <xdr:rowOff>142312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35859"/>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142312</xdr:rowOff>
    </xdr:from>
    <xdr:to>
      <xdr:col>50</xdr:col>
      <xdr:colOff>114300</xdr:colOff>
      <xdr:row>39</xdr:row>
      <xdr:rowOff>9724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574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39</xdr:row>
      <xdr:rowOff>9724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70802"/>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39</xdr:row>
      <xdr:rowOff>14623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70802"/>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69959</xdr:rowOff>
    </xdr:from>
    <xdr:to>
      <xdr:col>55</xdr:col>
      <xdr:colOff>50800</xdr:colOff>
      <xdr:row>39</xdr:row>
      <xdr:rowOff>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48386</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91512</xdr:rowOff>
    </xdr:from>
    <xdr:to>
      <xdr:col>50</xdr:col>
      <xdr:colOff>165100</xdr:colOff>
      <xdr:row>39</xdr:row>
      <xdr:rowOff>21662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12789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9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130374</xdr:rowOff>
    </xdr:from>
    <xdr:to>
      <xdr:col>46</xdr:col>
      <xdr:colOff>38100</xdr:colOff>
      <xdr:row>39</xdr:row>
      <xdr:rowOff>60524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51651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135273</xdr:rowOff>
    </xdr:from>
    <xdr:to>
      <xdr:col>36</xdr:col>
      <xdr:colOff>165100</xdr:colOff>
      <xdr:row>39</xdr:row>
      <xdr:rowOff>65423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56550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38621</xdr:rowOff>
    </xdr:from>
    <xdr:to>
      <xdr:col>55</xdr:col>
      <xdr:colOff>0</xdr:colOff>
      <xdr:row>56</xdr:row>
      <xdr:rowOff>112916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39821"/>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112916</xdr:rowOff>
    </xdr:from>
    <xdr:to>
      <xdr:col>50</xdr:col>
      <xdr:colOff>114300</xdr:colOff>
      <xdr:row>57</xdr:row>
      <xdr:rowOff>80035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14116"/>
          <a:ext cx="889000" cy="1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80035</xdr:rowOff>
    </xdr:from>
    <xdr:to>
      <xdr:col>45</xdr:col>
      <xdr:colOff>177800</xdr:colOff>
      <xdr:row>57</xdr:row>
      <xdr:rowOff>127965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52685"/>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23952</xdr:rowOff>
    </xdr:from>
    <xdr:to>
      <xdr:col>41</xdr:col>
      <xdr:colOff>50800</xdr:colOff>
      <xdr:row>57</xdr:row>
      <xdr:rowOff>127965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625152"/>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159271</xdr:rowOff>
    </xdr:from>
    <xdr:to>
      <xdr:col>55</xdr:col>
      <xdr:colOff>50800</xdr:colOff>
      <xdr:row>56</xdr:row>
      <xdr:rowOff>89421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5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10698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62116</xdr:rowOff>
    </xdr:from>
    <xdr:to>
      <xdr:col>50</xdr:col>
      <xdr:colOff>165100</xdr:colOff>
      <xdr:row>56</xdr:row>
      <xdr:rowOff>163716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29235</xdr:rowOff>
    </xdr:from>
    <xdr:to>
      <xdr:col>46</xdr:col>
      <xdr:colOff>38100</xdr:colOff>
      <xdr:row>57</xdr:row>
      <xdr:rowOff>130835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147362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77165</xdr:rowOff>
    </xdr:from>
    <xdr:to>
      <xdr:col>41</xdr:col>
      <xdr:colOff>101600</xdr:colOff>
      <xdr:row>58</xdr:row>
      <xdr:rowOff>7315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23842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6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144602</xdr:rowOff>
    </xdr:from>
    <xdr:to>
      <xdr:col>36</xdr:col>
      <xdr:colOff>165100</xdr:colOff>
      <xdr:row>56</xdr:row>
      <xdr:rowOff>74752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5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91279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3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146003</xdr:rowOff>
    </xdr:from>
    <xdr:to>
      <xdr:col>55</xdr:col>
      <xdr:colOff>0</xdr:colOff>
      <xdr:row>77</xdr:row>
      <xdr:rowOff>88134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176203"/>
          <a:ext cx="838200" cy="1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88134</xdr:rowOff>
    </xdr:from>
    <xdr:to>
      <xdr:col>50</xdr:col>
      <xdr:colOff>114300</xdr:colOff>
      <xdr:row>77</xdr:row>
      <xdr:rowOff>99630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289784"/>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67397</xdr:rowOff>
    </xdr:from>
    <xdr:to>
      <xdr:col>45</xdr:col>
      <xdr:colOff>177800</xdr:colOff>
      <xdr:row>77</xdr:row>
      <xdr:rowOff>99630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26904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67397</xdr:rowOff>
    </xdr:from>
    <xdr:to>
      <xdr:col>41</xdr:col>
      <xdr:colOff>50800</xdr:colOff>
      <xdr:row>78</xdr:row>
      <xdr:rowOff>35066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269047"/>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95203</xdr:rowOff>
    </xdr:from>
    <xdr:to>
      <xdr:col>55</xdr:col>
      <xdr:colOff>50800</xdr:colOff>
      <xdr:row>77</xdr:row>
      <xdr:rowOff>25353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118080</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37334</xdr:rowOff>
    </xdr:from>
    <xdr:to>
      <xdr:col>50</xdr:col>
      <xdr:colOff>165100</xdr:colOff>
      <xdr:row>77</xdr:row>
      <xdr:rowOff>138934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155461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48830</xdr:rowOff>
    </xdr:from>
    <xdr:to>
      <xdr:col>46</xdr:col>
      <xdr:colOff>38100</xdr:colOff>
      <xdr:row>77</xdr:row>
      <xdr:rowOff>150430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166957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16597</xdr:rowOff>
    </xdr:from>
    <xdr:to>
      <xdr:col>41</xdr:col>
      <xdr:colOff>101600</xdr:colOff>
      <xdr:row>77</xdr:row>
      <xdr:rowOff>118197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109324</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3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155716</xdr:rowOff>
    </xdr:from>
    <xdr:to>
      <xdr:col>36</xdr:col>
      <xdr:colOff>165100</xdr:colOff>
      <xdr:row>78</xdr:row>
      <xdr:rowOff>85866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102393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1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2129</xdr:rowOff>
    </xdr:from>
    <xdr:to>
      <xdr:col>55</xdr:col>
      <xdr:colOff>0</xdr:colOff>
      <xdr:row>96</xdr:row>
      <xdr:rowOff>118166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289879"/>
          <a:ext cx="838200" cy="28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86596</xdr:rowOff>
    </xdr:from>
    <xdr:to>
      <xdr:col>50</xdr:col>
      <xdr:colOff>114300</xdr:colOff>
      <xdr:row>95</xdr:row>
      <xdr:rowOff>2129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02896"/>
          <a:ext cx="889000" cy="8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7569</xdr:rowOff>
    </xdr:from>
    <xdr:to>
      <xdr:col>45</xdr:col>
      <xdr:colOff>177800</xdr:colOff>
      <xdr:row>94</xdr:row>
      <xdr:rowOff>86596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123869"/>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7569</xdr:rowOff>
    </xdr:from>
    <xdr:to>
      <xdr:col>41</xdr:col>
      <xdr:colOff>50800</xdr:colOff>
      <xdr:row>94</xdr:row>
      <xdr:rowOff>88609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123869"/>
          <a:ext cx="8890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67366</xdr:rowOff>
    </xdr:from>
    <xdr:to>
      <xdr:col>55</xdr:col>
      <xdr:colOff>50800</xdr:colOff>
      <xdr:row>96</xdr:row>
      <xdr:rowOff>168966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45793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122779</xdr:rowOff>
    </xdr:from>
    <xdr:to>
      <xdr:col>50</xdr:col>
      <xdr:colOff>165100</xdr:colOff>
      <xdr:row>95</xdr:row>
      <xdr:rowOff>52929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69456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1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35796</xdr:rowOff>
    </xdr:from>
    <xdr:to>
      <xdr:col>46</xdr:col>
      <xdr:colOff>38100</xdr:colOff>
      <xdr:row>94</xdr:row>
      <xdr:rowOff>137396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153923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128219</xdr:rowOff>
    </xdr:from>
    <xdr:to>
      <xdr:col>41</xdr:col>
      <xdr:colOff>101600</xdr:colOff>
      <xdr:row>94</xdr:row>
      <xdr:rowOff>58369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74896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8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37809</xdr:rowOff>
    </xdr:from>
    <xdr:to>
      <xdr:col>36</xdr:col>
      <xdr:colOff>165100</xdr:colOff>
      <xdr:row>94</xdr:row>
      <xdr:rowOff>139409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1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155936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9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58624</xdr:rowOff>
    </xdr:from>
    <xdr:to>
      <xdr:col>85</xdr:col>
      <xdr:colOff>127000</xdr:colOff>
      <xdr:row>38</xdr:row>
      <xdr:rowOff>60871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73724"/>
          <a:ext cx="8382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53442</xdr:rowOff>
    </xdr:from>
    <xdr:to>
      <xdr:col>81</xdr:col>
      <xdr:colOff>50800</xdr:colOff>
      <xdr:row>38</xdr:row>
      <xdr:rowOff>60871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6854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117907</xdr:rowOff>
    </xdr:from>
    <xdr:to>
      <xdr:col>76</xdr:col>
      <xdr:colOff>114300</xdr:colOff>
      <xdr:row>38</xdr:row>
      <xdr:rowOff>53442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290107"/>
          <a:ext cx="889000" cy="2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117907</xdr:rowOff>
    </xdr:from>
    <xdr:to>
      <xdr:col>71</xdr:col>
      <xdr:colOff>177800</xdr:colOff>
      <xdr:row>38</xdr:row>
      <xdr:rowOff>112382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90107"/>
          <a:ext cx="889000" cy="3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7824</xdr:rowOff>
    </xdr:from>
    <xdr:to>
      <xdr:col>85</xdr:col>
      <xdr:colOff>177800</xdr:colOff>
      <xdr:row>38</xdr:row>
      <xdr:rowOff>109424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157701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10071</xdr:rowOff>
    </xdr:from>
    <xdr:to>
      <xdr:col>81</xdr:col>
      <xdr:colOff>101600</xdr:colOff>
      <xdr:row>38</xdr:row>
      <xdr:rowOff>111671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102798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2642</xdr:rowOff>
    </xdr:from>
    <xdr:to>
      <xdr:col>76</xdr:col>
      <xdr:colOff>165100</xdr:colOff>
      <xdr:row>38</xdr:row>
      <xdr:rowOff>104242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95369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67107</xdr:rowOff>
    </xdr:from>
    <xdr:to>
      <xdr:col>72</xdr:col>
      <xdr:colOff>38100</xdr:colOff>
      <xdr:row>36</xdr:row>
      <xdr:rowOff>168707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13784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61582</xdr:rowOff>
    </xdr:from>
    <xdr:to>
      <xdr:col>67</xdr:col>
      <xdr:colOff>101600</xdr:colOff>
      <xdr:row>38</xdr:row>
      <xdr:rowOff>163182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154309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84052</xdr:rowOff>
    </xdr:from>
    <xdr:to>
      <xdr:col>85</xdr:col>
      <xdr:colOff>127000</xdr:colOff>
      <xdr:row>57</xdr:row>
      <xdr:rowOff>126131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342352"/>
          <a:ext cx="838200" cy="5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13366</xdr:rowOff>
    </xdr:from>
    <xdr:to>
      <xdr:col>81</xdr:col>
      <xdr:colOff>50800</xdr:colOff>
      <xdr:row>54</xdr:row>
      <xdr:rowOff>84052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271666"/>
          <a:ext cx="889000" cy="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13366</xdr:rowOff>
    </xdr:from>
    <xdr:to>
      <xdr:col>76</xdr:col>
      <xdr:colOff>114300</xdr:colOff>
      <xdr:row>57</xdr:row>
      <xdr:rowOff>36879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271666"/>
          <a:ext cx="889000" cy="53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36879</xdr:rowOff>
    </xdr:from>
    <xdr:to>
      <xdr:col>71</xdr:col>
      <xdr:colOff>177800</xdr:colOff>
      <xdr:row>57</xdr:row>
      <xdr:rowOff>53665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09529"/>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75331</xdr:rowOff>
    </xdr:from>
    <xdr:to>
      <xdr:col>85</xdr:col>
      <xdr:colOff>177800</xdr:colOff>
      <xdr:row>58</xdr:row>
      <xdr:rowOff>5481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53758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33252</xdr:rowOff>
    </xdr:from>
    <xdr:to>
      <xdr:col>81</xdr:col>
      <xdr:colOff>101600</xdr:colOff>
      <xdr:row>54</xdr:row>
      <xdr:rowOff>134852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2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151379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0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134016</xdr:rowOff>
    </xdr:from>
    <xdr:to>
      <xdr:col>76</xdr:col>
      <xdr:colOff>165100</xdr:colOff>
      <xdr:row>54</xdr:row>
      <xdr:rowOff>64166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80693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89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157529</xdr:rowOff>
    </xdr:from>
    <xdr:to>
      <xdr:col>72</xdr:col>
      <xdr:colOff>38100</xdr:colOff>
      <xdr:row>57</xdr:row>
      <xdr:rowOff>87679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78806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2865</xdr:rowOff>
    </xdr:from>
    <xdr:to>
      <xdr:col>67</xdr:col>
      <xdr:colOff>101600</xdr:colOff>
      <xdr:row>57</xdr:row>
      <xdr:rowOff>104465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95592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130784</xdr:rowOff>
    </xdr:from>
    <xdr:to>
      <xdr:col>85</xdr:col>
      <xdr:colOff>127000</xdr:colOff>
      <xdr:row>78</xdr:row>
      <xdr:rowOff>130831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03884"/>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80629</xdr:rowOff>
    </xdr:from>
    <xdr:to>
      <xdr:col>81</xdr:col>
      <xdr:colOff>50800</xdr:colOff>
      <xdr:row>78</xdr:row>
      <xdr:rowOff>130784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5372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160640</xdr:rowOff>
    </xdr:from>
    <xdr:to>
      <xdr:col>76</xdr:col>
      <xdr:colOff>114300</xdr:colOff>
      <xdr:row>78</xdr:row>
      <xdr:rowOff>80629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36229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160640</xdr:rowOff>
    </xdr:from>
    <xdr:to>
      <xdr:col>71</xdr:col>
      <xdr:colOff>177800</xdr:colOff>
      <xdr:row>78</xdr:row>
      <xdr:rowOff>111948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362290"/>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80031</xdr:rowOff>
    </xdr:from>
    <xdr:to>
      <xdr:col>85</xdr:col>
      <xdr:colOff>177800</xdr:colOff>
      <xdr:row>79</xdr:row>
      <xdr:rowOff>10181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79984</xdr:rowOff>
    </xdr:from>
    <xdr:to>
      <xdr:col>81</xdr:col>
      <xdr:colOff>101600</xdr:colOff>
      <xdr:row>79</xdr:row>
      <xdr:rowOff>10134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29829</xdr:rowOff>
    </xdr:from>
    <xdr:to>
      <xdr:col>76</xdr:col>
      <xdr:colOff>165100</xdr:colOff>
      <xdr:row>78</xdr:row>
      <xdr:rowOff>131429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147956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7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109840</xdr:rowOff>
    </xdr:from>
    <xdr:to>
      <xdr:col>72</xdr:col>
      <xdr:colOff>38100</xdr:colOff>
      <xdr:row>78</xdr:row>
      <xdr:rowOff>39990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56517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08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61148</xdr:rowOff>
    </xdr:from>
    <xdr:to>
      <xdr:col>67</xdr:col>
      <xdr:colOff>101600</xdr:colOff>
      <xdr:row>78</xdr:row>
      <xdr:rowOff>162748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153875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134302</xdr:rowOff>
    </xdr:from>
    <xdr:to>
      <xdr:col>85</xdr:col>
      <xdr:colOff>127000</xdr:colOff>
      <xdr:row>96</xdr:row>
      <xdr:rowOff>140348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93502"/>
          <a:ext cx="8382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140348</xdr:rowOff>
    </xdr:from>
    <xdr:to>
      <xdr:col>81</xdr:col>
      <xdr:colOff>50800</xdr:colOff>
      <xdr:row>96</xdr:row>
      <xdr:rowOff>160274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9954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160274</xdr:rowOff>
    </xdr:from>
    <xdr:to>
      <xdr:col>76</xdr:col>
      <xdr:colOff>114300</xdr:colOff>
      <xdr:row>96</xdr:row>
      <xdr:rowOff>170090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19474"/>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170090</xdr:rowOff>
    </xdr:from>
    <xdr:to>
      <xdr:col>71</xdr:col>
      <xdr:colOff>177800</xdr:colOff>
      <xdr:row>96</xdr:row>
      <xdr:rowOff>170942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29290"/>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83502</xdr:rowOff>
    </xdr:from>
    <xdr:to>
      <xdr:col>85</xdr:col>
      <xdr:colOff>177800</xdr:colOff>
      <xdr:row>97</xdr:row>
      <xdr:rowOff>13652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61929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89548</xdr:rowOff>
    </xdr:from>
    <xdr:to>
      <xdr:col>81</xdr:col>
      <xdr:colOff>101600</xdr:colOff>
      <xdr:row>97</xdr:row>
      <xdr:rowOff>19698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109474</xdr:rowOff>
    </xdr:from>
    <xdr:to>
      <xdr:col>76</xdr:col>
      <xdr:colOff>165100</xdr:colOff>
      <xdr:row>97</xdr:row>
      <xdr:rowOff>39624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30751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119290</xdr:rowOff>
    </xdr:from>
    <xdr:to>
      <xdr:col>72</xdr:col>
      <xdr:colOff>38100</xdr:colOff>
      <xdr:row>97</xdr:row>
      <xdr:rowOff>49440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40567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120142</xdr:rowOff>
    </xdr:from>
    <xdr:to>
      <xdr:col>67</xdr:col>
      <xdr:colOff>101600</xdr:colOff>
      <xdr:row>97</xdr:row>
      <xdr:rowOff>50292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類似団体平均と比較した場合の本市の特徴として、民生費・衛生費の水準が類似団体平均を上回っていることが挙げられる。</a:t>
          </a:r>
          <a:endParaRPr lang="ja-JP" altLang="ja-JP" sz="1400" i="0">
            <a:effectLst/>
          </a:endParaRPr>
        </a:p>
        <a:p>
          <a:r>
            <a:rPr kumimoji="1" lang="ja-JP" altLang="ja-JP" sz="1100" i="0">
              <a:solidFill>
                <a:schemeClr val="dk1"/>
              </a:solidFill>
              <a:effectLst/>
              <a:latin typeface="+mn-lt"/>
              <a:ea typeface="+mn-ea"/>
              <a:cs typeface="+mn-cs"/>
            </a:rPr>
            <a:t>　構成比が最も大きい民生費については、類似団体平均より高い水準にある扶助費が多くの割合を占めているため、同様に類似団体平均を上回る結果となっている。</a:t>
          </a:r>
          <a:endParaRPr lang="ja-JP" altLang="ja-JP" sz="1400" i="0">
            <a:effectLst/>
          </a:endParaRPr>
        </a:p>
        <a:p>
          <a:r>
            <a:rPr kumimoji="1" lang="ja-JP" altLang="ja-JP" sz="1100" i="0">
              <a:solidFill>
                <a:schemeClr val="dk1"/>
              </a:solidFill>
              <a:effectLst/>
              <a:latin typeface="+mn-lt"/>
              <a:ea typeface="+mn-ea"/>
              <a:cs typeface="+mn-cs"/>
            </a:rPr>
            <a:t>　衛生費については、市民病院への支出金、清掃組合への負担金があることが要因である。</a:t>
          </a:r>
          <a:endParaRPr lang="ja-JP" altLang="ja-JP" sz="1400" i="0">
            <a:effectLst/>
          </a:endParaRPr>
        </a:p>
        <a:p>
          <a:r>
            <a:rPr kumimoji="1" lang="ja-JP" altLang="ja-JP" sz="1100" i="0">
              <a:solidFill>
                <a:schemeClr val="dk1"/>
              </a:solidFill>
              <a:effectLst/>
              <a:latin typeface="+mn-lt"/>
              <a:ea typeface="+mn-ea"/>
              <a:cs typeface="+mn-cs"/>
            </a:rPr>
            <a:t>　一方、学校給食センターの</a:t>
          </a:r>
          <a:r>
            <a:rPr kumimoji="1" lang="ja-JP" altLang="en-US" sz="1100" i="0">
              <a:solidFill>
                <a:schemeClr val="dk1"/>
              </a:solidFill>
              <a:effectLst/>
              <a:latin typeface="+mn-lt"/>
              <a:ea typeface="+mn-ea"/>
              <a:cs typeface="+mn-cs"/>
            </a:rPr>
            <a:t>建替</a:t>
          </a:r>
          <a:r>
            <a:rPr kumimoji="1" lang="ja-JP" altLang="ja-JP" sz="1100" i="0">
              <a:solidFill>
                <a:schemeClr val="dk1"/>
              </a:solidFill>
              <a:effectLst/>
              <a:latin typeface="+mn-lt"/>
              <a:ea typeface="+mn-ea"/>
              <a:cs typeface="+mn-cs"/>
            </a:rPr>
            <a:t>工事</a:t>
          </a:r>
          <a:r>
            <a:rPr kumimoji="1" lang="ja-JP" altLang="en-US" sz="1100" i="0">
              <a:solidFill>
                <a:schemeClr val="dk1"/>
              </a:solidFill>
              <a:effectLst/>
              <a:latin typeface="+mn-lt"/>
              <a:ea typeface="+mn-ea"/>
              <a:cs typeface="+mn-cs"/>
            </a:rPr>
            <a:t>の完了に</a:t>
          </a:r>
          <a:r>
            <a:rPr kumimoji="1" lang="ja-JP" altLang="ja-JP" sz="1100" i="0">
              <a:solidFill>
                <a:schemeClr val="dk1"/>
              </a:solidFill>
              <a:effectLst/>
              <a:latin typeface="+mn-lt"/>
              <a:ea typeface="+mn-ea"/>
              <a:cs typeface="+mn-cs"/>
            </a:rPr>
            <a:t>より、</a:t>
          </a:r>
          <a:r>
            <a:rPr kumimoji="1" lang="ja-JP" altLang="en-US" sz="1100" i="0">
              <a:solidFill>
                <a:schemeClr val="dk1"/>
              </a:solidFill>
              <a:effectLst/>
              <a:latin typeface="+mn-lt"/>
              <a:ea typeface="+mn-ea"/>
              <a:cs typeface="+mn-cs"/>
            </a:rPr>
            <a:t>教育費は</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年度に</a:t>
          </a:r>
          <a:r>
            <a:rPr kumimoji="1" lang="ja-JP" altLang="en-US" sz="1100" i="0">
              <a:solidFill>
                <a:schemeClr val="dk1"/>
              </a:solidFill>
              <a:effectLst/>
              <a:latin typeface="+mn-lt"/>
              <a:ea typeface="+mn-ea"/>
              <a:cs typeface="+mn-cs"/>
            </a:rPr>
            <a:t>類似団体平均をした回る規模に戻った</a:t>
          </a:r>
          <a:r>
            <a:rPr kumimoji="1" lang="ja-JP" altLang="ja-JP" sz="1100" i="0">
              <a:solidFill>
                <a:schemeClr val="dk1"/>
              </a:solidFill>
              <a:effectLst/>
              <a:latin typeface="+mn-lt"/>
              <a:ea typeface="+mn-ea"/>
              <a:cs typeface="+mn-cs"/>
            </a:rPr>
            <a:t>。</a:t>
          </a:r>
          <a:endParaRPr lang="ja-JP" altLang="ja-JP" sz="1400" i="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i="0">
              <a:solidFill>
                <a:schemeClr val="dk1"/>
              </a:solidFill>
              <a:effectLst/>
              <a:latin typeface="+mn-lt"/>
              <a:ea typeface="+mn-ea"/>
              <a:cs typeface="+mn-cs"/>
            </a:rPr>
            <a:t>　財政調整基金残高は、</a:t>
          </a:r>
          <a:r>
            <a:rPr kumimoji="1" lang="ja-JP" altLang="en-US" sz="1050" i="0">
              <a:solidFill>
                <a:schemeClr val="dk1"/>
              </a:solidFill>
              <a:effectLst/>
              <a:latin typeface="+mn-lt"/>
              <a:ea typeface="+mn-ea"/>
              <a:cs typeface="+mn-cs"/>
            </a:rPr>
            <a:t>物価高高騰の影響等による財源不足により</a:t>
          </a:r>
          <a:r>
            <a:rPr kumimoji="1" lang="en-US" altLang="ja-JP" sz="1050" i="0">
              <a:solidFill>
                <a:schemeClr val="dk1"/>
              </a:solidFill>
              <a:effectLst/>
              <a:latin typeface="+mn-lt"/>
              <a:ea typeface="+mn-ea"/>
              <a:cs typeface="+mn-cs"/>
            </a:rPr>
            <a:t>930</a:t>
          </a:r>
          <a:r>
            <a:rPr kumimoji="1" lang="ja-JP" altLang="en-US" sz="1050" i="0">
              <a:solidFill>
                <a:schemeClr val="dk1"/>
              </a:solidFill>
              <a:effectLst/>
              <a:latin typeface="+mn-lt"/>
              <a:ea typeface="+mn-ea"/>
              <a:cs typeface="+mn-cs"/>
            </a:rPr>
            <a:t>百万円取り崩しており</a:t>
          </a:r>
          <a:r>
            <a:rPr kumimoji="1" lang="ja-JP" altLang="ja-JP" sz="1050" i="0">
              <a:solidFill>
                <a:schemeClr val="dk1"/>
              </a:solidFill>
              <a:effectLst/>
              <a:latin typeface="+mn-lt"/>
              <a:ea typeface="+mn-ea"/>
              <a:cs typeface="+mn-cs"/>
            </a:rPr>
            <a:t>、実質単年度収支</a:t>
          </a:r>
          <a:r>
            <a:rPr kumimoji="1" lang="ja-JP" altLang="en-US" sz="1050" i="0">
              <a:solidFill>
                <a:schemeClr val="dk1"/>
              </a:solidFill>
              <a:effectLst/>
              <a:latin typeface="+mn-lt"/>
              <a:ea typeface="+mn-ea"/>
              <a:cs typeface="+mn-cs"/>
            </a:rPr>
            <a:t>も</a:t>
          </a:r>
          <a:r>
            <a:rPr kumimoji="1" lang="ja-JP" altLang="ja-JP" sz="1050" i="0">
              <a:solidFill>
                <a:schemeClr val="dk1"/>
              </a:solidFill>
              <a:effectLst/>
              <a:latin typeface="+mn-lt"/>
              <a:ea typeface="+mn-ea"/>
              <a:cs typeface="+mn-cs"/>
            </a:rPr>
            <a:t>マイナス</a:t>
          </a:r>
          <a:r>
            <a:rPr kumimoji="1" lang="ja-JP" altLang="en-US" sz="1050" i="0">
              <a:solidFill>
                <a:schemeClr val="dk1"/>
              </a:solidFill>
              <a:effectLst/>
              <a:latin typeface="+mn-lt"/>
              <a:ea typeface="+mn-ea"/>
              <a:cs typeface="+mn-cs"/>
            </a:rPr>
            <a:t>となっている</a:t>
          </a:r>
          <a:r>
            <a:rPr kumimoji="1" lang="ja-JP" altLang="ja-JP" sz="1050" i="0">
              <a:solidFill>
                <a:schemeClr val="dk1"/>
              </a:solidFill>
              <a:effectLst/>
              <a:latin typeface="+mn-lt"/>
              <a:ea typeface="+mn-ea"/>
              <a:cs typeface="+mn-cs"/>
            </a:rPr>
            <a:t>。</a:t>
          </a:r>
          <a:endParaRPr lang="ja-JP" altLang="ja-JP" sz="1200" i="0">
            <a:effectLst/>
          </a:endParaRPr>
        </a:p>
        <a:p>
          <a:r>
            <a:rPr kumimoji="1" lang="ja-JP" altLang="ja-JP" sz="1050" i="0">
              <a:solidFill>
                <a:schemeClr val="dk1"/>
              </a:solidFill>
              <a:effectLst/>
              <a:latin typeface="+mn-lt"/>
              <a:ea typeface="+mn-ea"/>
              <a:cs typeface="+mn-cs"/>
            </a:rPr>
            <a:t>　今後は、社会保障関連経費の増加、道の駅建設、土地区画整理事業の推進や老朽化した公共施設の更新など多額の経費が発生する見込みで、財政調整基金の取崩しが求められ、実質単年度収支はマイナスで推移することが予測されるため、より一層の行財政改革を進め、財政規律の堅持に努める必要がある。</a:t>
          </a:r>
          <a:endParaRPr lang="ja-JP" altLang="ja-JP" sz="1200" i="0">
            <a:effectLst/>
          </a:endParaRPr>
        </a:p>
        <a:p>
          <a:r>
            <a:rPr kumimoji="1" lang="ja-JP" altLang="ja-JP" sz="1050" i="0">
              <a:solidFill>
                <a:schemeClr val="dk1"/>
              </a:solidFill>
              <a:effectLst/>
              <a:latin typeface="+mn-lt"/>
              <a:ea typeface="+mn-ea"/>
              <a:cs typeface="+mn-cs"/>
            </a:rPr>
            <a:t>　また、ふるさと納税の拡大等による歳入増の取組や業務効率化による経費削減を推進し、安定かつ持続可能な財政運営を図る。</a:t>
          </a:r>
          <a:endParaRPr lang="ja-JP" altLang="ja-JP" sz="1200" i="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　一般会計及び特別会計、全ての会計において赤字会計は無い。</a:t>
          </a:r>
          <a:endParaRPr lang="ja-JP" altLang="ja-JP" sz="1400" i="0">
            <a:effectLst/>
          </a:endParaRPr>
        </a:p>
        <a:p>
          <a:r>
            <a:rPr kumimoji="1" lang="ja-JP" altLang="ja-JP" sz="1100" i="0">
              <a:solidFill>
                <a:schemeClr val="dk1"/>
              </a:solidFill>
              <a:effectLst/>
              <a:latin typeface="+mn-lt"/>
              <a:ea typeface="+mn-ea"/>
              <a:cs typeface="+mn-cs"/>
            </a:rPr>
            <a:t>　病院事業会計において</a:t>
          </a:r>
          <a:r>
            <a:rPr kumimoji="1" lang="ja-JP" altLang="en-US" sz="1100" i="0">
              <a:solidFill>
                <a:schemeClr val="dk1"/>
              </a:solidFill>
              <a:effectLst/>
              <a:latin typeface="+mn-lt"/>
              <a:ea typeface="+mn-ea"/>
              <a:cs typeface="+mn-cs"/>
            </a:rPr>
            <a:t>、新病院の建設に伴い</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年度の黒字幅が</a:t>
          </a:r>
          <a:r>
            <a:rPr kumimoji="1" lang="ja-JP" altLang="en-US" sz="1100" i="0">
              <a:solidFill>
                <a:schemeClr val="dk1"/>
              </a:solidFill>
              <a:effectLst/>
              <a:latin typeface="+mn-lt"/>
              <a:ea typeface="+mn-ea"/>
              <a:cs typeface="+mn-cs"/>
            </a:rPr>
            <a:t>減少</a:t>
          </a:r>
          <a:r>
            <a:rPr kumimoji="1" lang="ja-JP" altLang="ja-JP" sz="1100" i="0">
              <a:solidFill>
                <a:schemeClr val="dk1"/>
              </a:solidFill>
              <a:effectLst/>
              <a:latin typeface="+mn-lt"/>
              <a:ea typeface="+mn-ea"/>
              <a:cs typeface="+mn-cs"/>
            </a:rPr>
            <a:t>した</a:t>
          </a:r>
          <a:r>
            <a:rPr kumimoji="1" lang="ja-JP" altLang="en-US" sz="1100" i="0">
              <a:solidFill>
                <a:schemeClr val="dk1"/>
              </a:solidFill>
              <a:effectLst/>
              <a:latin typeface="+mn-lt"/>
              <a:ea typeface="+mn-ea"/>
              <a:cs typeface="+mn-cs"/>
            </a:rPr>
            <a:t>。新病院建設に伴う減価償却費等の影響により収支状況が厳しくなっていくが、第三期中期経営計画を基に経営健全化を図る。</a:t>
          </a:r>
          <a:endParaRPr kumimoji="1" lang="en-US" altLang="ja-JP" sz="1100" i="0">
            <a:solidFill>
              <a:schemeClr val="dk1"/>
            </a:solidFill>
            <a:effectLst/>
            <a:latin typeface="+mn-lt"/>
            <a:ea typeface="+mn-ea"/>
            <a:cs typeface="+mn-cs"/>
          </a:endParaRPr>
        </a:p>
        <a:p>
          <a:r>
            <a:rPr kumimoji="1" lang="ja-JP" altLang="ja-JP" sz="1100" i="0">
              <a:solidFill>
                <a:schemeClr val="dk1"/>
              </a:solidFill>
              <a:effectLst/>
              <a:latin typeface="+mn-lt"/>
              <a:ea typeface="+mn-ea"/>
              <a:cs typeface="+mn-cs"/>
            </a:rPr>
            <a:t>　</a:t>
          </a:r>
          <a:r>
            <a:rPr kumimoji="1" lang="en-US" altLang="ja-JP" sz="1100" i="0">
              <a:solidFill>
                <a:schemeClr val="dk1"/>
              </a:solidFill>
              <a:effectLst/>
              <a:latin typeface="+mn-lt"/>
              <a:ea typeface="+mn-ea"/>
              <a:cs typeface="+mn-cs"/>
            </a:rPr>
            <a:t>H27</a:t>
          </a:r>
          <a:r>
            <a:rPr kumimoji="1" lang="ja-JP" altLang="ja-JP" sz="1100" i="0">
              <a:solidFill>
                <a:schemeClr val="dk1"/>
              </a:solidFill>
              <a:effectLst/>
              <a:latin typeface="+mn-lt"/>
              <a:ea typeface="+mn-ea"/>
              <a:cs typeface="+mn-cs"/>
            </a:rPr>
            <a:t>年度に赤字会計であった国民健康保険特別会計は、国保税収納率の向上や医療費適正化対策及び保険事業の推進に取り組んだ結果、黒字決算となったが、医療の高度化・高額化に伴い、今後、医療費が増加していくことが予想され、厳しい財政状況は続くと思われる。</a:t>
          </a:r>
          <a:endParaRPr lang="ja-JP" altLang="ja-JP" sz="1400" i="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i="0">
              <a:solidFill>
                <a:schemeClr val="dk1"/>
              </a:solidFill>
              <a:effectLst/>
              <a:latin typeface="+mn-lt"/>
              <a:ea typeface="+mn-ea"/>
              <a:cs typeface="+mn-cs"/>
            </a:rPr>
            <a:t>・元利償還金：</a:t>
          </a:r>
          <a:r>
            <a:rPr kumimoji="1" lang="en-US" altLang="ja-JP" sz="900" i="0">
              <a:solidFill>
                <a:schemeClr val="dk1"/>
              </a:solidFill>
              <a:effectLst/>
              <a:latin typeface="+mn-lt"/>
              <a:ea typeface="+mn-ea"/>
              <a:cs typeface="+mn-cs"/>
            </a:rPr>
            <a:t>R3</a:t>
          </a:r>
          <a:r>
            <a:rPr kumimoji="1" lang="ja-JP" altLang="ja-JP" sz="900" i="0">
              <a:solidFill>
                <a:schemeClr val="dk1"/>
              </a:solidFill>
              <a:effectLst/>
              <a:latin typeface="+mn-lt"/>
              <a:ea typeface="+mn-ea"/>
              <a:cs typeface="+mn-cs"/>
            </a:rPr>
            <a:t>年度で第三セクター等改革推進事業債の償還が終了した一方、</a:t>
          </a:r>
          <a:r>
            <a:rPr kumimoji="1" lang="en-US" altLang="ja-JP" sz="900" i="0">
              <a:solidFill>
                <a:schemeClr val="dk1"/>
              </a:solidFill>
              <a:effectLst/>
              <a:latin typeface="+mn-lt"/>
              <a:ea typeface="+mn-ea"/>
              <a:cs typeface="+mn-cs"/>
            </a:rPr>
            <a:t>R5</a:t>
          </a:r>
          <a:r>
            <a:rPr kumimoji="1" lang="ja-JP" altLang="ja-JP" sz="900" i="0">
              <a:solidFill>
                <a:schemeClr val="dk1"/>
              </a:solidFill>
              <a:effectLst/>
              <a:latin typeface="+mn-lt"/>
              <a:ea typeface="+mn-ea"/>
              <a:cs typeface="+mn-cs"/>
            </a:rPr>
            <a:t>年度は</a:t>
          </a:r>
          <a:r>
            <a:rPr kumimoji="1" lang="ja-JP" altLang="en-US" sz="900" i="0">
              <a:solidFill>
                <a:schemeClr val="dk1"/>
              </a:solidFill>
              <a:effectLst/>
              <a:latin typeface="+mn-lt"/>
              <a:ea typeface="+mn-ea"/>
              <a:cs typeface="+mn-cs"/>
            </a:rPr>
            <a:t>緊急自然災害防止対策事業債</a:t>
          </a:r>
          <a:r>
            <a:rPr kumimoji="1" lang="ja-JP" altLang="ja-JP" sz="900" i="0">
              <a:solidFill>
                <a:schemeClr val="dk1"/>
              </a:solidFill>
              <a:effectLst/>
              <a:latin typeface="+mn-lt"/>
              <a:ea typeface="+mn-ea"/>
              <a:cs typeface="+mn-cs"/>
            </a:rPr>
            <a:t>が増加した。</a:t>
          </a:r>
          <a:endParaRPr lang="ja-JP" altLang="ja-JP" sz="1050" i="0">
            <a:effectLst/>
          </a:endParaRPr>
        </a:p>
        <a:p>
          <a:r>
            <a:rPr kumimoji="1" lang="ja-JP" altLang="ja-JP" sz="900" i="0">
              <a:solidFill>
                <a:schemeClr val="dk1"/>
              </a:solidFill>
              <a:effectLst/>
              <a:latin typeface="+mn-lt"/>
              <a:ea typeface="+mn-ea"/>
              <a:cs typeface="+mn-cs"/>
            </a:rPr>
            <a:t>・公営企業債の元利償還金に対する繰入金：</a:t>
          </a:r>
          <a:r>
            <a:rPr kumimoji="1" lang="en-US" altLang="ja-JP" sz="900" i="0">
              <a:solidFill>
                <a:schemeClr val="dk1"/>
              </a:solidFill>
              <a:effectLst/>
              <a:latin typeface="+mn-lt"/>
              <a:ea typeface="+mn-ea"/>
              <a:cs typeface="+mn-cs"/>
            </a:rPr>
            <a:t>H25</a:t>
          </a:r>
          <a:r>
            <a:rPr kumimoji="1" lang="ja-JP" altLang="ja-JP" sz="900" i="0">
              <a:solidFill>
                <a:schemeClr val="dk1"/>
              </a:solidFill>
              <a:effectLst/>
              <a:latin typeface="+mn-lt"/>
              <a:ea typeface="+mn-ea"/>
              <a:cs typeface="+mn-cs"/>
            </a:rPr>
            <a:t>年度から水道事業会計において、ありあけ浄水場の給水開始に伴い、その償還が始まったことで増加、以降は減少傾向であり、</a:t>
          </a:r>
          <a:r>
            <a:rPr kumimoji="1" lang="en-US" altLang="ja-JP" sz="900" i="0">
              <a:solidFill>
                <a:schemeClr val="dk1"/>
              </a:solidFill>
              <a:effectLst/>
              <a:latin typeface="+mn-lt"/>
              <a:ea typeface="+mn-ea"/>
              <a:cs typeface="+mn-cs"/>
            </a:rPr>
            <a:t>R3</a:t>
          </a:r>
          <a:r>
            <a:rPr kumimoji="1" lang="ja-JP" altLang="ja-JP" sz="900" i="0">
              <a:solidFill>
                <a:schemeClr val="dk1"/>
              </a:solidFill>
              <a:effectLst/>
              <a:latin typeface="+mn-lt"/>
              <a:ea typeface="+mn-ea"/>
              <a:cs typeface="+mn-cs"/>
            </a:rPr>
            <a:t>年度に下水道事業会計における雨水対策事業によりいったん増加したものの、</a:t>
          </a:r>
          <a:r>
            <a:rPr kumimoji="1" lang="en-US" altLang="ja-JP" sz="900" i="0">
              <a:solidFill>
                <a:schemeClr val="dk1"/>
              </a:solidFill>
              <a:effectLst/>
              <a:latin typeface="+mn-lt"/>
              <a:ea typeface="+mn-ea"/>
              <a:cs typeface="+mn-cs"/>
            </a:rPr>
            <a:t>R4</a:t>
          </a:r>
          <a:r>
            <a:rPr kumimoji="1" lang="ja-JP" altLang="ja-JP" sz="900" i="0">
              <a:solidFill>
                <a:schemeClr val="dk1"/>
              </a:solidFill>
              <a:effectLst/>
              <a:latin typeface="+mn-lt"/>
              <a:ea typeface="+mn-ea"/>
              <a:cs typeface="+mn-cs"/>
            </a:rPr>
            <a:t>年度</a:t>
          </a:r>
          <a:r>
            <a:rPr kumimoji="1" lang="ja-JP" altLang="en-US" sz="900" i="0">
              <a:solidFill>
                <a:schemeClr val="dk1"/>
              </a:solidFill>
              <a:effectLst/>
              <a:latin typeface="+mn-lt"/>
              <a:ea typeface="+mn-ea"/>
              <a:cs typeface="+mn-cs"/>
            </a:rPr>
            <a:t>から減少傾向にある</a:t>
          </a:r>
          <a:r>
            <a:rPr kumimoji="1" lang="ja-JP" altLang="ja-JP" sz="900" i="0">
              <a:solidFill>
                <a:schemeClr val="dk1"/>
              </a:solidFill>
              <a:effectLst/>
              <a:latin typeface="+mn-lt"/>
              <a:ea typeface="+mn-ea"/>
              <a:cs typeface="+mn-cs"/>
            </a:rPr>
            <a:t>。</a:t>
          </a:r>
          <a:endParaRPr lang="ja-JP" altLang="ja-JP" sz="1050" i="0">
            <a:effectLst/>
          </a:endParaRPr>
        </a:p>
        <a:p>
          <a:r>
            <a:rPr kumimoji="1" lang="ja-JP" altLang="ja-JP" sz="900" i="0">
              <a:solidFill>
                <a:schemeClr val="dk1"/>
              </a:solidFill>
              <a:effectLst/>
              <a:latin typeface="+mn-lt"/>
              <a:ea typeface="+mn-ea"/>
              <a:cs typeface="+mn-cs"/>
            </a:rPr>
            <a:t>・組合等が起こした地方債の元利償還金に対する負担金等：有明広域行政事務組合と大牟田・荒尾清掃施設組合の負担金である。</a:t>
          </a:r>
          <a:endParaRPr lang="ja-JP" altLang="ja-JP" sz="1050" i="0">
            <a:effectLst/>
          </a:endParaRPr>
        </a:p>
        <a:p>
          <a:r>
            <a:rPr kumimoji="1" lang="ja-JP" altLang="ja-JP" sz="900" i="0">
              <a:solidFill>
                <a:schemeClr val="dk1"/>
              </a:solidFill>
              <a:effectLst/>
              <a:latin typeface="+mn-lt"/>
              <a:ea typeface="+mn-ea"/>
              <a:cs typeface="+mn-cs"/>
            </a:rPr>
            <a:t>・債務負担行為に基づく支出額：</a:t>
          </a:r>
          <a:r>
            <a:rPr kumimoji="1" lang="en-US" altLang="ja-JP" sz="900" i="0">
              <a:solidFill>
                <a:schemeClr val="dk1"/>
              </a:solidFill>
              <a:effectLst/>
              <a:latin typeface="+mn-lt"/>
              <a:ea typeface="+mn-ea"/>
              <a:cs typeface="+mn-cs"/>
            </a:rPr>
            <a:t>H21</a:t>
          </a:r>
          <a:r>
            <a:rPr kumimoji="1" lang="ja-JP" altLang="ja-JP" sz="900" i="0">
              <a:solidFill>
                <a:schemeClr val="dk1"/>
              </a:solidFill>
              <a:effectLst/>
              <a:latin typeface="+mn-lt"/>
              <a:ea typeface="+mn-ea"/>
              <a:cs typeface="+mn-cs"/>
            </a:rPr>
            <a:t>年度から工業団地土地購入として発生した。</a:t>
          </a:r>
          <a:endParaRPr lang="ja-JP" altLang="ja-JP" sz="1050" i="0">
            <a:effectLst/>
          </a:endParaRPr>
        </a:p>
        <a:p>
          <a:r>
            <a:rPr kumimoji="1" lang="ja-JP" altLang="ja-JP" sz="900" i="0">
              <a:solidFill>
                <a:schemeClr val="dk1"/>
              </a:solidFill>
              <a:effectLst/>
              <a:latin typeface="+mn-lt"/>
              <a:ea typeface="+mn-ea"/>
              <a:cs typeface="+mn-cs"/>
            </a:rPr>
            <a:t>・</a:t>
          </a:r>
          <a:r>
            <a:rPr kumimoji="1" lang="ja-JP" altLang="en-US" sz="900" i="0">
              <a:solidFill>
                <a:schemeClr val="dk1"/>
              </a:solidFill>
              <a:effectLst/>
              <a:latin typeface="+mn-lt"/>
              <a:ea typeface="+mn-ea"/>
              <a:cs typeface="+mn-cs"/>
            </a:rPr>
            <a:t>算入</a:t>
          </a:r>
          <a:r>
            <a:rPr kumimoji="1" lang="ja-JP" altLang="ja-JP" sz="900" i="0">
              <a:solidFill>
                <a:schemeClr val="dk1"/>
              </a:solidFill>
              <a:effectLst/>
              <a:latin typeface="+mn-lt"/>
              <a:ea typeface="+mn-ea"/>
              <a:cs typeface="+mn-cs"/>
            </a:rPr>
            <a:t>公債費等：過去の記載に対する基準財政需要額であり、横ばいで推移している。</a:t>
          </a:r>
          <a:endParaRPr lang="ja-JP" altLang="ja-JP" sz="1050" i="0">
            <a:effectLst/>
          </a:endParaRPr>
        </a:p>
        <a:p>
          <a:r>
            <a:rPr kumimoji="1" lang="ja-JP" altLang="ja-JP" sz="900" i="0">
              <a:solidFill>
                <a:schemeClr val="dk1"/>
              </a:solidFill>
              <a:effectLst/>
              <a:latin typeface="+mn-lt"/>
              <a:ea typeface="+mn-ea"/>
              <a:cs typeface="+mn-cs"/>
            </a:rPr>
            <a:t>・実質公債費比率の分子：</a:t>
          </a:r>
          <a:r>
            <a:rPr kumimoji="1" lang="en-US" altLang="ja-JP" sz="900" i="0">
              <a:solidFill>
                <a:schemeClr val="dk1"/>
              </a:solidFill>
              <a:effectLst/>
              <a:latin typeface="+mn-lt"/>
              <a:ea typeface="+mn-ea"/>
              <a:cs typeface="+mn-cs"/>
            </a:rPr>
            <a:t>H24</a:t>
          </a:r>
          <a:r>
            <a:rPr kumimoji="1" lang="ja-JP" altLang="ja-JP" sz="900" i="0">
              <a:solidFill>
                <a:schemeClr val="dk1"/>
              </a:solidFill>
              <a:effectLst/>
              <a:latin typeface="+mn-lt"/>
              <a:ea typeface="+mn-ea"/>
              <a:cs typeface="+mn-cs"/>
            </a:rPr>
            <a:t>年度から増減があるものの、ほぼ横ばいで推移している。</a:t>
          </a:r>
          <a:endParaRPr lang="ja-JP" altLang="ja-JP" sz="1050" i="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・一般会計に係る地方債の現在高：</a:t>
          </a:r>
          <a:r>
            <a:rPr kumimoji="1" lang="en-US" altLang="ja-JP" sz="1100" i="0">
              <a:solidFill>
                <a:schemeClr val="dk1"/>
              </a:solidFill>
              <a:effectLst/>
              <a:latin typeface="+mn-lt"/>
              <a:ea typeface="+mn-ea"/>
              <a:cs typeface="+mn-cs"/>
            </a:rPr>
            <a:t>H23</a:t>
          </a:r>
          <a:r>
            <a:rPr kumimoji="1" lang="ja-JP" altLang="ja-JP" sz="1100" i="0">
              <a:solidFill>
                <a:schemeClr val="dk1"/>
              </a:solidFill>
              <a:effectLst/>
              <a:latin typeface="+mn-lt"/>
              <a:ea typeface="+mn-ea"/>
              <a:cs typeface="+mn-cs"/>
            </a:rPr>
            <a:t>年度に競馬組合解散に伴う第三セクター等改革推進債の起債により増加。以降は微減で推移していたが、</a:t>
          </a:r>
          <a:r>
            <a:rPr kumimoji="1" lang="en-US" altLang="ja-JP" sz="1100" i="0">
              <a:solidFill>
                <a:schemeClr val="dk1"/>
              </a:solidFill>
              <a:effectLst/>
              <a:latin typeface="+mn-lt"/>
              <a:ea typeface="+mn-ea"/>
              <a:cs typeface="+mn-cs"/>
            </a:rPr>
            <a:t>H30</a:t>
          </a:r>
          <a:r>
            <a:rPr kumimoji="1" lang="ja-JP" altLang="ja-JP" sz="1100" i="0">
              <a:solidFill>
                <a:schemeClr val="dk1"/>
              </a:solidFill>
              <a:effectLst/>
              <a:latin typeface="+mn-lt"/>
              <a:ea typeface="+mn-ea"/>
              <a:cs typeface="+mn-cs"/>
            </a:rPr>
            <a:t>年度から増加傾向にあり、</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a:t>
          </a:r>
          <a:r>
            <a:rPr kumimoji="1" lang="ja-JP" altLang="en-US" sz="1100" i="0">
              <a:solidFill>
                <a:schemeClr val="dk1"/>
              </a:solidFill>
              <a:effectLst/>
              <a:latin typeface="+mn-lt"/>
              <a:ea typeface="+mn-ea"/>
              <a:cs typeface="+mn-cs"/>
            </a:rPr>
            <a:t>は南新地土地区画整理事業</a:t>
          </a:r>
          <a:r>
            <a:rPr kumimoji="1" lang="ja-JP" altLang="ja-JP" sz="1100" i="0">
              <a:solidFill>
                <a:schemeClr val="dk1"/>
              </a:solidFill>
              <a:effectLst/>
              <a:latin typeface="+mn-lt"/>
              <a:ea typeface="+mn-ea"/>
              <a:cs typeface="+mn-cs"/>
            </a:rPr>
            <a:t>等により増加となっている。</a:t>
          </a:r>
          <a:endParaRPr lang="ja-JP" altLang="ja-JP" sz="1400" i="0">
            <a:effectLst/>
          </a:endParaRPr>
        </a:p>
        <a:p>
          <a:r>
            <a:rPr kumimoji="1" lang="ja-JP" altLang="ja-JP" sz="1100" i="0">
              <a:solidFill>
                <a:schemeClr val="dk1"/>
              </a:solidFill>
              <a:effectLst/>
              <a:latin typeface="+mn-lt"/>
              <a:ea typeface="+mn-ea"/>
              <a:cs typeface="+mn-cs"/>
            </a:rPr>
            <a:t>・債務負担行為に基づく支出予定額：近年、新たな事業を行っていないことから減少傾向にある。</a:t>
          </a:r>
          <a:endParaRPr lang="ja-JP" altLang="ja-JP" sz="1400" i="0">
            <a:effectLst/>
          </a:endParaRPr>
        </a:p>
        <a:p>
          <a:r>
            <a:rPr kumimoji="1" lang="ja-JP" altLang="ja-JP" sz="1100" i="0">
              <a:solidFill>
                <a:schemeClr val="dk1"/>
              </a:solidFill>
              <a:effectLst/>
              <a:latin typeface="+mn-lt"/>
              <a:ea typeface="+mn-ea"/>
              <a:cs typeface="+mn-cs"/>
            </a:rPr>
            <a:t>・公営企業債等繰入見込額：減少傾向にあったが、</a:t>
          </a:r>
          <a:r>
            <a:rPr kumimoji="1" lang="en-US" altLang="ja-JP" sz="1100" i="0">
              <a:solidFill>
                <a:schemeClr val="dk1"/>
              </a:solidFill>
              <a:effectLst/>
              <a:latin typeface="+mn-lt"/>
              <a:ea typeface="+mn-ea"/>
              <a:cs typeface="+mn-cs"/>
            </a:rPr>
            <a:t>R3</a:t>
          </a:r>
          <a:r>
            <a:rPr kumimoji="1" lang="ja-JP" altLang="ja-JP" sz="1100" i="0">
              <a:solidFill>
                <a:schemeClr val="dk1"/>
              </a:solidFill>
              <a:effectLst/>
              <a:latin typeface="+mn-lt"/>
              <a:ea typeface="+mn-ea"/>
              <a:cs typeface="+mn-cs"/>
            </a:rPr>
            <a:t>年度からは、新病院建設事業により病院事業会計において増加となっている。</a:t>
          </a:r>
          <a:endParaRPr lang="ja-JP" altLang="ja-JP" sz="1400" i="0">
            <a:effectLst/>
          </a:endParaRPr>
        </a:p>
        <a:p>
          <a:r>
            <a:rPr kumimoji="1" lang="ja-JP" altLang="ja-JP" sz="1100" i="0">
              <a:solidFill>
                <a:schemeClr val="dk1"/>
              </a:solidFill>
              <a:effectLst/>
              <a:latin typeface="+mn-lt"/>
              <a:ea typeface="+mn-ea"/>
              <a:cs typeface="+mn-cs"/>
            </a:rPr>
            <a:t>・組合等負担等見込額：有明広域行政事務組合、大牟田・荒尾清掃施設組合の負担金であり、</a:t>
          </a:r>
          <a:r>
            <a:rPr kumimoji="1" lang="en-US" altLang="ja-JP" sz="1100" i="0">
              <a:solidFill>
                <a:schemeClr val="dk1"/>
              </a:solidFill>
              <a:effectLst/>
              <a:latin typeface="+mn-lt"/>
              <a:ea typeface="+mn-ea"/>
              <a:cs typeface="+mn-cs"/>
            </a:rPr>
            <a:t>H30</a:t>
          </a:r>
          <a:r>
            <a:rPr kumimoji="1" lang="ja-JP" altLang="ja-JP" sz="1100" i="0">
              <a:solidFill>
                <a:schemeClr val="dk1"/>
              </a:solidFill>
              <a:effectLst/>
              <a:latin typeface="+mn-lt"/>
              <a:ea typeface="+mn-ea"/>
              <a:cs typeface="+mn-cs"/>
            </a:rPr>
            <a:t>年度から増加傾向にある。</a:t>
          </a:r>
          <a:endParaRPr lang="ja-JP" altLang="ja-JP" sz="1400" i="0">
            <a:effectLst/>
          </a:endParaRPr>
        </a:p>
        <a:p>
          <a:r>
            <a:rPr kumimoji="1" lang="ja-JP" altLang="ja-JP" sz="1100" i="0">
              <a:solidFill>
                <a:schemeClr val="dk1"/>
              </a:solidFill>
              <a:effectLst/>
              <a:latin typeface="+mn-lt"/>
              <a:ea typeface="+mn-ea"/>
              <a:cs typeface="+mn-cs"/>
            </a:rPr>
            <a:t>・充当可能基金：</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a:t>
          </a:r>
          <a:r>
            <a:rPr kumimoji="1" lang="ja-JP" altLang="en-US" sz="1100" i="0">
              <a:solidFill>
                <a:schemeClr val="dk1"/>
              </a:solidFill>
              <a:effectLst/>
              <a:latin typeface="+mn-lt"/>
              <a:ea typeface="+mn-ea"/>
              <a:cs typeface="+mn-cs"/>
            </a:rPr>
            <a:t>は</a:t>
          </a:r>
          <a:r>
            <a:rPr kumimoji="1" lang="ja-JP" altLang="ja-JP" sz="1100" i="0">
              <a:solidFill>
                <a:schemeClr val="dk1"/>
              </a:solidFill>
              <a:effectLst/>
              <a:latin typeface="+mn-lt"/>
              <a:ea typeface="+mn-ea"/>
              <a:cs typeface="+mn-cs"/>
            </a:rPr>
            <a:t>財政調整基金</a:t>
          </a:r>
          <a:r>
            <a:rPr kumimoji="1" lang="ja-JP" altLang="en-US" sz="1100" i="0">
              <a:solidFill>
                <a:schemeClr val="dk1"/>
              </a:solidFill>
              <a:effectLst/>
              <a:latin typeface="+mn-lt"/>
              <a:ea typeface="+mn-ea"/>
              <a:cs typeface="+mn-cs"/>
            </a:rPr>
            <a:t>を取り崩したため、減少に転じた。</a:t>
          </a:r>
          <a:endParaRPr lang="ja-JP" altLang="ja-JP" sz="1400" i="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（増減理由）</a:t>
          </a:r>
          <a:endParaRPr lang="ja-JP" altLang="ja-JP" sz="1400" i="0">
            <a:effectLst/>
          </a:endParaRPr>
        </a:p>
        <a:p>
          <a:r>
            <a:rPr kumimoji="1" lang="ja-JP" altLang="ja-JP" sz="1100" i="0">
              <a:solidFill>
                <a:schemeClr val="dk1"/>
              </a:solidFill>
              <a:effectLst/>
              <a:latin typeface="+mn-lt"/>
              <a:ea typeface="+mn-ea"/>
              <a:cs typeface="+mn-cs"/>
            </a:rPr>
            <a:t>　「財政調整基金」には前年度の決算余剰金等</a:t>
          </a:r>
          <a:r>
            <a:rPr kumimoji="1" lang="en-US" altLang="ja-JP" sz="1100" i="0">
              <a:solidFill>
                <a:schemeClr val="dk1"/>
              </a:solidFill>
              <a:effectLst/>
              <a:latin typeface="+mn-lt"/>
              <a:ea typeface="+mn-ea"/>
              <a:cs typeface="+mn-cs"/>
            </a:rPr>
            <a:t>91</a:t>
          </a:r>
          <a:r>
            <a:rPr kumimoji="1" lang="ja-JP" altLang="ja-JP" sz="1100" i="0">
              <a:solidFill>
                <a:schemeClr val="dk1"/>
              </a:solidFill>
              <a:effectLst/>
              <a:latin typeface="+mn-lt"/>
              <a:ea typeface="+mn-ea"/>
              <a:cs typeface="+mn-cs"/>
            </a:rPr>
            <a:t>百万円を積み立てた。また、一般廃棄物処理施設の大規模改修等に備えるため、「荒尾市の一般廃棄物処理施設建設基金」に</a:t>
          </a:r>
          <a:r>
            <a:rPr kumimoji="1" lang="en-US" altLang="ja-JP" sz="1100" i="0">
              <a:solidFill>
                <a:schemeClr val="dk1"/>
              </a:solidFill>
              <a:effectLst/>
              <a:latin typeface="+mn-lt"/>
              <a:ea typeface="+mn-ea"/>
              <a:cs typeface="+mn-cs"/>
            </a:rPr>
            <a:t>80</a:t>
          </a:r>
          <a:r>
            <a:rPr kumimoji="1" lang="ja-JP" altLang="ja-JP" sz="1100" i="0">
              <a:solidFill>
                <a:schemeClr val="dk1"/>
              </a:solidFill>
              <a:effectLst/>
              <a:latin typeface="+mn-lt"/>
              <a:ea typeface="+mn-ea"/>
              <a:cs typeface="+mn-cs"/>
            </a:rPr>
            <a:t>百万円を積み立てた。ふるさと納税寄付金を「ふるさと応援基金」に</a:t>
          </a:r>
          <a:r>
            <a:rPr kumimoji="1" lang="en-US" altLang="ja-JP" sz="1100" i="0">
              <a:solidFill>
                <a:schemeClr val="dk1"/>
              </a:solidFill>
              <a:effectLst/>
              <a:latin typeface="+mn-lt"/>
              <a:ea typeface="+mn-ea"/>
              <a:cs typeface="+mn-cs"/>
            </a:rPr>
            <a:t>368</a:t>
          </a:r>
          <a:r>
            <a:rPr kumimoji="1" lang="ja-JP" altLang="ja-JP" sz="1100" i="0">
              <a:solidFill>
                <a:schemeClr val="dk1"/>
              </a:solidFill>
              <a:effectLst/>
              <a:latin typeface="+mn-lt"/>
              <a:ea typeface="+mn-ea"/>
              <a:cs typeface="+mn-cs"/>
            </a:rPr>
            <a:t>百万円、荒尾市子ども未来基金寄付金を「荒尾市子ども未来基金」へ</a:t>
          </a:r>
          <a:r>
            <a:rPr kumimoji="1" lang="en-US" altLang="ja-JP" sz="1100" i="0">
              <a:solidFill>
                <a:schemeClr val="dk1"/>
              </a:solidFill>
              <a:effectLst/>
              <a:latin typeface="+mn-lt"/>
              <a:ea typeface="+mn-ea"/>
              <a:cs typeface="+mn-cs"/>
            </a:rPr>
            <a:t>167</a:t>
          </a:r>
          <a:r>
            <a:rPr kumimoji="1" lang="ja-JP" altLang="ja-JP" sz="1100" i="0">
              <a:solidFill>
                <a:schemeClr val="dk1"/>
              </a:solidFill>
              <a:effectLst/>
              <a:latin typeface="+mn-lt"/>
              <a:ea typeface="+mn-ea"/>
              <a:cs typeface="+mn-cs"/>
            </a:rPr>
            <a:t>百万円を積み立てた一方で、「財政調整基金」</a:t>
          </a:r>
          <a:r>
            <a:rPr kumimoji="1" lang="ja-JP" altLang="en-US" sz="1100" i="0">
              <a:solidFill>
                <a:schemeClr val="dk1"/>
              </a:solidFill>
              <a:effectLst/>
              <a:latin typeface="+mn-lt"/>
              <a:ea typeface="+mn-ea"/>
              <a:cs typeface="+mn-cs"/>
            </a:rPr>
            <a:t>から</a:t>
          </a:r>
          <a:r>
            <a:rPr kumimoji="1" lang="en-US" altLang="ja-JP" sz="1100" i="0">
              <a:solidFill>
                <a:schemeClr val="dk1"/>
              </a:solidFill>
              <a:effectLst/>
              <a:latin typeface="+mn-lt"/>
              <a:ea typeface="+mn-ea"/>
              <a:cs typeface="+mn-cs"/>
            </a:rPr>
            <a:t>930</a:t>
          </a:r>
          <a:r>
            <a:rPr kumimoji="1" lang="ja-JP" altLang="en-US" sz="1100" i="0">
              <a:solidFill>
                <a:schemeClr val="dk1"/>
              </a:solidFill>
              <a:effectLst/>
              <a:latin typeface="+mn-lt"/>
              <a:ea typeface="+mn-ea"/>
              <a:cs typeface="+mn-cs"/>
            </a:rPr>
            <a:t>百万円、</a:t>
          </a:r>
          <a:r>
            <a:rPr kumimoji="1" lang="ja-JP" altLang="ja-JP" sz="1100" i="0">
              <a:solidFill>
                <a:schemeClr val="dk1"/>
              </a:solidFill>
              <a:effectLst/>
              <a:latin typeface="+mn-lt"/>
              <a:ea typeface="+mn-ea"/>
              <a:cs typeface="+mn-cs"/>
            </a:rPr>
            <a:t>「ふるさと応援基金」からふるさと納税事業費の財源として</a:t>
          </a:r>
          <a:r>
            <a:rPr kumimoji="1" lang="en-US" altLang="ja-JP" sz="1100" i="0">
              <a:solidFill>
                <a:schemeClr val="dk1"/>
              </a:solidFill>
              <a:effectLst/>
              <a:latin typeface="+mn-lt"/>
              <a:ea typeface="+mn-ea"/>
              <a:cs typeface="+mn-cs"/>
            </a:rPr>
            <a:t>271</a:t>
          </a:r>
          <a:r>
            <a:rPr kumimoji="1" lang="ja-JP" altLang="ja-JP" sz="1100" i="0">
              <a:solidFill>
                <a:schemeClr val="dk1"/>
              </a:solidFill>
              <a:effectLst/>
              <a:latin typeface="+mn-lt"/>
              <a:ea typeface="+mn-ea"/>
              <a:cs typeface="+mn-cs"/>
            </a:rPr>
            <a:t>百万円、「荒尾子ども未来基金」から子育て・少子化対策事業費の財源として</a:t>
          </a:r>
          <a:r>
            <a:rPr kumimoji="1" lang="en-US" altLang="ja-JP" sz="1100" i="0">
              <a:solidFill>
                <a:schemeClr val="dk1"/>
              </a:solidFill>
              <a:effectLst/>
              <a:latin typeface="+mn-lt"/>
              <a:ea typeface="+mn-ea"/>
              <a:cs typeface="+mn-cs"/>
            </a:rPr>
            <a:t>138</a:t>
          </a:r>
          <a:r>
            <a:rPr kumimoji="1" lang="ja-JP" altLang="ja-JP" sz="1100" i="0">
              <a:solidFill>
                <a:schemeClr val="dk1"/>
              </a:solidFill>
              <a:effectLst/>
              <a:latin typeface="+mn-lt"/>
              <a:ea typeface="+mn-ea"/>
              <a:cs typeface="+mn-cs"/>
            </a:rPr>
            <a:t>百万円を取り崩した</a:t>
          </a:r>
          <a:r>
            <a:rPr kumimoji="1" lang="ja-JP" altLang="en-US" sz="1100" i="0">
              <a:solidFill>
                <a:schemeClr val="dk1"/>
              </a:solidFill>
              <a:effectLst/>
              <a:latin typeface="+mn-lt"/>
              <a:ea typeface="+mn-ea"/>
              <a:cs typeface="+mn-cs"/>
            </a:rPr>
            <a:t>ため</a:t>
          </a:r>
          <a:r>
            <a:rPr kumimoji="1" lang="ja-JP" altLang="ja-JP" sz="1100" i="0">
              <a:solidFill>
                <a:schemeClr val="dk1"/>
              </a:solidFill>
              <a:effectLst/>
              <a:latin typeface="+mn-lt"/>
              <a:ea typeface="+mn-ea"/>
              <a:cs typeface="+mn-cs"/>
            </a:rPr>
            <a:t>、基金全体としては</a:t>
          </a:r>
          <a:r>
            <a:rPr kumimoji="1" lang="en-US" altLang="ja-JP" sz="1100" i="0">
              <a:solidFill>
                <a:schemeClr val="dk1"/>
              </a:solidFill>
              <a:effectLst/>
              <a:latin typeface="+mn-lt"/>
              <a:ea typeface="+mn-ea"/>
              <a:cs typeface="+mn-cs"/>
            </a:rPr>
            <a:t>207</a:t>
          </a:r>
          <a:r>
            <a:rPr kumimoji="1" lang="ja-JP" altLang="ja-JP" sz="1100" i="0">
              <a:solidFill>
                <a:schemeClr val="dk1"/>
              </a:solidFill>
              <a:effectLst/>
              <a:latin typeface="+mn-lt"/>
              <a:ea typeface="+mn-ea"/>
              <a:cs typeface="+mn-cs"/>
            </a:rPr>
            <a:t>百万円の</a:t>
          </a:r>
          <a:r>
            <a:rPr kumimoji="1" lang="ja-JP" altLang="en-US" sz="1100" i="0">
              <a:solidFill>
                <a:schemeClr val="dk1"/>
              </a:solidFill>
              <a:effectLst/>
              <a:latin typeface="+mn-lt"/>
              <a:ea typeface="+mn-ea"/>
              <a:cs typeface="+mn-cs"/>
            </a:rPr>
            <a:t>減</a:t>
          </a:r>
          <a:r>
            <a:rPr kumimoji="1" lang="ja-JP" altLang="ja-JP" sz="1100" i="0">
              <a:solidFill>
                <a:schemeClr val="dk1"/>
              </a:solidFill>
              <a:effectLst/>
              <a:latin typeface="+mn-lt"/>
              <a:ea typeface="+mn-ea"/>
              <a:cs typeface="+mn-cs"/>
            </a:rPr>
            <a:t>となった。</a:t>
          </a:r>
          <a:endParaRPr lang="ja-JP" altLang="ja-JP" sz="1400" i="0">
            <a:effectLst/>
          </a:endParaRPr>
        </a:p>
        <a:p>
          <a:r>
            <a:rPr kumimoji="1" lang="ja-JP" altLang="ja-JP" sz="1100" i="0">
              <a:solidFill>
                <a:schemeClr val="dk1"/>
              </a:solidFill>
              <a:effectLst/>
              <a:latin typeface="+mn-lt"/>
              <a:ea typeface="+mn-ea"/>
              <a:cs typeface="+mn-cs"/>
            </a:rPr>
            <a:t>（今後の方針）</a:t>
          </a:r>
          <a:endParaRPr lang="ja-JP" altLang="ja-JP" sz="1400" i="0">
            <a:effectLst/>
          </a:endParaRPr>
        </a:p>
        <a:p>
          <a:r>
            <a:rPr kumimoji="1" lang="ja-JP" altLang="ja-JP" sz="1100" i="0">
              <a:solidFill>
                <a:schemeClr val="dk1"/>
              </a:solidFill>
              <a:effectLst/>
              <a:latin typeface="+mn-lt"/>
              <a:ea typeface="+mn-ea"/>
              <a:cs typeface="+mn-cs"/>
            </a:rPr>
            <a:t>　今後も「財政調整基金」＋「減債基金」で</a:t>
          </a:r>
          <a:r>
            <a:rPr kumimoji="1" lang="en-US" altLang="ja-JP" sz="1100" i="0">
              <a:solidFill>
                <a:schemeClr val="dk1"/>
              </a:solidFill>
              <a:effectLst/>
              <a:latin typeface="+mn-lt"/>
              <a:ea typeface="+mn-ea"/>
              <a:cs typeface="+mn-cs"/>
            </a:rPr>
            <a:t>20</a:t>
          </a:r>
          <a:r>
            <a:rPr kumimoji="1" lang="ja-JP" altLang="ja-JP" sz="1100" i="0">
              <a:solidFill>
                <a:schemeClr val="dk1"/>
              </a:solidFill>
              <a:effectLst/>
              <a:latin typeface="+mn-lt"/>
              <a:ea typeface="+mn-ea"/>
              <a:cs typeface="+mn-cs"/>
            </a:rPr>
            <a:t>億円以上を維持する方針である。短期的には「荒尾市の一般廃棄物処理施設建設基金」について、継続して一定額を積み増ししていく予定である。</a:t>
          </a:r>
          <a:endParaRPr lang="ja-JP" altLang="ja-JP" sz="1400" i="0">
            <a:effectLst/>
          </a:endParaRPr>
        </a:p>
        <a:p>
          <a:endParaRPr kumimoji="1" lang="en-US" altLang="ja-JP" sz="13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（基金の使途）</a:t>
          </a:r>
          <a:endParaRPr lang="ja-JP" altLang="ja-JP" sz="1400" i="0">
            <a:effectLst/>
          </a:endParaRPr>
        </a:p>
        <a:p>
          <a:r>
            <a:rPr kumimoji="1" lang="ja-JP" altLang="ja-JP" sz="1100" i="0">
              <a:solidFill>
                <a:schemeClr val="dk1"/>
              </a:solidFill>
              <a:effectLst/>
              <a:latin typeface="+mn-lt"/>
              <a:ea typeface="+mn-ea"/>
              <a:cs typeface="+mn-cs"/>
            </a:rPr>
            <a:t>ふるさと応援基金：個性豊かな活力のあるふるさとづくりに役立てる事業の推進。</a:t>
          </a:r>
          <a:endParaRPr lang="ja-JP" altLang="ja-JP" sz="1400" i="0">
            <a:effectLst/>
          </a:endParaRPr>
        </a:p>
        <a:p>
          <a:r>
            <a:rPr kumimoji="1" lang="ja-JP" altLang="ja-JP" sz="1100" i="0">
              <a:solidFill>
                <a:schemeClr val="dk1"/>
              </a:solidFill>
              <a:effectLst/>
              <a:latin typeface="+mn-lt"/>
              <a:ea typeface="+mn-ea"/>
              <a:cs typeface="+mn-cs"/>
            </a:rPr>
            <a:t>荒尾市の一般廃棄物処理施設建設基金：一般廃棄物処理施設建設に備える。</a:t>
          </a:r>
          <a:endParaRPr lang="ja-JP" altLang="ja-JP" sz="1400" i="0">
            <a:effectLst/>
          </a:endParaRPr>
        </a:p>
        <a:p>
          <a:r>
            <a:rPr kumimoji="1" lang="ja-JP" altLang="ja-JP" sz="1100" i="0">
              <a:solidFill>
                <a:schemeClr val="dk1"/>
              </a:solidFill>
              <a:effectLst/>
              <a:latin typeface="+mn-lt"/>
              <a:ea typeface="+mn-ea"/>
              <a:cs typeface="+mn-cs"/>
            </a:rPr>
            <a:t>公共施設整備基金：公共施設の整備に要する財源の確保。</a:t>
          </a:r>
          <a:endParaRPr lang="ja-JP" altLang="ja-JP" sz="1400" i="0">
            <a:effectLst/>
          </a:endParaRPr>
        </a:p>
        <a:p>
          <a:r>
            <a:rPr kumimoji="1" lang="ja-JP" altLang="en-US" sz="1100" i="0">
              <a:solidFill>
                <a:schemeClr val="dk1"/>
              </a:solidFill>
              <a:effectLst/>
              <a:latin typeface="+mn-lt"/>
              <a:ea typeface="+mn-ea"/>
              <a:cs typeface="+mn-cs"/>
            </a:rPr>
            <a:t>市制</a:t>
          </a:r>
          <a:r>
            <a:rPr kumimoji="1" lang="en-US" altLang="ja-JP" sz="1100" i="0">
              <a:solidFill>
                <a:schemeClr val="dk1"/>
              </a:solidFill>
              <a:effectLst/>
              <a:latin typeface="+mn-lt"/>
              <a:ea typeface="+mn-ea"/>
              <a:cs typeface="+mn-cs"/>
            </a:rPr>
            <a:t>70</a:t>
          </a:r>
          <a:r>
            <a:rPr kumimoji="1" lang="ja-JP" altLang="en-US" sz="1100" i="0">
              <a:solidFill>
                <a:schemeClr val="dk1"/>
              </a:solidFill>
              <a:effectLst/>
              <a:latin typeface="+mn-lt"/>
              <a:ea typeface="+mn-ea"/>
              <a:cs typeface="+mn-cs"/>
            </a:rPr>
            <a:t>周年記念地域活性化基金</a:t>
          </a:r>
          <a:r>
            <a:rPr kumimoji="1" lang="ja-JP" altLang="ja-JP" sz="1100" i="0">
              <a:solidFill>
                <a:schemeClr val="dk1"/>
              </a:solidFill>
              <a:effectLst/>
              <a:latin typeface="+mn-lt"/>
              <a:ea typeface="+mn-ea"/>
              <a:cs typeface="+mn-cs"/>
            </a:rPr>
            <a:t>：地域の活性化等に資する事業を実施するため</a:t>
          </a:r>
          <a:r>
            <a:rPr kumimoji="1" lang="ja-JP" altLang="en-US" sz="1100" i="0">
              <a:solidFill>
                <a:schemeClr val="dk1"/>
              </a:solidFill>
              <a:effectLst/>
              <a:latin typeface="+mn-lt"/>
              <a:ea typeface="+mn-ea"/>
              <a:cs typeface="+mn-cs"/>
            </a:rPr>
            <a:t>の財源の確保</a:t>
          </a:r>
          <a:r>
            <a:rPr kumimoji="1" lang="ja-JP" altLang="ja-JP" sz="1100" i="0">
              <a:solidFill>
                <a:schemeClr val="dk1"/>
              </a:solidFill>
              <a:effectLst/>
              <a:latin typeface="+mn-lt"/>
              <a:ea typeface="+mn-ea"/>
              <a:cs typeface="+mn-cs"/>
            </a:rPr>
            <a:t>。</a:t>
          </a:r>
          <a:endParaRPr lang="ja-JP" altLang="ja-JP" sz="1400" i="0">
            <a:effectLst/>
          </a:endParaRPr>
        </a:p>
        <a:p>
          <a:r>
            <a:rPr kumimoji="1" lang="ja-JP" altLang="ja-JP" sz="1100" i="0">
              <a:solidFill>
                <a:schemeClr val="dk1"/>
              </a:solidFill>
              <a:effectLst/>
              <a:latin typeface="+mn-lt"/>
              <a:ea typeface="+mn-ea"/>
              <a:cs typeface="+mn-cs"/>
            </a:rPr>
            <a:t>（増減理由）</a:t>
          </a:r>
          <a:endParaRPr lang="ja-JP" altLang="ja-JP" sz="1400" i="0">
            <a:effectLst/>
          </a:endParaRPr>
        </a:p>
        <a:p>
          <a:r>
            <a:rPr kumimoji="1" lang="ja-JP" altLang="ja-JP" sz="1100" i="0">
              <a:solidFill>
                <a:schemeClr val="dk1"/>
              </a:solidFill>
              <a:effectLst/>
              <a:latin typeface="+mn-lt"/>
              <a:ea typeface="+mn-ea"/>
              <a:cs typeface="+mn-cs"/>
            </a:rPr>
            <a:t>ふるさと応援基金：寄付金および利子収入の</a:t>
          </a:r>
          <a:r>
            <a:rPr kumimoji="1" lang="en-US" altLang="ja-JP" sz="1100" i="0">
              <a:solidFill>
                <a:schemeClr val="dk1"/>
              </a:solidFill>
              <a:effectLst/>
              <a:latin typeface="+mn-lt"/>
              <a:ea typeface="+mn-ea"/>
              <a:cs typeface="+mn-cs"/>
            </a:rPr>
            <a:t>368</a:t>
          </a:r>
          <a:r>
            <a:rPr kumimoji="1" lang="ja-JP" altLang="ja-JP" sz="1100" i="0">
              <a:solidFill>
                <a:schemeClr val="dk1"/>
              </a:solidFill>
              <a:effectLst/>
              <a:latin typeface="+mn-lt"/>
              <a:ea typeface="+mn-ea"/>
              <a:cs typeface="+mn-cs"/>
            </a:rPr>
            <a:t>百万円を積み立て、ふるさと納税事業費の財源として</a:t>
          </a:r>
          <a:r>
            <a:rPr kumimoji="1" lang="en-US" altLang="ja-JP" sz="1100" i="0">
              <a:solidFill>
                <a:schemeClr val="dk1"/>
              </a:solidFill>
              <a:effectLst/>
              <a:latin typeface="+mn-lt"/>
              <a:ea typeface="+mn-ea"/>
              <a:cs typeface="+mn-cs"/>
            </a:rPr>
            <a:t>271</a:t>
          </a:r>
          <a:r>
            <a:rPr kumimoji="1" lang="ja-JP" altLang="ja-JP" sz="1100" i="0">
              <a:solidFill>
                <a:schemeClr val="dk1"/>
              </a:solidFill>
              <a:effectLst/>
              <a:latin typeface="+mn-lt"/>
              <a:ea typeface="+mn-ea"/>
              <a:cs typeface="+mn-cs"/>
            </a:rPr>
            <a:t>百万円を取り崩した。</a:t>
          </a:r>
          <a:endParaRPr lang="ja-JP" altLang="ja-JP" sz="1400" i="0">
            <a:effectLst/>
          </a:endParaRPr>
        </a:p>
        <a:p>
          <a:r>
            <a:rPr kumimoji="1" lang="ja-JP" altLang="ja-JP" sz="1100" i="0">
              <a:solidFill>
                <a:schemeClr val="dk1"/>
              </a:solidFill>
              <a:effectLst/>
              <a:latin typeface="+mn-lt"/>
              <a:ea typeface="+mn-ea"/>
              <a:cs typeface="+mn-cs"/>
            </a:rPr>
            <a:t>荒尾市の一般廃棄物処理施設建設基金：一般廃棄物処理施設の大規模改修等に備えて、財政事情を考慮しながら、継続して一定額を積み立てる。</a:t>
          </a:r>
          <a:r>
            <a:rPr kumimoji="1" lang="en-US" altLang="ja-JP" sz="1100" i="0">
              <a:solidFill>
                <a:schemeClr val="dk1"/>
              </a:solidFill>
              <a:effectLst/>
              <a:latin typeface="+mn-lt"/>
              <a:ea typeface="+mn-ea"/>
              <a:cs typeface="+mn-cs"/>
            </a:rPr>
            <a:t>R5</a:t>
          </a:r>
          <a:r>
            <a:rPr kumimoji="1" lang="ja-JP" altLang="ja-JP" sz="1100" i="0">
              <a:solidFill>
                <a:schemeClr val="dk1"/>
              </a:solidFill>
              <a:effectLst/>
              <a:latin typeface="+mn-lt"/>
              <a:ea typeface="+mn-ea"/>
              <a:cs typeface="+mn-cs"/>
            </a:rPr>
            <a:t>年度は</a:t>
          </a:r>
          <a:r>
            <a:rPr kumimoji="1" lang="en-US" altLang="ja-JP" sz="1100" i="0">
              <a:solidFill>
                <a:schemeClr val="dk1"/>
              </a:solidFill>
              <a:effectLst/>
              <a:latin typeface="+mn-lt"/>
              <a:ea typeface="+mn-ea"/>
              <a:cs typeface="+mn-cs"/>
            </a:rPr>
            <a:t>80</a:t>
          </a:r>
          <a:r>
            <a:rPr kumimoji="1" lang="ja-JP" altLang="ja-JP" sz="1100" i="0">
              <a:solidFill>
                <a:schemeClr val="dk1"/>
              </a:solidFill>
              <a:effectLst/>
              <a:latin typeface="+mn-lt"/>
              <a:ea typeface="+mn-ea"/>
              <a:cs typeface="+mn-cs"/>
            </a:rPr>
            <a:t>百万円を積み立てた。</a:t>
          </a:r>
          <a:endParaRPr lang="ja-JP" altLang="ja-JP" sz="1400" i="0">
            <a:effectLst/>
          </a:endParaRPr>
        </a:p>
        <a:p>
          <a:r>
            <a:rPr kumimoji="1" lang="ja-JP" altLang="ja-JP" sz="1100" i="0">
              <a:solidFill>
                <a:schemeClr val="dk1"/>
              </a:solidFill>
              <a:effectLst/>
              <a:latin typeface="+mn-lt"/>
              <a:ea typeface="+mn-ea"/>
              <a:cs typeface="+mn-cs"/>
            </a:rPr>
            <a:t>市制</a:t>
          </a:r>
          <a:r>
            <a:rPr kumimoji="1" lang="en-US" altLang="ja-JP" sz="1100" i="0">
              <a:solidFill>
                <a:schemeClr val="dk1"/>
              </a:solidFill>
              <a:effectLst/>
              <a:latin typeface="+mn-lt"/>
              <a:ea typeface="+mn-ea"/>
              <a:cs typeface="+mn-cs"/>
            </a:rPr>
            <a:t>70</a:t>
          </a:r>
          <a:r>
            <a:rPr kumimoji="1" lang="ja-JP" altLang="ja-JP" sz="1100" i="0">
              <a:solidFill>
                <a:schemeClr val="dk1"/>
              </a:solidFill>
              <a:effectLst/>
              <a:latin typeface="+mn-lt"/>
              <a:ea typeface="+mn-ea"/>
              <a:cs typeface="+mn-cs"/>
            </a:rPr>
            <a:t>周年記念地域活性化基金：</a:t>
          </a:r>
          <a:r>
            <a:rPr kumimoji="1" lang="ja-JP" altLang="en-US" sz="1100" i="0">
              <a:solidFill>
                <a:schemeClr val="dk1"/>
              </a:solidFill>
              <a:effectLst/>
              <a:latin typeface="+mn-lt"/>
              <a:ea typeface="+mn-ea"/>
              <a:cs typeface="+mn-cs"/>
            </a:rPr>
            <a:t>土地開発公社解散に伴う残余財産及び（一財）荒尾産炭地域振興センター清算金</a:t>
          </a:r>
          <a:r>
            <a:rPr kumimoji="1" lang="ja-JP" altLang="ja-JP" sz="1100" i="0">
              <a:solidFill>
                <a:schemeClr val="dk1"/>
              </a:solidFill>
              <a:effectLst/>
              <a:latin typeface="+mn-lt"/>
              <a:ea typeface="+mn-ea"/>
              <a:cs typeface="+mn-cs"/>
            </a:rPr>
            <a:t>の</a:t>
          </a:r>
          <a:r>
            <a:rPr kumimoji="1" lang="en-US" altLang="ja-JP" sz="1100" i="0">
              <a:solidFill>
                <a:schemeClr val="dk1"/>
              </a:solidFill>
              <a:effectLst/>
              <a:latin typeface="+mn-lt"/>
              <a:ea typeface="+mn-ea"/>
              <a:cs typeface="+mn-cs"/>
            </a:rPr>
            <a:t>338</a:t>
          </a:r>
          <a:r>
            <a:rPr kumimoji="1" lang="ja-JP" altLang="ja-JP" sz="1100" i="0">
              <a:solidFill>
                <a:schemeClr val="dk1"/>
              </a:solidFill>
              <a:effectLst/>
              <a:latin typeface="+mn-lt"/>
              <a:ea typeface="+mn-ea"/>
              <a:cs typeface="+mn-cs"/>
            </a:rPr>
            <a:t>百万円を積み立てた。</a:t>
          </a:r>
          <a:endParaRPr lang="ja-JP" altLang="ja-JP" sz="1400" i="0">
            <a:effectLst/>
          </a:endParaRPr>
        </a:p>
        <a:p>
          <a:r>
            <a:rPr kumimoji="1" lang="ja-JP" altLang="ja-JP" sz="1100" i="0">
              <a:solidFill>
                <a:schemeClr val="dk1"/>
              </a:solidFill>
              <a:effectLst/>
              <a:latin typeface="+mn-lt"/>
              <a:ea typeface="+mn-ea"/>
              <a:cs typeface="+mn-cs"/>
            </a:rPr>
            <a:t>（今後の方針）</a:t>
          </a:r>
          <a:endParaRPr lang="ja-JP" altLang="ja-JP" sz="1400" i="0">
            <a:effectLst/>
          </a:endParaRPr>
        </a:p>
        <a:p>
          <a:r>
            <a:rPr kumimoji="1" lang="ja-JP" altLang="ja-JP" sz="1100" i="0">
              <a:solidFill>
                <a:schemeClr val="dk1"/>
              </a:solidFill>
              <a:effectLst/>
              <a:latin typeface="+mn-lt"/>
              <a:ea typeface="+mn-ea"/>
              <a:cs typeface="+mn-cs"/>
            </a:rPr>
            <a:t>ふるさと応援基金：歴史や文化を生かしたふるさとづくり事業や、市民と行政の協働によるふるさとの元気づくり事業など、ふるさと荒尾の発展に寄与する事業に、積極的に活用していく。</a:t>
          </a:r>
          <a:endParaRPr lang="ja-JP" altLang="ja-JP" sz="1400" i="0">
            <a:effectLst/>
          </a:endParaRPr>
        </a:p>
        <a:p>
          <a:r>
            <a:rPr kumimoji="1" lang="ja-JP" altLang="ja-JP" sz="1100" i="0">
              <a:solidFill>
                <a:schemeClr val="dk1"/>
              </a:solidFill>
              <a:effectLst/>
              <a:latin typeface="+mn-lt"/>
              <a:ea typeface="+mn-ea"/>
              <a:cs typeface="+mn-cs"/>
            </a:rPr>
            <a:t>公共施設整備基金：公共施設の大規模更新を控え、公共施設総合管理計画に基づき個別施設計画を策定した上で、基金の活用について検討していく。</a:t>
          </a:r>
          <a:endParaRPr lang="ja-JP" altLang="ja-JP" sz="1400" i="0">
            <a:effectLst/>
          </a:endParaRPr>
        </a:p>
        <a:p>
          <a:endParaRPr kumimoji="1" lang="en-US" altLang="ja-JP" sz="13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（増減理由）</a:t>
          </a:r>
          <a:endParaRPr lang="ja-JP" altLang="ja-JP" sz="1400" i="0">
            <a:effectLst/>
          </a:endParaRPr>
        </a:p>
        <a:p>
          <a:r>
            <a:rPr kumimoji="1" lang="ja-JP" altLang="ja-JP" sz="1100" i="0">
              <a:solidFill>
                <a:schemeClr val="dk1"/>
              </a:solidFill>
              <a:effectLst/>
              <a:latin typeface="+mn-lt"/>
              <a:ea typeface="+mn-ea"/>
              <a:cs typeface="+mn-cs"/>
            </a:rPr>
            <a:t>　前年度の決算余剰金等</a:t>
          </a:r>
          <a:r>
            <a:rPr kumimoji="1" lang="en-US" altLang="ja-JP" sz="1100" i="0">
              <a:solidFill>
                <a:schemeClr val="dk1"/>
              </a:solidFill>
              <a:effectLst/>
              <a:latin typeface="+mn-lt"/>
              <a:ea typeface="+mn-ea"/>
              <a:cs typeface="+mn-cs"/>
            </a:rPr>
            <a:t>91</a:t>
          </a:r>
          <a:r>
            <a:rPr kumimoji="1" lang="ja-JP" altLang="ja-JP" sz="1100" i="0">
              <a:solidFill>
                <a:schemeClr val="dk1"/>
              </a:solidFill>
              <a:effectLst/>
              <a:latin typeface="+mn-lt"/>
              <a:ea typeface="+mn-ea"/>
              <a:cs typeface="+mn-cs"/>
            </a:rPr>
            <a:t>百万円を積み立て、</a:t>
          </a:r>
          <a:r>
            <a:rPr kumimoji="1" lang="en-US" altLang="ja-JP" sz="1100" i="0">
              <a:solidFill>
                <a:schemeClr val="dk1"/>
              </a:solidFill>
              <a:effectLst/>
              <a:latin typeface="+mn-lt"/>
              <a:ea typeface="+mn-ea"/>
              <a:cs typeface="+mn-cs"/>
            </a:rPr>
            <a:t>930</a:t>
          </a:r>
          <a:r>
            <a:rPr kumimoji="1" lang="ja-JP" altLang="en-US" sz="1100" i="0">
              <a:solidFill>
                <a:schemeClr val="dk1"/>
              </a:solidFill>
              <a:effectLst/>
              <a:latin typeface="+mn-lt"/>
              <a:ea typeface="+mn-ea"/>
              <a:cs typeface="+mn-cs"/>
            </a:rPr>
            <a:t>百万円を</a:t>
          </a:r>
          <a:r>
            <a:rPr kumimoji="1" lang="ja-JP" altLang="ja-JP" sz="1100" i="0">
              <a:solidFill>
                <a:schemeClr val="dk1"/>
              </a:solidFill>
              <a:effectLst/>
              <a:latin typeface="+mn-lt"/>
              <a:ea typeface="+mn-ea"/>
              <a:cs typeface="+mn-cs"/>
            </a:rPr>
            <a:t>取り崩した。</a:t>
          </a:r>
          <a:endParaRPr lang="ja-JP" altLang="ja-JP" sz="1400" i="0">
            <a:effectLst/>
          </a:endParaRPr>
        </a:p>
        <a:p>
          <a:r>
            <a:rPr kumimoji="1" lang="ja-JP" altLang="ja-JP" sz="1100" i="0">
              <a:solidFill>
                <a:schemeClr val="dk1"/>
              </a:solidFill>
              <a:effectLst/>
              <a:latin typeface="+mn-lt"/>
              <a:ea typeface="+mn-ea"/>
              <a:cs typeface="+mn-cs"/>
            </a:rPr>
            <a:t>（今後の方針）</a:t>
          </a:r>
          <a:endParaRPr lang="ja-JP" altLang="ja-JP" sz="1400" i="0">
            <a:effectLst/>
          </a:endParaRPr>
        </a:p>
        <a:p>
          <a:r>
            <a:rPr kumimoji="1" lang="ja-JP" altLang="ja-JP" sz="1100" i="0">
              <a:solidFill>
                <a:schemeClr val="dk1"/>
              </a:solidFill>
              <a:effectLst/>
              <a:latin typeface="+mn-lt"/>
              <a:ea typeface="+mn-ea"/>
              <a:cs typeface="+mn-cs"/>
            </a:rPr>
            <a:t>　道の駅建設、土地区画整理事業やその他老朽化した公共施設の更新などを控えているため、安定かつ持続可能な財政を維持しながら必要に応じて取り崩しを行っていく予定である。</a:t>
          </a:r>
          <a:endParaRPr lang="ja-JP" altLang="ja-JP" sz="1400" i="0">
            <a:effectLst/>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（増減理由）</a:t>
          </a:r>
          <a:endParaRPr lang="ja-JP" altLang="ja-JP" sz="1400" i="0">
            <a:effectLst/>
          </a:endParaRPr>
        </a:p>
        <a:p>
          <a:r>
            <a:rPr kumimoji="1" lang="ja-JP" altLang="ja-JP" sz="1100" i="0">
              <a:solidFill>
                <a:schemeClr val="dk1"/>
              </a:solidFill>
              <a:effectLst/>
              <a:latin typeface="+mn-lt"/>
              <a:ea typeface="+mn-ea"/>
              <a:cs typeface="+mn-cs"/>
            </a:rPr>
            <a:t>　利子収入</a:t>
          </a:r>
          <a:r>
            <a:rPr kumimoji="1" lang="en-US" altLang="ja-JP" sz="1100" i="0">
              <a:solidFill>
                <a:schemeClr val="dk1"/>
              </a:solidFill>
              <a:effectLst/>
              <a:latin typeface="+mn-lt"/>
              <a:ea typeface="+mn-ea"/>
              <a:cs typeface="+mn-cs"/>
            </a:rPr>
            <a:t>53</a:t>
          </a:r>
          <a:r>
            <a:rPr kumimoji="1" lang="ja-JP" altLang="ja-JP" sz="1100" i="0">
              <a:solidFill>
                <a:schemeClr val="dk1"/>
              </a:solidFill>
              <a:effectLst/>
              <a:latin typeface="+mn-lt"/>
              <a:ea typeface="+mn-ea"/>
              <a:cs typeface="+mn-cs"/>
            </a:rPr>
            <a:t>百万円を積み立て、取り崩しは行わなかった。</a:t>
          </a:r>
          <a:endParaRPr lang="ja-JP" altLang="ja-JP" sz="1400" i="0">
            <a:effectLst/>
          </a:endParaRPr>
        </a:p>
        <a:p>
          <a:r>
            <a:rPr kumimoji="1" lang="ja-JP" altLang="ja-JP" sz="1100" i="0">
              <a:solidFill>
                <a:schemeClr val="dk1"/>
              </a:solidFill>
              <a:effectLst/>
              <a:latin typeface="+mn-lt"/>
              <a:ea typeface="+mn-ea"/>
              <a:cs typeface="+mn-cs"/>
            </a:rPr>
            <a:t>（今後の方針）</a:t>
          </a:r>
          <a:endParaRPr lang="ja-JP" altLang="ja-JP" sz="1400" i="0">
            <a:effectLst/>
          </a:endParaRPr>
        </a:p>
        <a:p>
          <a:r>
            <a:rPr kumimoji="1" lang="ja-JP" altLang="ja-JP" sz="1100" i="0">
              <a:solidFill>
                <a:schemeClr val="dk1"/>
              </a:solidFill>
              <a:effectLst/>
              <a:latin typeface="+mn-lt"/>
              <a:ea typeface="+mn-ea"/>
              <a:cs typeface="+mn-cs"/>
            </a:rPr>
            <a:t>　今後も財政状況に応じて取り崩しを検討する。</a:t>
          </a:r>
          <a:endParaRPr lang="ja-JP" altLang="ja-JP" sz="1400" i="0">
            <a:effectLst/>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26534860</v>
      </c>
      <c r="BO4" s="436"/>
      <c r="BP4" s="436"/>
      <c r="BQ4" s="436"/>
      <c r="BR4" s="436"/>
      <c r="BS4" s="436"/>
      <c r="BT4" s="436"/>
      <c r="BU4" s="437"/>
      <c r="BV4" s="435">
        <v>28029880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0.7</v>
      </c>
      <c r="CU4" s="576"/>
      <c r="CV4" s="576"/>
      <c r="CW4" s="576"/>
      <c r="CX4" s="576"/>
      <c r="CY4" s="576"/>
      <c r="CZ4" s="576"/>
      <c r="DA4" s="577"/>
      <c r="DB4" s="575">
        <v>1.4</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26298746</v>
      </c>
      <c r="BO5" s="407"/>
      <c r="BP5" s="407"/>
      <c r="BQ5" s="407"/>
      <c r="BR5" s="407"/>
      <c r="BS5" s="407"/>
      <c r="BT5" s="407"/>
      <c r="BU5" s="408"/>
      <c r="BV5" s="406">
        <v>27730411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95.5</v>
      </c>
      <c r="CU5" s="404"/>
      <c r="CV5" s="404"/>
      <c r="CW5" s="404"/>
      <c r="CX5" s="404"/>
      <c r="CY5" s="404"/>
      <c r="CZ5" s="404"/>
      <c r="DA5" s="405"/>
      <c r="DB5" s="403">
        <v>93.2</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236114</v>
      </c>
      <c r="BO6" s="407"/>
      <c r="BP6" s="407"/>
      <c r="BQ6" s="407"/>
      <c r="BR6" s="407"/>
      <c r="BS6" s="407"/>
      <c r="BT6" s="407"/>
      <c r="BU6" s="408"/>
      <c r="BV6" s="406">
        <v>299469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96.2</v>
      </c>
      <c r="CU6" s="550"/>
      <c r="CV6" s="550"/>
      <c r="CW6" s="550"/>
      <c r="CX6" s="550"/>
      <c r="CY6" s="550"/>
      <c r="CZ6" s="550"/>
      <c r="DA6" s="551"/>
      <c r="DB6" s="549">
        <v>94.6</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143835</v>
      </c>
      <c r="BO7" s="407"/>
      <c r="BP7" s="407"/>
      <c r="BQ7" s="407"/>
      <c r="BR7" s="407"/>
      <c r="BS7" s="407"/>
      <c r="BT7" s="407"/>
      <c r="BU7" s="408"/>
      <c r="BV7" s="406">
        <v>120953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12354651</v>
      </c>
      <c r="CU7" s="407"/>
      <c r="CV7" s="407"/>
      <c r="CW7" s="407"/>
      <c r="CX7" s="407"/>
      <c r="CY7" s="407"/>
      <c r="CZ7" s="407"/>
      <c r="DA7" s="408"/>
      <c r="DB7" s="406">
        <v>12337328</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92279</v>
      </c>
      <c r="BO8" s="407"/>
      <c r="BP8" s="407"/>
      <c r="BQ8" s="407"/>
      <c r="BR8" s="407"/>
      <c r="BS8" s="407"/>
      <c r="BT8" s="407"/>
      <c r="BU8" s="408"/>
      <c r="BV8" s="406">
        <v>178516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0.47</v>
      </c>
      <c r="CU8" s="510"/>
      <c r="CV8" s="510"/>
      <c r="CW8" s="510"/>
      <c r="CX8" s="510"/>
      <c r="CY8" s="510"/>
      <c r="CZ8" s="510"/>
      <c r="DA8" s="511"/>
      <c r="DB8" s="509">
        <v>0.48</v>
      </c>
      <c r="DC8" s="510"/>
      <c r="DD8" s="510"/>
      <c r="DE8" s="510"/>
      <c r="DF8" s="510"/>
      <c r="DG8" s="510"/>
      <c r="DH8" s="510"/>
      <c r="DI8" s="511"/>
    </row>
    <row r="9" spans="1:119" ht="18.75" customHeight="1" thickBot="1">
      <c r="A9" s="175"/>
      <c r="B9" s="538" t="s">
        <v>106</v>
      </c>
      <c r="C9" s="539"/>
      <c r="D9" s="539"/>
      <c r="E9" s="539"/>
      <c r="F9" s="539"/>
      <c r="G9" s="539"/>
      <c r="H9" s="539"/>
      <c r="I9" s="539"/>
      <c r="J9" s="539"/>
      <c r="K9" s="457"/>
      <c r="L9" s="540" t="s">
        <v>107</v>
      </c>
      <c r="M9" s="541"/>
      <c r="N9" s="541"/>
      <c r="O9" s="541"/>
      <c r="P9" s="541"/>
      <c r="Q9" s="542"/>
      <c r="R9" s="543">
        <v>50832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-86237</v>
      </c>
      <c r="BO9" s="407"/>
      <c r="BP9" s="407"/>
      <c r="BQ9" s="407"/>
      <c r="BR9" s="407"/>
      <c r="BS9" s="407"/>
      <c r="BT9" s="407"/>
      <c r="BU9" s="408"/>
      <c r="BV9" s="406">
        <v>-332168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9.9</v>
      </c>
      <c r="CU9" s="404"/>
      <c r="CV9" s="404"/>
      <c r="CW9" s="404"/>
      <c r="CX9" s="404"/>
      <c r="CY9" s="404"/>
      <c r="CZ9" s="404"/>
      <c r="DA9" s="405"/>
      <c r="DB9" s="403">
        <v>10.5</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112</v>
      </c>
      <c r="M10" s="363"/>
      <c r="N10" s="363"/>
      <c r="O10" s="363"/>
      <c r="P10" s="363"/>
      <c r="Q10" s="364"/>
      <c r="R10" s="359">
        <v>53407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90728</v>
      </c>
      <c r="BO10" s="407"/>
      <c r="BP10" s="407"/>
      <c r="BQ10" s="407"/>
      <c r="BR10" s="407"/>
      <c r="BS10" s="407"/>
      <c r="BT10" s="407"/>
      <c r="BU10" s="408"/>
      <c r="BV10" s="406">
        <v>257337</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c r="A12" s="175"/>
      <c r="B12" s="512" t="s">
        <v>122</v>
      </c>
      <c r="C12" s="513"/>
      <c r="D12" s="513"/>
      <c r="E12" s="513"/>
      <c r="F12" s="513"/>
      <c r="G12" s="513"/>
      <c r="H12" s="513"/>
      <c r="I12" s="513"/>
      <c r="J12" s="513"/>
      <c r="K12" s="514"/>
      <c r="L12" s="521" t="s">
        <v>123</v>
      </c>
      <c r="M12" s="522"/>
      <c r="N12" s="522"/>
      <c r="O12" s="522"/>
      <c r="P12" s="522"/>
      <c r="Q12" s="523"/>
      <c r="R12" s="524">
        <v>49641</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930000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c r="A13" s="175"/>
      <c r="B13" s="515"/>
      <c r="C13" s="516"/>
      <c r="D13" s="516"/>
      <c r="E13" s="516"/>
      <c r="F13" s="516"/>
      <c r="G13" s="516"/>
      <c r="H13" s="516"/>
      <c r="I13" s="516"/>
      <c r="J13" s="516"/>
      <c r="K13" s="517"/>
      <c r="L13" s="190"/>
      <c r="M13" s="490" t="s">
        <v>129</v>
      </c>
      <c r="N13" s="491"/>
      <c r="O13" s="491"/>
      <c r="P13" s="491"/>
      <c r="Q13" s="492"/>
      <c r="R13" s="493">
        <v>49226</v>
      </c>
      <c r="S13" s="494"/>
      <c r="T13" s="494"/>
      <c r="U13" s="494"/>
      <c r="V13" s="495"/>
      <c r="W13" s="496" t="s">
        <v>130</v>
      </c>
      <c r="X13" s="392"/>
      <c r="Y13" s="392"/>
      <c r="Z13" s="392"/>
      <c r="AA13" s="392"/>
      <c r="AB13" s="393"/>
      <c r="AC13" s="359">
        <v>851</v>
      </c>
      <c r="AD13" s="360"/>
      <c r="AE13" s="360"/>
      <c r="AF13" s="360"/>
      <c r="AG13" s="361"/>
      <c r="AH13" s="359">
        <v>958</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-925509</v>
      </c>
      <c r="BO13" s="407"/>
      <c r="BP13" s="407"/>
      <c r="BQ13" s="407"/>
      <c r="BR13" s="407"/>
      <c r="BS13" s="407"/>
      <c r="BT13" s="407"/>
      <c r="BU13" s="408"/>
      <c r="BV13" s="406">
        <v>-74831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9.6</v>
      </c>
      <c r="CU13" s="404"/>
      <c r="CV13" s="404"/>
      <c r="CW13" s="404"/>
      <c r="CX13" s="404"/>
      <c r="CY13" s="404"/>
      <c r="CZ13" s="404"/>
      <c r="DA13" s="405"/>
      <c r="DB13" s="403">
        <v>9.5</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135</v>
      </c>
      <c r="M14" s="533"/>
      <c r="N14" s="533"/>
      <c r="O14" s="533"/>
      <c r="P14" s="533"/>
      <c r="Q14" s="534"/>
      <c r="R14" s="493">
        <v>50415</v>
      </c>
      <c r="S14" s="494"/>
      <c r="T14" s="494"/>
      <c r="U14" s="494"/>
      <c r="V14" s="495"/>
      <c r="W14" s="497"/>
      <c r="X14" s="395"/>
      <c r="Y14" s="395"/>
      <c r="Z14" s="395"/>
      <c r="AA14" s="395"/>
      <c r="AB14" s="396"/>
      <c r="AC14" s="486">
        <v>3.9</v>
      </c>
      <c r="AD14" s="487"/>
      <c r="AE14" s="487"/>
      <c r="AF14" s="487"/>
      <c r="AG14" s="488"/>
      <c r="AH14" s="486">
        <v>4.3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92.8</v>
      </c>
      <c r="CU14" s="504"/>
      <c r="CV14" s="504"/>
      <c r="CW14" s="504"/>
      <c r="CX14" s="504"/>
      <c r="CY14" s="504"/>
      <c r="CZ14" s="504"/>
      <c r="DA14" s="505"/>
      <c r="DB14" s="503">
        <v>53.4</v>
      </c>
      <c r="DC14" s="504"/>
      <c r="DD14" s="504"/>
      <c r="DE14" s="504"/>
      <c r="DF14" s="504"/>
      <c r="DG14" s="504"/>
      <c r="DH14" s="504"/>
      <c r="DI14" s="505"/>
    </row>
    <row r="15" spans="1:119" ht="18.75" customHeight="1">
      <c r="A15" s="175"/>
      <c r="B15" s="515"/>
      <c r="C15" s="516"/>
      <c r="D15" s="516"/>
      <c r="E15" s="516"/>
      <c r="F15" s="516"/>
      <c r="G15" s="516"/>
      <c r="H15" s="516"/>
      <c r="I15" s="516"/>
      <c r="J15" s="516"/>
      <c r="K15" s="517"/>
      <c r="L15" s="190"/>
      <c r="M15" s="490" t="s">
        <v>129</v>
      </c>
      <c r="N15" s="491"/>
      <c r="O15" s="491"/>
      <c r="P15" s="491"/>
      <c r="Q15" s="492"/>
      <c r="R15" s="493">
        <v>50048</v>
      </c>
      <c r="S15" s="494"/>
      <c r="T15" s="494"/>
      <c r="U15" s="494"/>
      <c r="V15" s="495"/>
      <c r="W15" s="496" t="s">
        <v>137</v>
      </c>
      <c r="X15" s="392"/>
      <c r="Y15" s="392"/>
      <c r="Z15" s="392"/>
      <c r="AA15" s="392"/>
      <c r="AB15" s="393"/>
      <c r="AC15" s="359">
        <v>5985</v>
      </c>
      <c r="AD15" s="360"/>
      <c r="AE15" s="360"/>
      <c r="AF15" s="360"/>
      <c r="AG15" s="361"/>
      <c r="AH15" s="359">
        <v>6137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5286527</v>
      </c>
      <c r="BO15" s="436"/>
      <c r="BP15" s="436"/>
      <c r="BQ15" s="436"/>
      <c r="BR15" s="436"/>
      <c r="BS15" s="436"/>
      <c r="BT15" s="436"/>
      <c r="BU15" s="437"/>
      <c r="BV15" s="435">
        <v>5164855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27.7</v>
      </c>
      <c r="AD16" s="487"/>
      <c r="AE16" s="487"/>
      <c r="AF16" s="487"/>
      <c r="AG16" s="488"/>
      <c r="AH16" s="486">
        <v>27.6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10952986</v>
      </c>
      <c r="BO16" s="407"/>
      <c r="BP16" s="407"/>
      <c r="BQ16" s="407"/>
      <c r="BR16" s="407"/>
      <c r="BS16" s="407"/>
      <c r="BT16" s="407"/>
      <c r="BU16" s="408"/>
      <c r="BV16" s="406">
        <v>10832577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14744</v>
      </c>
      <c r="AD17" s="360"/>
      <c r="AE17" s="360"/>
      <c r="AF17" s="360"/>
      <c r="AG17" s="361"/>
      <c r="AH17" s="359">
        <v>15137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6610034</v>
      </c>
      <c r="BO17" s="407"/>
      <c r="BP17" s="407"/>
      <c r="BQ17" s="407"/>
      <c r="BR17" s="407"/>
      <c r="BS17" s="407"/>
      <c r="BT17" s="407"/>
      <c r="BU17" s="408"/>
      <c r="BV17" s="406">
        <v>6480279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147</v>
      </c>
      <c r="C18" s="457"/>
      <c r="D18" s="457"/>
      <c r="E18" s="458"/>
      <c r="F18" s="458"/>
      <c r="G18" s="458"/>
      <c r="H18" s="458"/>
      <c r="I18" s="458"/>
      <c r="J18" s="458"/>
      <c r="K18" s="458"/>
      <c r="L18" s="459">
        <v>57.37</v>
      </c>
      <c r="M18" s="459"/>
      <c r="N18" s="459"/>
      <c r="O18" s="459"/>
      <c r="P18" s="459"/>
      <c r="Q18" s="459"/>
      <c r="R18" s="460"/>
      <c r="S18" s="460"/>
      <c r="T18" s="460"/>
      <c r="U18" s="460"/>
      <c r="V18" s="461"/>
      <c r="W18" s="477"/>
      <c r="X18" s="478"/>
      <c r="Y18" s="478"/>
      <c r="Z18" s="478"/>
      <c r="AA18" s="478"/>
      <c r="AB18" s="502"/>
      <c r="AC18" s="376">
        <v>68.3</v>
      </c>
      <c r="AD18" s="377"/>
      <c r="AE18" s="377"/>
      <c r="AF18" s="377"/>
      <c r="AG18" s="462"/>
      <c r="AH18" s="376">
        <v>68.099999999999994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12112419</v>
      </c>
      <c r="BO18" s="407"/>
      <c r="BP18" s="407"/>
      <c r="BQ18" s="407"/>
      <c r="BR18" s="407"/>
      <c r="BS18" s="407"/>
      <c r="BT18" s="407"/>
      <c r="BU18" s="408"/>
      <c r="BV18" s="406">
        <v>11842096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149</v>
      </c>
      <c r="C19" s="457"/>
      <c r="D19" s="457"/>
      <c r="E19" s="458"/>
      <c r="F19" s="458"/>
      <c r="G19" s="458"/>
      <c r="H19" s="458"/>
      <c r="I19" s="458"/>
      <c r="J19" s="458"/>
      <c r="K19" s="458"/>
      <c r="L19" s="466">
        <v>886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16526005</v>
      </c>
      <c r="BO19" s="407"/>
      <c r="BP19" s="407"/>
      <c r="BQ19" s="407"/>
      <c r="BR19" s="407"/>
      <c r="BS19" s="407"/>
      <c r="BT19" s="407"/>
      <c r="BU19" s="408"/>
      <c r="BV19" s="406">
        <v>15442210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151</v>
      </c>
      <c r="C20" s="457"/>
      <c r="D20" s="457"/>
      <c r="E20" s="458"/>
      <c r="F20" s="458"/>
      <c r="G20" s="458"/>
      <c r="H20" s="458"/>
      <c r="I20" s="458"/>
      <c r="J20" s="458"/>
      <c r="K20" s="458"/>
      <c r="L20" s="466">
        <v>20783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17029146</v>
      </c>
      <c r="BO22" s="436"/>
      <c r="BP22" s="436"/>
      <c r="BQ22" s="436"/>
      <c r="BR22" s="436"/>
      <c r="BS22" s="436"/>
      <c r="BT22" s="436"/>
      <c r="BU22" s="437"/>
      <c r="BV22" s="435">
        <v>18003475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15120638</v>
      </c>
      <c r="BO23" s="407"/>
      <c r="BP23" s="407"/>
      <c r="BQ23" s="407"/>
      <c r="BR23" s="407"/>
      <c r="BS23" s="407"/>
      <c r="BT23" s="407"/>
      <c r="BU23" s="408"/>
      <c r="BV23" s="406">
        <v>15920657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161</v>
      </c>
      <c r="F24" s="363"/>
      <c r="G24" s="363"/>
      <c r="H24" s="363"/>
      <c r="I24" s="363"/>
      <c r="J24" s="363"/>
      <c r="K24" s="364"/>
      <c r="L24" s="359">
        <v>1</v>
      </c>
      <c r="M24" s="360"/>
      <c r="N24" s="360"/>
      <c r="O24" s="360"/>
      <c r="P24" s="361"/>
      <c r="Q24" s="359">
        <v>8860</v>
      </c>
      <c r="R24" s="360"/>
      <c r="S24" s="360"/>
      <c r="T24" s="360"/>
      <c r="U24" s="360"/>
      <c r="V24" s="361"/>
      <c r="W24" s="449"/>
      <c r="X24" s="386"/>
      <c r="Y24" s="387"/>
      <c r="Z24" s="362" t="s">
        <v>162</v>
      </c>
      <c r="AA24" s="363"/>
      <c r="AB24" s="363"/>
      <c r="AC24" s="363"/>
      <c r="AD24" s="363"/>
      <c r="AE24" s="363"/>
      <c r="AF24" s="363"/>
      <c r="AG24" s="364"/>
      <c r="AH24" s="359">
        <v>346</v>
      </c>
      <c r="AI24" s="360"/>
      <c r="AJ24" s="360"/>
      <c r="AK24" s="360"/>
      <c r="AL24" s="361"/>
      <c r="AM24" s="359">
        <v>1039038</v>
      </c>
      <c r="AN24" s="360"/>
      <c r="AO24" s="360"/>
      <c r="AP24" s="360"/>
      <c r="AQ24" s="360"/>
      <c r="AR24" s="361"/>
      <c r="AS24" s="359">
        <v>3003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10461953</v>
      </c>
      <c r="BO24" s="407"/>
      <c r="BP24" s="407"/>
      <c r="BQ24" s="407"/>
      <c r="BR24" s="407"/>
      <c r="BS24" s="407"/>
      <c r="BT24" s="407"/>
      <c r="BU24" s="408"/>
      <c r="BV24" s="406">
        <v>10790184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164</v>
      </c>
      <c r="F25" s="363"/>
      <c r="G25" s="363"/>
      <c r="H25" s="363"/>
      <c r="I25" s="363"/>
      <c r="J25" s="363"/>
      <c r="K25" s="364"/>
      <c r="L25" s="359">
        <v>1</v>
      </c>
      <c r="M25" s="360"/>
      <c r="N25" s="360"/>
      <c r="O25" s="360"/>
      <c r="P25" s="361"/>
      <c r="Q25" s="359">
        <v>6780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14337839</v>
      </c>
      <c r="BO25" s="436"/>
      <c r="BP25" s="436"/>
      <c r="BQ25" s="436"/>
      <c r="BR25" s="436"/>
      <c r="BS25" s="436"/>
      <c r="BT25" s="436"/>
      <c r="BU25" s="437"/>
      <c r="BV25" s="435">
        <v>6961493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10212</v>
      </c>
      <c r="AN26" s="360"/>
      <c r="AO26" s="360"/>
      <c r="AP26" s="360"/>
      <c r="AQ26" s="360"/>
      <c r="AR26" s="361"/>
      <c r="AS26" s="359">
        <v>3404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170</v>
      </c>
      <c r="F27" s="363"/>
      <c r="G27" s="363"/>
      <c r="H27" s="363"/>
      <c r="I27" s="363"/>
      <c r="J27" s="363"/>
      <c r="K27" s="364"/>
      <c r="L27" s="359">
        <v>1</v>
      </c>
      <c r="M27" s="360"/>
      <c r="N27" s="360"/>
      <c r="O27" s="360"/>
      <c r="P27" s="361"/>
      <c r="Q27" s="359">
        <v>4450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14676</v>
      </c>
      <c r="AN27" s="360"/>
      <c r="AO27" s="360"/>
      <c r="AP27" s="360"/>
      <c r="AQ27" s="360"/>
      <c r="AR27" s="361"/>
      <c r="AS27" s="359">
        <v>3669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430982</v>
      </c>
      <c r="BO27" s="441"/>
      <c r="BP27" s="441"/>
      <c r="BQ27" s="441"/>
      <c r="BR27" s="441"/>
      <c r="BS27" s="441"/>
      <c r="BT27" s="441"/>
      <c r="BU27" s="442"/>
      <c r="BV27" s="440">
        <v>430853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173</v>
      </c>
      <c r="F28" s="363"/>
      <c r="G28" s="363"/>
      <c r="H28" s="363"/>
      <c r="I28" s="363"/>
      <c r="J28" s="363"/>
      <c r="K28" s="364"/>
      <c r="L28" s="359">
        <v>1</v>
      </c>
      <c r="M28" s="360"/>
      <c r="N28" s="360"/>
      <c r="O28" s="360"/>
      <c r="P28" s="361"/>
      <c r="Q28" s="359">
        <v>4100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3254237</v>
      </c>
      <c r="BO28" s="436"/>
      <c r="BP28" s="436"/>
      <c r="BQ28" s="436"/>
      <c r="BR28" s="436"/>
      <c r="BS28" s="436"/>
      <c r="BT28" s="436"/>
      <c r="BU28" s="437"/>
      <c r="BV28" s="435">
        <v>4093509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176</v>
      </c>
      <c r="F29" s="363"/>
      <c r="G29" s="363"/>
      <c r="H29" s="363"/>
      <c r="I29" s="363"/>
      <c r="J29" s="363"/>
      <c r="K29" s="364"/>
      <c r="L29" s="359">
        <v>16</v>
      </c>
      <c r="M29" s="360"/>
      <c r="N29" s="360"/>
      <c r="O29" s="360"/>
      <c r="P29" s="361"/>
      <c r="Q29" s="359">
        <v>3840</v>
      </c>
      <c r="R29" s="360"/>
      <c r="S29" s="360"/>
      <c r="T29" s="360"/>
      <c r="U29" s="360"/>
      <c r="V29" s="361"/>
      <c r="W29" s="450"/>
      <c r="X29" s="451"/>
      <c r="Y29" s="452"/>
      <c r="Z29" s="362" t="s">
        <v>177</v>
      </c>
      <c r="AA29" s="363"/>
      <c r="AB29" s="363"/>
      <c r="AC29" s="363"/>
      <c r="AD29" s="363"/>
      <c r="AE29" s="363"/>
      <c r="AF29" s="363"/>
      <c r="AG29" s="364"/>
      <c r="AH29" s="359">
        <v>350</v>
      </c>
      <c r="AI29" s="360"/>
      <c r="AJ29" s="360"/>
      <c r="AK29" s="360"/>
      <c r="AL29" s="361"/>
      <c r="AM29" s="359">
        <v>1053714</v>
      </c>
      <c r="AN29" s="360"/>
      <c r="AO29" s="360"/>
      <c r="AP29" s="360"/>
      <c r="AQ29" s="360"/>
      <c r="AR29" s="361"/>
      <c r="AS29" s="359">
        <v>3011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585182</v>
      </c>
      <c r="BO29" s="407"/>
      <c r="BP29" s="407"/>
      <c r="BQ29" s="407"/>
      <c r="BR29" s="407"/>
      <c r="BS29" s="407"/>
      <c r="BT29" s="407"/>
      <c r="BU29" s="408"/>
      <c r="BV29" s="406">
        <v>532388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3048353</v>
      </c>
      <c r="BO30" s="441"/>
      <c r="BP30" s="441"/>
      <c r="BQ30" s="441"/>
      <c r="BR30" s="441"/>
      <c r="BS30" s="441"/>
      <c r="BT30" s="441"/>
      <c r="BU30" s="442"/>
      <c r="BV30" s="440">
        <v>2468680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荒尾市国民健康保険特別会計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荒尾市病院事業会計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有明広域行政事務組合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c r="A35" s="175"/>
      <c r="B35" s="202"/>
      <c r="C35" s="354">
        <f>IF(E35="","",C34+1)</f>
        <v>2</v>
      </c>
      <c r="D35" s="354"/>
      <c r="E35" s="355" t="str">
        <f>IF('各会計、関係団体の財政状況及び健全化判断比率'!B8="","",'各会計、関係団体の財政状況及び健全化判断比率'!B8)</f>
        <v>南新地土地区画整理事業特別会計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荒尾市介護保険特別会計（保険勘定）</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荒尾市水道事業会計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大牟田・荒尾清掃施設組合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荒尾市後期高齢者医療特別会計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荒尾市下水道事業会計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熊本県後期高齢者医療広域連合（一般会計）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荒尾市介護保険特別会計（介護サービス勘定）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熊本県後期高齢者医療広域連合（後期高齢者医療特別会計）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XKkH1vOzn46zXP9RAQQUvpfpE9lM4V9tP47ohxIJf4PcmfZexHC/qv9L4Jlgq14qgoSyrkw4EsAz/GH5EiHgdw==" saltValue="E8YQ14PMtnVyv6Bc7G/u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c r="B5" s="666" t="s">
        <v>215</v>
      </c>
      <c r="C5" s="667"/>
      <c r="D5" s="667"/>
      <c r="E5" s="667"/>
      <c r="F5" s="667"/>
      <c r="G5" s="667"/>
      <c r="H5" s="667"/>
      <c r="I5" s="667"/>
      <c r="J5" s="667"/>
      <c r="K5" s="667"/>
      <c r="L5" s="667"/>
      <c r="M5" s="667"/>
      <c r="N5" s="667"/>
      <c r="O5" s="667"/>
      <c r="P5" s="667"/>
      <c r="Q5" s="668"/>
      <c r="R5" s="663">
        <v>5377242</v>
      </c>
      <c r="S5" s="664"/>
      <c r="T5" s="664"/>
      <c r="U5" s="664"/>
      <c r="V5" s="664"/>
      <c r="W5" s="664"/>
      <c r="X5" s="664"/>
      <c r="Y5" s="689"/>
      <c r="Z5" s="702">
        <v>20.3</v>
      </c>
      <c r="AA5" s="702"/>
      <c r="AB5" s="702"/>
      <c r="AC5" s="702"/>
      <c r="AD5" s="703">
        <v>5377242</v>
      </c>
      <c r="AE5" s="703"/>
      <c r="AF5" s="703"/>
      <c r="AG5" s="703"/>
      <c r="AH5" s="703"/>
      <c r="AI5" s="703"/>
      <c r="AJ5" s="703"/>
      <c r="AK5" s="703"/>
      <c r="AL5" s="690">
        <v>42.7</v>
      </c>
      <c r="AM5" s="672"/>
      <c r="AN5" s="672"/>
      <c r="AO5" s="691"/>
      <c r="AP5" s="666" t="s">
        <v>216</v>
      </c>
      <c r="AQ5" s="667"/>
      <c r="AR5" s="667"/>
      <c r="AS5" s="667"/>
      <c r="AT5" s="667"/>
      <c r="AU5" s="667"/>
      <c r="AV5" s="667"/>
      <c r="AW5" s="667"/>
      <c r="AX5" s="667"/>
      <c r="AY5" s="667"/>
      <c r="AZ5" s="667"/>
      <c r="BA5" s="667"/>
      <c r="BB5" s="667"/>
      <c r="BC5" s="667"/>
      <c r="BD5" s="667"/>
      <c r="BE5" s="667"/>
      <c r="BF5" s="668"/>
      <c r="BG5" s="608">
        <v>5371516</v>
      </c>
      <c r="BH5" s="609"/>
      <c r="BI5" s="609"/>
      <c r="BJ5" s="609"/>
      <c r="BK5" s="609"/>
      <c r="BL5" s="609"/>
      <c r="BM5" s="609"/>
      <c r="BN5" s="610"/>
      <c r="BO5" s="646">
        <v>99.9</v>
      </c>
      <c r="BP5" s="646"/>
      <c r="BQ5" s="646"/>
      <c r="BR5" s="646"/>
      <c r="BS5" s="647">
        <v>248189</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c r="B6" s="605" t="s">
        <v>220</v>
      </c>
      <c r="C6" s="606"/>
      <c r="D6" s="606"/>
      <c r="E6" s="606"/>
      <c r="F6" s="606"/>
      <c r="G6" s="606"/>
      <c r="H6" s="606"/>
      <c r="I6" s="606"/>
      <c r="J6" s="606"/>
      <c r="K6" s="606"/>
      <c r="L6" s="606"/>
      <c r="M6" s="606"/>
      <c r="N6" s="606"/>
      <c r="O6" s="606"/>
      <c r="P6" s="606"/>
      <c r="Q6" s="607"/>
      <c r="R6" s="608">
        <v>142789</v>
      </c>
      <c r="S6" s="609"/>
      <c r="T6" s="609"/>
      <c r="U6" s="609"/>
      <c r="V6" s="609"/>
      <c r="W6" s="609"/>
      <c r="X6" s="609"/>
      <c r="Y6" s="610"/>
      <c r="Z6" s="646">
        <v>0.5</v>
      </c>
      <c r="AA6" s="646"/>
      <c r="AB6" s="646"/>
      <c r="AC6" s="646"/>
      <c r="AD6" s="647">
        <v>142789</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5371516</v>
      </c>
      <c r="BH6" s="609"/>
      <c r="BI6" s="609"/>
      <c r="BJ6" s="609"/>
      <c r="BK6" s="609"/>
      <c r="BL6" s="609"/>
      <c r="BM6" s="609"/>
      <c r="BN6" s="610"/>
      <c r="BO6" s="646">
        <v>99.9</v>
      </c>
      <c r="BP6" s="646"/>
      <c r="BQ6" s="646"/>
      <c r="BR6" s="646"/>
      <c r="BS6" s="647">
        <v>248189</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191592</v>
      </c>
      <c r="CS6" s="609"/>
      <c r="CT6" s="609"/>
      <c r="CU6" s="609"/>
      <c r="CV6" s="609"/>
      <c r="CW6" s="609"/>
      <c r="CX6" s="609"/>
      <c r="CY6" s="610"/>
      <c r="CZ6" s="690">
        <v>0.7</v>
      </c>
      <c r="DA6" s="672"/>
      <c r="DB6" s="672"/>
      <c r="DC6" s="692"/>
      <c r="DD6" s="614" t="s">
        <v>121</v>
      </c>
      <c r="DE6" s="609"/>
      <c r="DF6" s="609"/>
      <c r="DG6" s="609"/>
      <c r="DH6" s="609"/>
      <c r="DI6" s="609"/>
      <c r="DJ6" s="609"/>
      <c r="DK6" s="609"/>
      <c r="DL6" s="609"/>
      <c r="DM6" s="609"/>
      <c r="DN6" s="609"/>
      <c r="DO6" s="609"/>
      <c r="DP6" s="610"/>
      <c r="DQ6" s="614">
        <v>191592</v>
      </c>
      <c r="DR6" s="609"/>
      <c r="DS6" s="609"/>
      <c r="DT6" s="609"/>
      <c r="DU6" s="609"/>
      <c r="DV6" s="609"/>
      <c r="DW6" s="609"/>
      <c r="DX6" s="609"/>
      <c r="DY6" s="609"/>
      <c r="DZ6" s="609"/>
      <c r="EA6" s="609"/>
      <c r="EB6" s="609"/>
      <c r="EC6" s="645"/>
    </row>
    <row r="7" spans="2:143" ht="11.25" customHeight="1">
      <c r="B7" s="605" t="s">
        <v>223</v>
      </c>
      <c r="C7" s="606"/>
      <c r="D7" s="606"/>
      <c r="E7" s="606"/>
      <c r="F7" s="606"/>
      <c r="G7" s="606"/>
      <c r="H7" s="606"/>
      <c r="I7" s="606"/>
      <c r="J7" s="606"/>
      <c r="K7" s="606"/>
      <c r="L7" s="606"/>
      <c r="M7" s="606"/>
      <c r="N7" s="606"/>
      <c r="O7" s="606"/>
      <c r="P7" s="606"/>
      <c r="Q7" s="607"/>
      <c r="R7" s="608">
        <v>1100</v>
      </c>
      <c r="S7" s="609"/>
      <c r="T7" s="609"/>
      <c r="U7" s="609"/>
      <c r="V7" s="609"/>
      <c r="W7" s="609"/>
      <c r="X7" s="609"/>
      <c r="Y7" s="610"/>
      <c r="Z7" s="646">
        <v>0</v>
      </c>
      <c r="AA7" s="646"/>
      <c r="AB7" s="646"/>
      <c r="AC7" s="646"/>
      <c r="AD7" s="647">
        <v>1100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2198577</v>
      </c>
      <c r="BH7" s="609"/>
      <c r="BI7" s="609"/>
      <c r="BJ7" s="609"/>
      <c r="BK7" s="609"/>
      <c r="BL7" s="609"/>
      <c r="BM7" s="609"/>
      <c r="BN7" s="610"/>
      <c r="BO7" s="646">
        <v>40.9</v>
      </c>
      <c r="BP7" s="646"/>
      <c r="BQ7" s="646"/>
      <c r="BR7" s="646"/>
      <c r="BS7" s="647">
        <v>75303</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3603404</v>
      </c>
      <c r="CS7" s="609"/>
      <c r="CT7" s="609"/>
      <c r="CU7" s="609"/>
      <c r="CV7" s="609"/>
      <c r="CW7" s="609"/>
      <c r="CX7" s="609"/>
      <c r="CY7" s="610"/>
      <c r="CZ7" s="646">
        <v>13.7</v>
      </c>
      <c r="DA7" s="646"/>
      <c r="DB7" s="646"/>
      <c r="DC7" s="646"/>
      <c r="DD7" s="614">
        <v>55056</v>
      </c>
      <c r="DE7" s="609"/>
      <c r="DF7" s="609"/>
      <c r="DG7" s="609"/>
      <c r="DH7" s="609"/>
      <c r="DI7" s="609"/>
      <c r="DJ7" s="609"/>
      <c r="DK7" s="609"/>
      <c r="DL7" s="609"/>
      <c r="DM7" s="609"/>
      <c r="DN7" s="609"/>
      <c r="DO7" s="609"/>
      <c r="DP7" s="610"/>
      <c r="DQ7" s="614">
        <v>1997196</v>
      </c>
      <c r="DR7" s="609"/>
      <c r="DS7" s="609"/>
      <c r="DT7" s="609"/>
      <c r="DU7" s="609"/>
      <c r="DV7" s="609"/>
      <c r="DW7" s="609"/>
      <c r="DX7" s="609"/>
      <c r="DY7" s="609"/>
      <c r="DZ7" s="609"/>
      <c r="EA7" s="609"/>
      <c r="EB7" s="609"/>
      <c r="EC7" s="645"/>
    </row>
    <row r="8" spans="2:143" ht="11.25" customHeight="1">
      <c r="B8" s="605" t="s">
        <v>226</v>
      </c>
      <c r="C8" s="606"/>
      <c r="D8" s="606"/>
      <c r="E8" s="606"/>
      <c r="F8" s="606"/>
      <c r="G8" s="606"/>
      <c r="H8" s="606"/>
      <c r="I8" s="606"/>
      <c r="J8" s="606"/>
      <c r="K8" s="606"/>
      <c r="L8" s="606"/>
      <c r="M8" s="606"/>
      <c r="N8" s="606"/>
      <c r="O8" s="606"/>
      <c r="P8" s="606"/>
      <c r="Q8" s="607"/>
      <c r="R8" s="608">
        <v>16683</v>
      </c>
      <c r="S8" s="609"/>
      <c r="T8" s="609"/>
      <c r="U8" s="609"/>
      <c r="V8" s="609"/>
      <c r="W8" s="609"/>
      <c r="X8" s="609"/>
      <c r="Y8" s="610"/>
      <c r="Z8" s="646">
        <v>0.1</v>
      </c>
      <c r="AA8" s="646"/>
      <c r="AB8" s="646"/>
      <c r="AC8" s="646"/>
      <c r="AD8" s="647">
        <v>16683</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78779</v>
      </c>
      <c r="BH8" s="609"/>
      <c r="BI8" s="609"/>
      <c r="BJ8" s="609"/>
      <c r="BK8" s="609"/>
      <c r="BL8" s="609"/>
      <c r="BM8" s="609"/>
      <c r="BN8" s="610"/>
      <c r="BO8" s="646">
        <v>1.5</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11960393</v>
      </c>
      <c r="CS8" s="609"/>
      <c r="CT8" s="609"/>
      <c r="CU8" s="609"/>
      <c r="CV8" s="609"/>
      <c r="CW8" s="609"/>
      <c r="CX8" s="609"/>
      <c r="CY8" s="610"/>
      <c r="CZ8" s="646">
        <v>45.5</v>
      </c>
      <c r="DA8" s="646"/>
      <c r="DB8" s="646"/>
      <c r="DC8" s="646"/>
      <c r="DD8" s="614">
        <v>12507</v>
      </c>
      <c r="DE8" s="609"/>
      <c r="DF8" s="609"/>
      <c r="DG8" s="609"/>
      <c r="DH8" s="609"/>
      <c r="DI8" s="609"/>
      <c r="DJ8" s="609"/>
      <c r="DK8" s="609"/>
      <c r="DL8" s="609"/>
      <c r="DM8" s="609"/>
      <c r="DN8" s="609"/>
      <c r="DO8" s="609"/>
      <c r="DP8" s="610"/>
      <c r="DQ8" s="614">
        <v>6032103</v>
      </c>
      <c r="DR8" s="609"/>
      <c r="DS8" s="609"/>
      <c r="DT8" s="609"/>
      <c r="DU8" s="609"/>
      <c r="DV8" s="609"/>
      <c r="DW8" s="609"/>
      <c r="DX8" s="609"/>
      <c r="DY8" s="609"/>
      <c r="DZ8" s="609"/>
      <c r="EA8" s="609"/>
      <c r="EB8" s="609"/>
      <c r="EC8" s="645"/>
    </row>
    <row r="9" spans="2:143" ht="11.25" customHeight="1">
      <c r="B9" s="605" t="s">
        <v>229</v>
      </c>
      <c r="C9" s="606"/>
      <c r="D9" s="606"/>
      <c r="E9" s="606"/>
      <c r="F9" s="606"/>
      <c r="G9" s="606"/>
      <c r="H9" s="606"/>
      <c r="I9" s="606"/>
      <c r="J9" s="606"/>
      <c r="K9" s="606"/>
      <c r="L9" s="606"/>
      <c r="M9" s="606"/>
      <c r="N9" s="606"/>
      <c r="O9" s="606"/>
      <c r="P9" s="606"/>
      <c r="Q9" s="607"/>
      <c r="R9" s="608">
        <v>17104</v>
      </c>
      <c r="S9" s="609"/>
      <c r="T9" s="609"/>
      <c r="U9" s="609"/>
      <c r="V9" s="609"/>
      <c r="W9" s="609"/>
      <c r="X9" s="609"/>
      <c r="Y9" s="610"/>
      <c r="Z9" s="646">
        <v>0.1</v>
      </c>
      <c r="AA9" s="646"/>
      <c r="AB9" s="646"/>
      <c r="AC9" s="646"/>
      <c r="AD9" s="647">
        <v>17104</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1807169</v>
      </c>
      <c r="BH9" s="609"/>
      <c r="BI9" s="609"/>
      <c r="BJ9" s="609"/>
      <c r="BK9" s="609"/>
      <c r="BL9" s="609"/>
      <c r="BM9" s="609"/>
      <c r="BN9" s="610"/>
      <c r="BO9" s="646">
        <v>33.6</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3025873</v>
      </c>
      <c r="CS9" s="609"/>
      <c r="CT9" s="609"/>
      <c r="CU9" s="609"/>
      <c r="CV9" s="609"/>
      <c r="CW9" s="609"/>
      <c r="CX9" s="609"/>
      <c r="CY9" s="610"/>
      <c r="CZ9" s="646">
        <v>11.5</v>
      </c>
      <c r="DA9" s="646"/>
      <c r="DB9" s="646"/>
      <c r="DC9" s="646"/>
      <c r="DD9" s="614">
        <v>143430</v>
      </c>
      <c r="DE9" s="609"/>
      <c r="DF9" s="609"/>
      <c r="DG9" s="609"/>
      <c r="DH9" s="609"/>
      <c r="DI9" s="609"/>
      <c r="DJ9" s="609"/>
      <c r="DK9" s="609"/>
      <c r="DL9" s="609"/>
      <c r="DM9" s="609"/>
      <c r="DN9" s="609"/>
      <c r="DO9" s="609"/>
      <c r="DP9" s="610"/>
      <c r="DQ9" s="614">
        <v>2406551</v>
      </c>
      <c r="DR9" s="609"/>
      <c r="DS9" s="609"/>
      <c r="DT9" s="609"/>
      <c r="DU9" s="609"/>
      <c r="DV9" s="609"/>
      <c r="DW9" s="609"/>
      <c r="DX9" s="609"/>
      <c r="DY9" s="609"/>
      <c r="DZ9" s="609"/>
      <c r="EA9" s="609"/>
      <c r="EB9" s="609"/>
      <c r="EC9" s="645"/>
    </row>
    <row r="10" spans="2:143" ht="11.25" customHeight="1">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123642</v>
      </c>
      <c r="BH10" s="609"/>
      <c r="BI10" s="609"/>
      <c r="BJ10" s="609"/>
      <c r="BK10" s="609"/>
      <c r="BL10" s="609"/>
      <c r="BM10" s="609"/>
      <c r="BN10" s="610"/>
      <c r="BO10" s="646">
        <v>2.2999999999999998</v>
      </c>
      <c r="BP10" s="646"/>
      <c r="BQ10" s="646"/>
      <c r="BR10" s="646"/>
      <c r="BS10" s="647">
        <v>20892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22751</v>
      </c>
      <c r="CS10" s="609"/>
      <c r="CT10" s="609"/>
      <c r="CU10" s="609"/>
      <c r="CV10" s="609"/>
      <c r="CW10" s="609"/>
      <c r="CX10" s="609"/>
      <c r="CY10" s="610"/>
      <c r="CZ10" s="646">
        <v>0.1</v>
      </c>
      <c r="DA10" s="646"/>
      <c r="DB10" s="646"/>
      <c r="DC10" s="646"/>
      <c r="DD10" s="614">
        <v>4631</v>
      </c>
      <c r="DE10" s="609"/>
      <c r="DF10" s="609"/>
      <c r="DG10" s="609"/>
      <c r="DH10" s="609"/>
      <c r="DI10" s="609"/>
      <c r="DJ10" s="609"/>
      <c r="DK10" s="609"/>
      <c r="DL10" s="609"/>
      <c r="DM10" s="609"/>
      <c r="DN10" s="609"/>
      <c r="DO10" s="609"/>
      <c r="DP10" s="610"/>
      <c r="DQ10" s="614">
        <v>17922</v>
      </c>
      <c r="DR10" s="609"/>
      <c r="DS10" s="609"/>
      <c r="DT10" s="609"/>
      <c r="DU10" s="609"/>
      <c r="DV10" s="609"/>
      <c r="DW10" s="609"/>
      <c r="DX10" s="609"/>
      <c r="DY10" s="609"/>
      <c r="DZ10" s="609"/>
      <c r="EA10" s="609"/>
      <c r="EB10" s="609"/>
      <c r="EC10" s="645"/>
    </row>
    <row r="11" spans="2:143" ht="11.25" customHeight="1">
      <c r="B11" s="605" t="s">
        <v>235</v>
      </c>
      <c r="C11" s="606"/>
      <c r="D11" s="606"/>
      <c r="E11" s="606"/>
      <c r="F11" s="606"/>
      <c r="G11" s="606"/>
      <c r="H11" s="606"/>
      <c r="I11" s="606"/>
      <c r="J11" s="606"/>
      <c r="K11" s="606"/>
      <c r="L11" s="606"/>
      <c r="M11" s="606"/>
      <c r="N11" s="606"/>
      <c r="O11" s="606"/>
      <c r="P11" s="606"/>
      <c r="Q11" s="607"/>
      <c r="R11" s="608">
        <v>1183134</v>
      </c>
      <c r="S11" s="609"/>
      <c r="T11" s="609"/>
      <c r="U11" s="609"/>
      <c r="V11" s="609"/>
      <c r="W11" s="609"/>
      <c r="X11" s="609"/>
      <c r="Y11" s="610"/>
      <c r="Z11" s="611">
        <v>4.5</v>
      </c>
      <c r="AA11" s="612"/>
      <c r="AB11" s="612"/>
      <c r="AC11" s="613"/>
      <c r="AD11" s="614">
        <v>1183134</v>
      </c>
      <c r="AE11" s="609"/>
      <c r="AF11" s="609"/>
      <c r="AG11" s="609"/>
      <c r="AH11" s="609"/>
      <c r="AI11" s="609"/>
      <c r="AJ11" s="609"/>
      <c r="AK11" s="610"/>
      <c r="AL11" s="611">
        <v>9.4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188987</v>
      </c>
      <c r="BH11" s="609"/>
      <c r="BI11" s="609"/>
      <c r="BJ11" s="609"/>
      <c r="BK11" s="609"/>
      <c r="BL11" s="609"/>
      <c r="BM11" s="609"/>
      <c r="BN11" s="610"/>
      <c r="BO11" s="646">
        <v>3.5</v>
      </c>
      <c r="BP11" s="646"/>
      <c r="BQ11" s="646"/>
      <c r="BR11" s="646"/>
      <c r="BS11" s="647">
        <v>54411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677739</v>
      </c>
      <c r="CS11" s="609"/>
      <c r="CT11" s="609"/>
      <c r="CU11" s="609"/>
      <c r="CV11" s="609"/>
      <c r="CW11" s="609"/>
      <c r="CX11" s="609"/>
      <c r="CY11" s="610"/>
      <c r="CZ11" s="646">
        <v>2.6</v>
      </c>
      <c r="DA11" s="646"/>
      <c r="DB11" s="646"/>
      <c r="DC11" s="646"/>
      <c r="DD11" s="614">
        <v>250771</v>
      </c>
      <c r="DE11" s="609"/>
      <c r="DF11" s="609"/>
      <c r="DG11" s="609"/>
      <c r="DH11" s="609"/>
      <c r="DI11" s="609"/>
      <c r="DJ11" s="609"/>
      <c r="DK11" s="609"/>
      <c r="DL11" s="609"/>
      <c r="DM11" s="609"/>
      <c r="DN11" s="609"/>
      <c r="DO11" s="609"/>
      <c r="DP11" s="610"/>
      <c r="DQ11" s="614">
        <v>279833</v>
      </c>
      <c r="DR11" s="609"/>
      <c r="DS11" s="609"/>
      <c r="DT11" s="609"/>
      <c r="DU11" s="609"/>
      <c r="DV11" s="609"/>
      <c r="DW11" s="609"/>
      <c r="DX11" s="609"/>
      <c r="DY11" s="609"/>
      <c r="DZ11" s="609"/>
      <c r="EA11" s="609"/>
      <c r="EB11" s="609"/>
      <c r="EC11" s="645"/>
    </row>
    <row r="12" spans="2:143" ht="11.25" customHeight="1">
      <c r="B12" s="605" t="s">
        <v>238</v>
      </c>
      <c r="C12" s="606"/>
      <c r="D12" s="606"/>
      <c r="E12" s="606"/>
      <c r="F12" s="606"/>
      <c r="G12" s="606"/>
      <c r="H12" s="606"/>
      <c r="I12" s="606"/>
      <c r="J12" s="606"/>
      <c r="K12" s="606"/>
      <c r="L12" s="606"/>
      <c r="M12" s="606"/>
      <c r="N12" s="606"/>
      <c r="O12" s="606"/>
      <c r="P12" s="606"/>
      <c r="Q12" s="607"/>
      <c r="R12" s="608">
        <v>31358</v>
      </c>
      <c r="S12" s="609"/>
      <c r="T12" s="609"/>
      <c r="U12" s="609"/>
      <c r="V12" s="609"/>
      <c r="W12" s="609"/>
      <c r="X12" s="609"/>
      <c r="Y12" s="610"/>
      <c r="Z12" s="646">
        <v>0.1</v>
      </c>
      <c r="AA12" s="646"/>
      <c r="AB12" s="646"/>
      <c r="AC12" s="646"/>
      <c r="AD12" s="647">
        <v>31358</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2555885</v>
      </c>
      <c r="BH12" s="609"/>
      <c r="BI12" s="609"/>
      <c r="BJ12" s="609"/>
      <c r="BK12" s="609"/>
      <c r="BL12" s="609"/>
      <c r="BM12" s="609"/>
      <c r="BN12" s="610"/>
      <c r="BO12" s="646">
        <v>47.5</v>
      </c>
      <c r="BP12" s="646"/>
      <c r="BQ12" s="646"/>
      <c r="BR12" s="646"/>
      <c r="BS12" s="647">
        <v>172886</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710196</v>
      </c>
      <c r="CS12" s="609"/>
      <c r="CT12" s="609"/>
      <c r="CU12" s="609"/>
      <c r="CV12" s="609"/>
      <c r="CW12" s="609"/>
      <c r="CX12" s="609"/>
      <c r="CY12" s="610"/>
      <c r="CZ12" s="646">
        <v>2.7</v>
      </c>
      <c r="DA12" s="646"/>
      <c r="DB12" s="646"/>
      <c r="DC12" s="646"/>
      <c r="DD12" s="614">
        <v>192833</v>
      </c>
      <c r="DE12" s="609"/>
      <c r="DF12" s="609"/>
      <c r="DG12" s="609"/>
      <c r="DH12" s="609"/>
      <c r="DI12" s="609"/>
      <c r="DJ12" s="609"/>
      <c r="DK12" s="609"/>
      <c r="DL12" s="609"/>
      <c r="DM12" s="609"/>
      <c r="DN12" s="609"/>
      <c r="DO12" s="609"/>
      <c r="DP12" s="610"/>
      <c r="DQ12" s="614">
        <v>473700</v>
      </c>
      <c r="DR12" s="609"/>
      <c r="DS12" s="609"/>
      <c r="DT12" s="609"/>
      <c r="DU12" s="609"/>
      <c r="DV12" s="609"/>
      <c r="DW12" s="609"/>
      <c r="DX12" s="609"/>
      <c r="DY12" s="609"/>
      <c r="DZ12" s="609"/>
      <c r="EA12" s="609"/>
      <c r="EB12" s="609"/>
      <c r="EC12" s="645"/>
    </row>
    <row r="13" spans="2:143" ht="11.25" customHeight="1">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2552580</v>
      </c>
      <c r="BH13" s="609"/>
      <c r="BI13" s="609"/>
      <c r="BJ13" s="609"/>
      <c r="BK13" s="609"/>
      <c r="BL13" s="609"/>
      <c r="BM13" s="609"/>
      <c r="BN13" s="610"/>
      <c r="BO13" s="646">
        <v>47.5</v>
      </c>
      <c r="BP13" s="646"/>
      <c r="BQ13" s="646"/>
      <c r="BR13" s="646"/>
      <c r="BS13" s="647">
        <v>172886</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1784179</v>
      </c>
      <c r="CS13" s="609"/>
      <c r="CT13" s="609"/>
      <c r="CU13" s="609"/>
      <c r="CV13" s="609"/>
      <c r="CW13" s="609"/>
      <c r="CX13" s="609"/>
      <c r="CY13" s="610"/>
      <c r="CZ13" s="646">
        <v>6.8</v>
      </c>
      <c r="DA13" s="646"/>
      <c r="DB13" s="646"/>
      <c r="DC13" s="646"/>
      <c r="DD13" s="614">
        <v>854728</v>
      </c>
      <c r="DE13" s="609"/>
      <c r="DF13" s="609"/>
      <c r="DG13" s="609"/>
      <c r="DH13" s="609"/>
      <c r="DI13" s="609"/>
      <c r="DJ13" s="609"/>
      <c r="DK13" s="609"/>
      <c r="DL13" s="609"/>
      <c r="DM13" s="609"/>
      <c r="DN13" s="609"/>
      <c r="DO13" s="609"/>
      <c r="DP13" s="610"/>
      <c r="DQ13" s="614">
        <v>926101</v>
      </c>
      <c r="DR13" s="609"/>
      <c r="DS13" s="609"/>
      <c r="DT13" s="609"/>
      <c r="DU13" s="609"/>
      <c r="DV13" s="609"/>
      <c r="DW13" s="609"/>
      <c r="DX13" s="609"/>
      <c r="DY13" s="609"/>
      <c r="DZ13" s="609"/>
      <c r="EA13" s="609"/>
      <c r="EB13" s="609"/>
      <c r="EC13" s="645"/>
    </row>
    <row r="14" spans="2:143" ht="11.25" customHeight="1">
      <c r="B14" s="605" t="s">
        <v>244</v>
      </c>
      <c r="C14" s="606"/>
      <c r="D14" s="606"/>
      <c r="E14" s="606"/>
      <c r="F14" s="606"/>
      <c r="G14" s="606"/>
      <c r="H14" s="606"/>
      <c r="I14" s="606"/>
      <c r="J14" s="606"/>
      <c r="K14" s="606"/>
      <c r="L14" s="606"/>
      <c r="M14" s="606"/>
      <c r="N14" s="606"/>
      <c r="O14" s="606"/>
      <c r="P14" s="606"/>
      <c r="Q14" s="607"/>
      <c r="R14" s="608">
        <v>891</v>
      </c>
      <c r="S14" s="609"/>
      <c r="T14" s="609"/>
      <c r="U14" s="609"/>
      <c r="V14" s="609"/>
      <c r="W14" s="609"/>
      <c r="X14" s="609"/>
      <c r="Y14" s="610"/>
      <c r="Z14" s="646">
        <v>0</v>
      </c>
      <c r="AA14" s="646"/>
      <c r="AB14" s="646"/>
      <c r="AC14" s="646"/>
      <c r="AD14" s="647">
        <v>891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198256</v>
      </c>
      <c r="BH14" s="609"/>
      <c r="BI14" s="609"/>
      <c r="BJ14" s="609"/>
      <c r="BK14" s="609"/>
      <c r="BL14" s="609"/>
      <c r="BM14" s="609"/>
      <c r="BN14" s="610"/>
      <c r="BO14" s="646">
        <v>3.7</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701323</v>
      </c>
      <c r="CS14" s="609"/>
      <c r="CT14" s="609"/>
      <c r="CU14" s="609"/>
      <c r="CV14" s="609"/>
      <c r="CW14" s="609"/>
      <c r="CX14" s="609"/>
      <c r="CY14" s="610"/>
      <c r="CZ14" s="646">
        <v>2.7</v>
      </c>
      <c r="DA14" s="646"/>
      <c r="DB14" s="646"/>
      <c r="DC14" s="646"/>
      <c r="DD14" s="614">
        <v>15465</v>
      </c>
      <c r="DE14" s="609"/>
      <c r="DF14" s="609"/>
      <c r="DG14" s="609"/>
      <c r="DH14" s="609"/>
      <c r="DI14" s="609"/>
      <c r="DJ14" s="609"/>
      <c r="DK14" s="609"/>
      <c r="DL14" s="609"/>
      <c r="DM14" s="609"/>
      <c r="DN14" s="609"/>
      <c r="DO14" s="609"/>
      <c r="DP14" s="610"/>
      <c r="DQ14" s="614">
        <v>674820</v>
      </c>
      <c r="DR14" s="609"/>
      <c r="DS14" s="609"/>
      <c r="DT14" s="609"/>
      <c r="DU14" s="609"/>
      <c r="DV14" s="609"/>
      <c r="DW14" s="609"/>
      <c r="DX14" s="609"/>
      <c r="DY14" s="609"/>
      <c r="DZ14" s="609"/>
      <c r="EA14" s="609"/>
      <c r="EB14" s="609"/>
      <c r="EC14" s="645"/>
    </row>
    <row r="15" spans="2:143" ht="11.25" customHeight="1">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418798</v>
      </c>
      <c r="BH15" s="609"/>
      <c r="BI15" s="609"/>
      <c r="BJ15" s="609"/>
      <c r="BK15" s="609"/>
      <c r="BL15" s="609"/>
      <c r="BM15" s="609"/>
      <c r="BN15" s="610"/>
      <c r="BO15" s="646">
        <v>7.8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1952408</v>
      </c>
      <c r="CS15" s="609"/>
      <c r="CT15" s="609"/>
      <c r="CU15" s="609"/>
      <c r="CV15" s="609"/>
      <c r="CW15" s="609"/>
      <c r="CX15" s="609"/>
      <c r="CY15" s="610"/>
      <c r="CZ15" s="646">
        <v>7.4</v>
      </c>
      <c r="DA15" s="646"/>
      <c r="DB15" s="646"/>
      <c r="DC15" s="646"/>
      <c r="DD15" s="614">
        <v>311066</v>
      </c>
      <c r="DE15" s="609"/>
      <c r="DF15" s="609"/>
      <c r="DG15" s="609"/>
      <c r="DH15" s="609"/>
      <c r="DI15" s="609"/>
      <c r="DJ15" s="609"/>
      <c r="DK15" s="609"/>
      <c r="DL15" s="609"/>
      <c r="DM15" s="609"/>
      <c r="DN15" s="609"/>
      <c r="DO15" s="609"/>
      <c r="DP15" s="610"/>
      <c r="DQ15" s="614">
        <v>1678190</v>
      </c>
      <c r="DR15" s="609"/>
      <c r="DS15" s="609"/>
      <c r="DT15" s="609"/>
      <c r="DU15" s="609"/>
      <c r="DV15" s="609"/>
      <c r="DW15" s="609"/>
      <c r="DX15" s="609"/>
      <c r="DY15" s="609"/>
      <c r="DZ15" s="609"/>
      <c r="EA15" s="609"/>
      <c r="EB15" s="609"/>
      <c r="EC15" s="645"/>
    </row>
    <row r="16" spans="2:143" ht="11.25" customHeight="1">
      <c r="B16" s="605" t="s">
        <v>250</v>
      </c>
      <c r="C16" s="606"/>
      <c r="D16" s="606"/>
      <c r="E16" s="606"/>
      <c r="F16" s="606"/>
      <c r="G16" s="606"/>
      <c r="H16" s="606"/>
      <c r="I16" s="606"/>
      <c r="J16" s="606"/>
      <c r="K16" s="606"/>
      <c r="L16" s="606"/>
      <c r="M16" s="606"/>
      <c r="N16" s="606"/>
      <c r="O16" s="606"/>
      <c r="P16" s="606"/>
      <c r="Q16" s="607"/>
      <c r="R16" s="608">
        <v>14842</v>
      </c>
      <c r="S16" s="609"/>
      <c r="T16" s="609"/>
      <c r="U16" s="609"/>
      <c r="V16" s="609"/>
      <c r="W16" s="609"/>
      <c r="X16" s="609"/>
      <c r="Y16" s="610"/>
      <c r="Z16" s="646">
        <v>0.1</v>
      </c>
      <c r="AA16" s="646"/>
      <c r="AB16" s="646"/>
      <c r="AC16" s="646"/>
      <c r="AD16" s="647">
        <v>14842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9629</v>
      </c>
      <c r="CS16" s="609"/>
      <c r="CT16" s="609"/>
      <c r="CU16" s="609"/>
      <c r="CV16" s="609"/>
      <c r="CW16" s="609"/>
      <c r="CX16" s="609"/>
      <c r="CY16" s="610"/>
      <c r="CZ16" s="646">
        <v>0</v>
      </c>
      <c r="DA16" s="646"/>
      <c r="DB16" s="646"/>
      <c r="DC16" s="646"/>
      <c r="DD16" s="614" t="s">
        <v>121</v>
      </c>
      <c r="DE16" s="609"/>
      <c r="DF16" s="609"/>
      <c r="DG16" s="609"/>
      <c r="DH16" s="609"/>
      <c r="DI16" s="609"/>
      <c r="DJ16" s="609"/>
      <c r="DK16" s="609"/>
      <c r="DL16" s="609"/>
      <c r="DM16" s="609"/>
      <c r="DN16" s="609"/>
      <c r="DO16" s="609"/>
      <c r="DP16" s="610"/>
      <c r="DQ16" s="614">
        <v>4029</v>
      </c>
      <c r="DR16" s="609"/>
      <c r="DS16" s="609"/>
      <c r="DT16" s="609"/>
      <c r="DU16" s="609"/>
      <c r="DV16" s="609"/>
      <c r="DW16" s="609"/>
      <c r="DX16" s="609"/>
      <c r="DY16" s="609"/>
      <c r="DZ16" s="609"/>
      <c r="EA16" s="609"/>
      <c r="EB16" s="609"/>
      <c r="EC16" s="645"/>
    </row>
    <row r="17" spans="2:133" ht="11.25" customHeight="1">
      <c r="B17" s="605" t="s">
        <v>253</v>
      </c>
      <c r="C17" s="606"/>
      <c r="D17" s="606"/>
      <c r="E17" s="606"/>
      <c r="F17" s="606"/>
      <c r="G17" s="606"/>
      <c r="H17" s="606"/>
      <c r="I17" s="606"/>
      <c r="J17" s="606"/>
      <c r="K17" s="606"/>
      <c r="L17" s="606"/>
      <c r="M17" s="606"/>
      <c r="N17" s="606"/>
      <c r="O17" s="606"/>
      <c r="P17" s="606"/>
      <c r="Q17" s="607"/>
      <c r="R17" s="608">
        <v>70783</v>
      </c>
      <c r="S17" s="609"/>
      <c r="T17" s="609"/>
      <c r="U17" s="609"/>
      <c r="V17" s="609"/>
      <c r="W17" s="609"/>
      <c r="X17" s="609"/>
      <c r="Y17" s="610"/>
      <c r="Z17" s="646">
        <v>0.3</v>
      </c>
      <c r="AA17" s="646"/>
      <c r="AB17" s="646"/>
      <c r="AC17" s="646"/>
      <c r="AD17" s="647">
        <v>70783</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1659259</v>
      </c>
      <c r="CS17" s="609"/>
      <c r="CT17" s="609"/>
      <c r="CU17" s="609"/>
      <c r="CV17" s="609"/>
      <c r="CW17" s="609"/>
      <c r="CX17" s="609"/>
      <c r="CY17" s="610"/>
      <c r="CZ17" s="646">
        <v>6.3</v>
      </c>
      <c r="DA17" s="646"/>
      <c r="DB17" s="646"/>
      <c r="DC17" s="646"/>
      <c r="DD17" s="614" t="s">
        <v>121</v>
      </c>
      <c r="DE17" s="609"/>
      <c r="DF17" s="609"/>
      <c r="DG17" s="609"/>
      <c r="DH17" s="609"/>
      <c r="DI17" s="609"/>
      <c r="DJ17" s="609"/>
      <c r="DK17" s="609"/>
      <c r="DL17" s="609"/>
      <c r="DM17" s="609"/>
      <c r="DN17" s="609"/>
      <c r="DO17" s="609"/>
      <c r="DP17" s="610"/>
      <c r="DQ17" s="614">
        <v>1642160</v>
      </c>
      <c r="DR17" s="609"/>
      <c r="DS17" s="609"/>
      <c r="DT17" s="609"/>
      <c r="DU17" s="609"/>
      <c r="DV17" s="609"/>
      <c r="DW17" s="609"/>
      <c r="DX17" s="609"/>
      <c r="DY17" s="609"/>
      <c r="DZ17" s="609"/>
      <c r="EA17" s="609"/>
      <c r="EB17" s="609"/>
      <c r="EC17" s="645"/>
    </row>
    <row r="18" spans="2:133" ht="11.25" customHeight="1">
      <c r="B18" s="605" t="s">
        <v>256</v>
      </c>
      <c r="C18" s="606"/>
      <c r="D18" s="606"/>
      <c r="E18" s="606"/>
      <c r="F18" s="606"/>
      <c r="G18" s="606"/>
      <c r="H18" s="606"/>
      <c r="I18" s="606"/>
      <c r="J18" s="606"/>
      <c r="K18" s="606"/>
      <c r="L18" s="606"/>
      <c r="M18" s="606"/>
      <c r="N18" s="606"/>
      <c r="O18" s="606"/>
      <c r="P18" s="606"/>
      <c r="Q18" s="607"/>
      <c r="R18" s="608">
        <v>47744</v>
      </c>
      <c r="S18" s="609"/>
      <c r="T18" s="609"/>
      <c r="U18" s="609"/>
      <c r="V18" s="609"/>
      <c r="W18" s="609"/>
      <c r="X18" s="609"/>
      <c r="Y18" s="610"/>
      <c r="Z18" s="646">
        <v>0.2</v>
      </c>
      <c r="AA18" s="646"/>
      <c r="AB18" s="646"/>
      <c r="AC18" s="646"/>
      <c r="AD18" s="647">
        <v>47744</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c r="B19" s="605" t="s">
        <v>259</v>
      </c>
      <c r="C19" s="606"/>
      <c r="D19" s="606"/>
      <c r="E19" s="606"/>
      <c r="F19" s="606"/>
      <c r="G19" s="606"/>
      <c r="H19" s="606"/>
      <c r="I19" s="606"/>
      <c r="J19" s="606"/>
      <c r="K19" s="606"/>
      <c r="L19" s="606"/>
      <c r="M19" s="606"/>
      <c r="N19" s="606"/>
      <c r="O19" s="606"/>
      <c r="P19" s="606"/>
      <c r="Q19" s="607"/>
      <c r="R19" s="608">
        <v>45665</v>
      </c>
      <c r="S19" s="609"/>
      <c r="T19" s="609"/>
      <c r="U19" s="609"/>
      <c r="V19" s="609"/>
      <c r="W19" s="609"/>
      <c r="X19" s="609"/>
      <c r="Y19" s="610"/>
      <c r="Z19" s="646">
        <v>0.2</v>
      </c>
      <c r="AA19" s="646"/>
      <c r="AB19" s="646"/>
      <c r="AC19" s="646"/>
      <c r="AD19" s="647">
        <v>45665</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5726</v>
      </c>
      <c r="BH19" s="609"/>
      <c r="BI19" s="609"/>
      <c r="BJ19" s="609"/>
      <c r="BK19" s="609"/>
      <c r="BL19" s="609"/>
      <c r="BM19" s="609"/>
      <c r="BN19" s="610"/>
      <c r="BO19" s="646">
        <v>0.1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c r="B20" s="675" t="s">
        <v>262</v>
      </c>
      <c r="C20" s="676"/>
      <c r="D20" s="676"/>
      <c r="E20" s="676"/>
      <c r="F20" s="676"/>
      <c r="G20" s="676"/>
      <c r="H20" s="676"/>
      <c r="I20" s="676"/>
      <c r="J20" s="676"/>
      <c r="K20" s="676"/>
      <c r="L20" s="676"/>
      <c r="M20" s="676"/>
      <c r="N20" s="676"/>
      <c r="O20" s="676"/>
      <c r="P20" s="676"/>
      <c r="Q20" s="677"/>
      <c r="R20" s="608">
        <v>2079</v>
      </c>
      <c r="S20" s="609"/>
      <c r="T20" s="609"/>
      <c r="U20" s="609"/>
      <c r="V20" s="609"/>
      <c r="W20" s="609"/>
      <c r="X20" s="609"/>
      <c r="Y20" s="610"/>
      <c r="Z20" s="646">
        <v>0</v>
      </c>
      <c r="AA20" s="646"/>
      <c r="AB20" s="646"/>
      <c r="AC20" s="646"/>
      <c r="AD20" s="647">
        <v>2079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5726</v>
      </c>
      <c r="BH20" s="609"/>
      <c r="BI20" s="609"/>
      <c r="BJ20" s="609"/>
      <c r="BK20" s="609"/>
      <c r="BL20" s="609"/>
      <c r="BM20" s="609"/>
      <c r="BN20" s="610"/>
      <c r="BO20" s="646">
        <v>0.1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26298746</v>
      </c>
      <c r="CS20" s="609"/>
      <c r="CT20" s="609"/>
      <c r="CU20" s="609"/>
      <c r="CV20" s="609"/>
      <c r="CW20" s="609"/>
      <c r="CX20" s="609"/>
      <c r="CY20" s="610"/>
      <c r="CZ20" s="646">
        <v>100</v>
      </c>
      <c r="DA20" s="646"/>
      <c r="DB20" s="646"/>
      <c r="DC20" s="646"/>
      <c r="DD20" s="614">
        <v>1840487</v>
      </c>
      <c r="DE20" s="609"/>
      <c r="DF20" s="609"/>
      <c r="DG20" s="609"/>
      <c r="DH20" s="609"/>
      <c r="DI20" s="609"/>
      <c r="DJ20" s="609"/>
      <c r="DK20" s="609"/>
      <c r="DL20" s="609"/>
      <c r="DM20" s="609"/>
      <c r="DN20" s="609"/>
      <c r="DO20" s="609"/>
      <c r="DP20" s="610"/>
      <c r="DQ20" s="614">
        <v>16324197</v>
      </c>
      <c r="DR20" s="609"/>
      <c r="DS20" s="609"/>
      <c r="DT20" s="609"/>
      <c r="DU20" s="609"/>
      <c r="DV20" s="609"/>
      <c r="DW20" s="609"/>
      <c r="DX20" s="609"/>
      <c r="DY20" s="609"/>
      <c r="DZ20" s="609"/>
      <c r="EA20" s="609"/>
      <c r="EB20" s="609"/>
      <c r="EC20" s="645"/>
    </row>
    <row r="21" spans="2:133" ht="11.25" customHeight="1">
      <c r="B21" s="605" t="s">
        <v>265</v>
      </c>
      <c r="C21" s="606"/>
      <c r="D21" s="606"/>
      <c r="E21" s="606"/>
      <c r="F21" s="606"/>
      <c r="G21" s="606"/>
      <c r="H21" s="606"/>
      <c r="I21" s="606"/>
      <c r="J21" s="606"/>
      <c r="K21" s="606"/>
      <c r="L21" s="606"/>
      <c r="M21" s="606"/>
      <c r="N21" s="606"/>
      <c r="O21" s="606"/>
      <c r="P21" s="606"/>
      <c r="Q21" s="607"/>
      <c r="R21" s="608">
        <v>6611168</v>
      </c>
      <c r="S21" s="609"/>
      <c r="T21" s="609"/>
      <c r="U21" s="609"/>
      <c r="V21" s="609"/>
      <c r="W21" s="609"/>
      <c r="X21" s="609"/>
      <c r="Y21" s="610"/>
      <c r="Z21" s="646">
        <v>24.9</v>
      </c>
      <c r="AA21" s="646"/>
      <c r="AB21" s="646"/>
      <c r="AC21" s="646"/>
      <c r="AD21" s="647">
        <v>5660308</v>
      </c>
      <c r="AE21" s="647"/>
      <c r="AF21" s="647"/>
      <c r="AG21" s="647"/>
      <c r="AH21" s="647"/>
      <c r="AI21" s="647"/>
      <c r="AJ21" s="647"/>
      <c r="AK21" s="647"/>
      <c r="AL21" s="611">
        <v>44.9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5726</v>
      </c>
      <c r="BH21" s="609"/>
      <c r="BI21" s="609"/>
      <c r="BJ21" s="609"/>
      <c r="BK21" s="609"/>
      <c r="BL21" s="609"/>
      <c r="BM21" s="609"/>
      <c r="BN21" s="610"/>
      <c r="BO21" s="646">
        <v>0.1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267</v>
      </c>
      <c r="C22" s="606"/>
      <c r="D22" s="606"/>
      <c r="E22" s="606"/>
      <c r="F22" s="606"/>
      <c r="G22" s="606"/>
      <c r="H22" s="606"/>
      <c r="I22" s="606"/>
      <c r="J22" s="606"/>
      <c r="K22" s="606"/>
      <c r="L22" s="606"/>
      <c r="M22" s="606"/>
      <c r="N22" s="606"/>
      <c r="O22" s="606"/>
      <c r="P22" s="606"/>
      <c r="Q22" s="607"/>
      <c r="R22" s="608">
        <v>5660308</v>
      </c>
      <c r="S22" s="609"/>
      <c r="T22" s="609"/>
      <c r="U22" s="609"/>
      <c r="V22" s="609"/>
      <c r="W22" s="609"/>
      <c r="X22" s="609"/>
      <c r="Y22" s="610"/>
      <c r="Z22" s="646">
        <v>21.3</v>
      </c>
      <c r="AA22" s="646"/>
      <c r="AB22" s="646"/>
      <c r="AC22" s="646"/>
      <c r="AD22" s="647">
        <v>5660308</v>
      </c>
      <c r="AE22" s="647"/>
      <c r="AF22" s="647"/>
      <c r="AG22" s="647"/>
      <c r="AH22" s="647"/>
      <c r="AI22" s="647"/>
      <c r="AJ22" s="647"/>
      <c r="AK22" s="647"/>
      <c r="AL22" s="611">
        <v>44.9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c r="B23" s="605" t="s">
        <v>270</v>
      </c>
      <c r="C23" s="606"/>
      <c r="D23" s="606"/>
      <c r="E23" s="606"/>
      <c r="F23" s="606"/>
      <c r="G23" s="606"/>
      <c r="H23" s="606"/>
      <c r="I23" s="606"/>
      <c r="J23" s="606"/>
      <c r="K23" s="606"/>
      <c r="L23" s="606"/>
      <c r="M23" s="606"/>
      <c r="N23" s="606"/>
      <c r="O23" s="606"/>
      <c r="P23" s="606"/>
      <c r="Q23" s="607"/>
      <c r="R23" s="608">
        <v>950860</v>
      </c>
      <c r="S23" s="609"/>
      <c r="T23" s="609"/>
      <c r="U23" s="609"/>
      <c r="V23" s="609"/>
      <c r="W23" s="609"/>
      <c r="X23" s="609"/>
      <c r="Y23" s="610"/>
      <c r="Z23" s="646">
        <v>3.6</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13109829</v>
      </c>
      <c r="CS24" s="664"/>
      <c r="CT24" s="664"/>
      <c r="CU24" s="664"/>
      <c r="CV24" s="664"/>
      <c r="CW24" s="664"/>
      <c r="CX24" s="664"/>
      <c r="CY24" s="689"/>
      <c r="CZ24" s="690">
        <v>49.8</v>
      </c>
      <c r="DA24" s="672"/>
      <c r="DB24" s="672"/>
      <c r="DC24" s="692"/>
      <c r="DD24" s="688">
        <v>7439907</v>
      </c>
      <c r="DE24" s="664"/>
      <c r="DF24" s="664"/>
      <c r="DG24" s="664"/>
      <c r="DH24" s="664"/>
      <c r="DI24" s="664"/>
      <c r="DJ24" s="664"/>
      <c r="DK24" s="689"/>
      <c r="DL24" s="688">
        <v>6258035</v>
      </c>
      <c r="DM24" s="664"/>
      <c r="DN24" s="664"/>
      <c r="DO24" s="664"/>
      <c r="DP24" s="664"/>
      <c r="DQ24" s="664"/>
      <c r="DR24" s="664"/>
      <c r="DS24" s="664"/>
      <c r="DT24" s="664"/>
      <c r="DU24" s="664"/>
      <c r="DV24" s="689"/>
      <c r="DW24" s="690">
        <v>49.3</v>
      </c>
      <c r="DX24" s="672"/>
      <c r="DY24" s="672"/>
      <c r="DZ24" s="672"/>
      <c r="EA24" s="672"/>
      <c r="EB24" s="672"/>
      <c r="EC24" s="691"/>
    </row>
    <row r="25" spans="2:133" ht="11.25" customHeight="1">
      <c r="B25" s="605" t="s">
        <v>280</v>
      </c>
      <c r="C25" s="606"/>
      <c r="D25" s="606"/>
      <c r="E25" s="606"/>
      <c r="F25" s="606"/>
      <c r="G25" s="606"/>
      <c r="H25" s="606"/>
      <c r="I25" s="606"/>
      <c r="J25" s="606"/>
      <c r="K25" s="606"/>
      <c r="L25" s="606"/>
      <c r="M25" s="606"/>
      <c r="N25" s="606"/>
      <c r="O25" s="606"/>
      <c r="P25" s="606"/>
      <c r="Q25" s="607"/>
      <c r="R25" s="608">
        <v>13514838</v>
      </c>
      <c r="S25" s="609"/>
      <c r="T25" s="609"/>
      <c r="U25" s="609"/>
      <c r="V25" s="609"/>
      <c r="W25" s="609"/>
      <c r="X25" s="609"/>
      <c r="Y25" s="610"/>
      <c r="Z25" s="646">
        <v>50.9</v>
      </c>
      <c r="AA25" s="646"/>
      <c r="AB25" s="646"/>
      <c r="AC25" s="646"/>
      <c r="AD25" s="647">
        <v>12563978</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3039554</v>
      </c>
      <c r="CS25" s="621"/>
      <c r="CT25" s="621"/>
      <c r="CU25" s="621"/>
      <c r="CV25" s="621"/>
      <c r="CW25" s="621"/>
      <c r="CX25" s="621"/>
      <c r="CY25" s="622"/>
      <c r="CZ25" s="611">
        <v>11.6</v>
      </c>
      <c r="DA25" s="623"/>
      <c r="DB25" s="623"/>
      <c r="DC25" s="624"/>
      <c r="DD25" s="614">
        <v>2768648</v>
      </c>
      <c r="DE25" s="621"/>
      <c r="DF25" s="621"/>
      <c r="DG25" s="621"/>
      <c r="DH25" s="621"/>
      <c r="DI25" s="621"/>
      <c r="DJ25" s="621"/>
      <c r="DK25" s="622"/>
      <c r="DL25" s="614">
        <v>2480317</v>
      </c>
      <c r="DM25" s="621"/>
      <c r="DN25" s="621"/>
      <c r="DO25" s="621"/>
      <c r="DP25" s="621"/>
      <c r="DQ25" s="621"/>
      <c r="DR25" s="621"/>
      <c r="DS25" s="621"/>
      <c r="DT25" s="621"/>
      <c r="DU25" s="621"/>
      <c r="DV25" s="622"/>
      <c r="DW25" s="611">
        <v>19.600000000000001</v>
      </c>
      <c r="DX25" s="623"/>
      <c r="DY25" s="623"/>
      <c r="DZ25" s="623"/>
      <c r="EA25" s="623"/>
      <c r="EB25" s="623"/>
      <c r="EC25" s="635"/>
    </row>
    <row r="26" spans="2:133" ht="11.25" customHeight="1">
      <c r="B26" s="605" t="s">
        <v>283</v>
      </c>
      <c r="C26" s="606"/>
      <c r="D26" s="606"/>
      <c r="E26" s="606"/>
      <c r="F26" s="606"/>
      <c r="G26" s="606"/>
      <c r="H26" s="606"/>
      <c r="I26" s="606"/>
      <c r="J26" s="606"/>
      <c r="K26" s="606"/>
      <c r="L26" s="606"/>
      <c r="M26" s="606"/>
      <c r="N26" s="606"/>
      <c r="O26" s="606"/>
      <c r="P26" s="606"/>
      <c r="Q26" s="607"/>
      <c r="R26" s="608">
        <v>5102</v>
      </c>
      <c r="S26" s="609"/>
      <c r="T26" s="609"/>
      <c r="U26" s="609"/>
      <c r="V26" s="609"/>
      <c r="W26" s="609"/>
      <c r="X26" s="609"/>
      <c r="Y26" s="610"/>
      <c r="Z26" s="646">
        <v>0</v>
      </c>
      <c r="AA26" s="646"/>
      <c r="AB26" s="646"/>
      <c r="AC26" s="646"/>
      <c r="AD26" s="647">
        <v>5102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1863450</v>
      </c>
      <c r="CS26" s="609"/>
      <c r="CT26" s="609"/>
      <c r="CU26" s="609"/>
      <c r="CV26" s="609"/>
      <c r="CW26" s="609"/>
      <c r="CX26" s="609"/>
      <c r="CY26" s="610"/>
      <c r="CZ26" s="611">
        <v>7.1</v>
      </c>
      <c r="DA26" s="623"/>
      <c r="DB26" s="623"/>
      <c r="DC26" s="624"/>
      <c r="DD26" s="614">
        <v>1704421</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c r="B27" s="605" t="s">
        <v>286</v>
      </c>
      <c r="C27" s="606"/>
      <c r="D27" s="606"/>
      <c r="E27" s="606"/>
      <c r="F27" s="606"/>
      <c r="G27" s="606"/>
      <c r="H27" s="606"/>
      <c r="I27" s="606"/>
      <c r="J27" s="606"/>
      <c r="K27" s="606"/>
      <c r="L27" s="606"/>
      <c r="M27" s="606"/>
      <c r="N27" s="606"/>
      <c r="O27" s="606"/>
      <c r="P27" s="606"/>
      <c r="Q27" s="607"/>
      <c r="R27" s="608">
        <v>93135</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5377242</v>
      </c>
      <c r="BH27" s="609"/>
      <c r="BI27" s="609"/>
      <c r="BJ27" s="609"/>
      <c r="BK27" s="609"/>
      <c r="BL27" s="609"/>
      <c r="BM27" s="609"/>
      <c r="BN27" s="610"/>
      <c r="BO27" s="646">
        <v>100</v>
      </c>
      <c r="BP27" s="646"/>
      <c r="BQ27" s="646"/>
      <c r="BR27" s="646"/>
      <c r="BS27" s="647">
        <v>248189</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8411016</v>
      </c>
      <c r="CS27" s="621"/>
      <c r="CT27" s="621"/>
      <c r="CU27" s="621"/>
      <c r="CV27" s="621"/>
      <c r="CW27" s="621"/>
      <c r="CX27" s="621"/>
      <c r="CY27" s="622"/>
      <c r="CZ27" s="611">
        <v>32</v>
      </c>
      <c r="DA27" s="623"/>
      <c r="DB27" s="623"/>
      <c r="DC27" s="624"/>
      <c r="DD27" s="614">
        <v>3029099</v>
      </c>
      <c r="DE27" s="621"/>
      <c r="DF27" s="621"/>
      <c r="DG27" s="621"/>
      <c r="DH27" s="621"/>
      <c r="DI27" s="621"/>
      <c r="DJ27" s="621"/>
      <c r="DK27" s="622"/>
      <c r="DL27" s="614">
        <v>2135558</v>
      </c>
      <c r="DM27" s="621"/>
      <c r="DN27" s="621"/>
      <c r="DO27" s="621"/>
      <c r="DP27" s="621"/>
      <c r="DQ27" s="621"/>
      <c r="DR27" s="621"/>
      <c r="DS27" s="621"/>
      <c r="DT27" s="621"/>
      <c r="DU27" s="621"/>
      <c r="DV27" s="622"/>
      <c r="DW27" s="611">
        <v>16.8</v>
      </c>
      <c r="DX27" s="623"/>
      <c r="DY27" s="623"/>
      <c r="DZ27" s="623"/>
      <c r="EA27" s="623"/>
      <c r="EB27" s="623"/>
      <c r="EC27" s="635"/>
    </row>
    <row r="28" spans="2:133" ht="11.25" customHeight="1">
      <c r="B28" s="605" t="s">
        <v>289</v>
      </c>
      <c r="C28" s="606"/>
      <c r="D28" s="606"/>
      <c r="E28" s="606"/>
      <c r="F28" s="606"/>
      <c r="G28" s="606"/>
      <c r="H28" s="606"/>
      <c r="I28" s="606"/>
      <c r="J28" s="606"/>
      <c r="K28" s="606"/>
      <c r="L28" s="606"/>
      <c r="M28" s="606"/>
      <c r="N28" s="606"/>
      <c r="O28" s="606"/>
      <c r="P28" s="606"/>
      <c r="Q28" s="607"/>
      <c r="R28" s="608">
        <v>239988</v>
      </c>
      <c r="S28" s="609"/>
      <c r="T28" s="609"/>
      <c r="U28" s="609"/>
      <c r="V28" s="609"/>
      <c r="W28" s="609"/>
      <c r="X28" s="609"/>
      <c r="Y28" s="610"/>
      <c r="Z28" s="646">
        <v>0.9</v>
      </c>
      <c r="AA28" s="646"/>
      <c r="AB28" s="646"/>
      <c r="AC28" s="646"/>
      <c r="AD28" s="647">
        <v>13203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1659259</v>
      </c>
      <c r="CS28" s="609"/>
      <c r="CT28" s="609"/>
      <c r="CU28" s="609"/>
      <c r="CV28" s="609"/>
      <c r="CW28" s="609"/>
      <c r="CX28" s="609"/>
      <c r="CY28" s="610"/>
      <c r="CZ28" s="611">
        <v>6.3</v>
      </c>
      <c r="DA28" s="623"/>
      <c r="DB28" s="623"/>
      <c r="DC28" s="624"/>
      <c r="DD28" s="614">
        <v>1642160</v>
      </c>
      <c r="DE28" s="609"/>
      <c r="DF28" s="609"/>
      <c r="DG28" s="609"/>
      <c r="DH28" s="609"/>
      <c r="DI28" s="609"/>
      <c r="DJ28" s="609"/>
      <c r="DK28" s="610"/>
      <c r="DL28" s="614">
        <v>1642160</v>
      </c>
      <c r="DM28" s="609"/>
      <c r="DN28" s="609"/>
      <c r="DO28" s="609"/>
      <c r="DP28" s="609"/>
      <c r="DQ28" s="609"/>
      <c r="DR28" s="609"/>
      <c r="DS28" s="609"/>
      <c r="DT28" s="609"/>
      <c r="DU28" s="609"/>
      <c r="DV28" s="610"/>
      <c r="DW28" s="611">
        <v>12.9</v>
      </c>
      <c r="DX28" s="623"/>
      <c r="DY28" s="623"/>
      <c r="DZ28" s="623"/>
      <c r="EA28" s="623"/>
      <c r="EB28" s="623"/>
      <c r="EC28" s="635"/>
    </row>
    <row r="29" spans="2:133" ht="11.25" customHeight="1">
      <c r="B29" s="605" t="s">
        <v>291</v>
      </c>
      <c r="C29" s="606"/>
      <c r="D29" s="606"/>
      <c r="E29" s="606"/>
      <c r="F29" s="606"/>
      <c r="G29" s="606"/>
      <c r="H29" s="606"/>
      <c r="I29" s="606"/>
      <c r="J29" s="606"/>
      <c r="K29" s="606"/>
      <c r="L29" s="606"/>
      <c r="M29" s="606"/>
      <c r="N29" s="606"/>
      <c r="O29" s="606"/>
      <c r="P29" s="606"/>
      <c r="Q29" s="607"/>
      <c r="R29" s="608">
        <v>292200</v>
      </c>
      <c r="S29" s="609"/>
      <c r="T29" s="609"/>
      <c r="U29" s="609"/>
      <c r="V29" s="609"/>
      <c r="W29" s="609"/>
      <c r="X29" s="609"/>
      <c r="Y29" s="610"/>
      <c r="Z29" s="646">
        <v>1.1000000000000001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1658768</v>
      </c>
      <c r="CS29" s="621"/>
      <c r="CT29" s="621"/>
      <c r="CU29" s="621"/>
      <c r="CV29" s="621"/>
      <c r="CW29" s="621"/>
      <c r="CX29" s="621"/>
      <c r="CY29" s="622"/>
      <c r="CZ29" s="611">
        <v>6.3</v>
      </c>
      <c r="DA29" s="623"/>
      <c r="DB29" s="623"/>
      <c r="DC29" s="624"/>
      <c r="DD29" s="614">
        <v>1641669</v>
      </c>
      <c r="DE29" s="621"/>
      <c r="DF29" s="621"/>
      <c r="DG29" s="621"/>
      <c r="DH29" s="621"/>
      <c r="DI29" s="621"/>
      <c r="DJ29" s="621"/>
      <c r="DK29" s="622"/>
      <c r="DL29" s="614">
        <v>1641669</v>
      </c>
      <c r="DM29" s="621"/>
      <c r="DN29" s="621"/>
      <c r="DO29" s="621"/>
      <c r="DP29" s="621"/>
      <c r="DQ29" s="621"/>
      <c r="DR29" s="621"/>
      <c r="DS29" s="621"/>
      <c r="DT29" s="621"/>
      <c r="DU29" s="621"/>
      <c r="DV29" s="622"/>
      <c r="DW29" s="611">
        <v>12.9</v>
      </c>
      <c r="DX29" s="623"/>
      <c r="DY29" s="623"/>
      <c r="DZ29" s="623"/>
      <c r="EA29" s="623"/>
      <c r="EB29" s="623"/>
      <c r="EC29" s="635"/>
    </row>
    <row r="30" spans="2:133" ht="11.25" customHeight="1">
      <c r="B30" s="605" t="s">
        <v>293</v>
      </c>
      <c r="C30" s="606"/>
      <c r="D30" s="606"/>
      <c r="E30" s="606"/>
      <c r="F30" s="606"/>
      <c r="G30" s="606"/>
      <c r="H30" s="606"/>
      <c r="I30" s="606"/>
      <c r="J30" s="606"/>
      <c r="K30" s="606"/>
      <c r="L30" s="606"/>
      <c r="M30" s="606"/>
      <c r="N30" s="606"/>
      <c r="O30" s="606"/>
      <c r="P30" s="606"/>
      <c r="Q30" s="607"/>
      <c r="R30" s="608">
        <v>6005997</v>
      </c>
      <c r="S30" s="609"/>
      <c r="T30" s="609"/>
      <c r="U30" s="609"/>
      <c r="V30" s="609"/>
      <c r="W30" s="609"/>
      <c r="X30" s="609"/>
      <c r="Y30" s="610"/>
      <c r="Z30" s="646">
        <v>22.6</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1567038</v>
      </c>
      <c r="CS30" s="609"/>
      <c r="CT30" s="609"/>
      <c r="CU30" s="609"/>
      <c r="CV30" s="609"/>
      <c r="CW30" s="609"/>
      <c r="CX30" s="609"/>
      <c r="CY30" s="610"/>
      <c r="CZ30" s="611">
        <v>6</v>
      </c>
      <c r="DA30" s="623"/>
      <c r="DB30" s="623"/>
      <c r="DC30" s="624"/>
      <c r="DD30" s="614">
        <v>1549939</v>
      </c>
      <c r="DE30" s="609"/>
      <c r="DF30" s="609"/>
      <c r="DG30" s="609"/>
      <c r="DH30" s="609"/>
      <c r="DI30" s="609"/>
      <c r="DJ30" s="609"/>
      <c r="DK30" s="610"/>
      <c r="DL30" s="614">
        <v>1549939</v>
      </c>
      <c r="DM30" s="609"/>
      <c r="DN30" s="609"/>
      <c r="DO30" s="609"/>
      <c r="DP30" s="609"/>
      <c r="DQ30" s="609"/>
      <c r="DR30" s="609"/>
      <c r="DS30" s="609"/>
      <c r="DT30" s="609"/>
      <c r="DU30" s="609"/>
      <c r="DV30" s="610"/>
      <c r="DW30" s="611">
        <v>12.2</v>
      </c>
      <c r="DX30" s="623"/>
      <c r="DY30" s="623"/>
      <c r="DZ30" s="623"/>
      <c r="EA30" s="623"/>
      <c r="EB30" s="623"/>
      <c r="EC30" s="635"/>
    </row>
    <row r="31" spans="2:133" ht="11.25" customHeight="1">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97.6</v>
      </c>
      <c r="BN31" s="671"/>
      <c r="BO31" s="671"/>
      <c r="BP31" s="671"/>
      <c r="BQ31" s="673"/>
      <c r="BR31" s="670">
        <v>99.2</v>
      </c>
      <c r="BS31" s="671"/>
      <c r="BT31" s="671"/>
      <c r="BU31" s="671"/>
      <c r="BV31" s="671"/>
      <c r="BW31" s="671"/>
      <c r="BX31" s="672">
        <v>97.5</v>
      </c>
      <c r="BY31" s="671"/>
      <c r="BZ31" s="671"/>
      <c r="CA31" s="671"/>
      <c r="CB31" s="673"/>
      <c r="CD31" s="629"/>
      <c r="CE31" s="630"/>
      <c r="CF31" s="605" t="s">
        <v>300</v>
      </c>
      <c r="CG31" s="606"/>
      <c r="CH31" s="606"/>
      <c r="CI31" s="606"/>
      <c r="CJ31" s="606"/>
      <c r="CK31" s="606"/>
      <c r="CL31" s="606"/>
      <c r="CM31" s="606"/>
      <c r="CN31" s="606"/>
      <c r="CO31" s="606"/>
      <c r="CP31" s="606"/>
      <c r="CQ31" s="607"/>
      <c r="CR31" s="608">
        <v>91730</v>
      </c>
      <c r="CS31" s="621"/>
      <c r="CT31" s="621"/>
      <c r="CU31" s="621"/>
      <c r="CV31" s="621"/>
      <c r="CW31" s="621"/>
      <c r="CX31" s="621"/>
      <c r="CY31" s="622"/>
      <c r="CZ31" s="611">
        <v>0.3</v>
      </c>
      <c r="DA31" s="623"/>
      <c r="DB31" s="623"/>
      <c r="DC31" s="624"/>
      <c r="DD31" s="614">
        <v>91730</v>
      </c>
      <c r="DE31" s="621"/>
      <c r="DF31" s="621"/>
      <c r="DG31" s="621"/>
      <c r="DH31" s="621"/>
      <c r="DI31" s="621"/>
      <c r="DJ31" s="621"/>
      <c r="DK31" s="622"/>
      <c r="DL31" s="614">
        <v>91730</v>
      </c>
      <c r="DM31" s="621"/>
      <c r="DN31" s="621"/>
      <c r="DO31" s="621"/>
      <c r="DP31" s="621"/>
      <c r="DQ31" s="621"/>
      <c r="DR31" s="621"/>
      <c r="DS31" s="621"/>
      <c r="DT31" s="621"/>
      <c r="DU31" s="621"/>
      <c r="DV31" s="622"/>
      <c r="DW31" s="611">
        <v>0.7</v>
      </c>
      <c r="DX31" s="623"/>
      <c r="DY31" s="623"/>
      <c r="DZ31" s="623"/>
      <c r="EA31" s="623"/>
      <c r="EB31" s="623"/>
      <c r="EC31" s="635"/>
    </row>
    <row r="32" spans="2:133" ht="11.25" customHeight="1">
      <c r="B32" s="605" t="s">
        <v>301</v>
      </c>
      <c r="C32" s="606"/>
      <c r="D32" s="606"/>
      <c r="E32" s="606"/>
      <c r="F32" s="606"/>
      <c r="G32" s="606"/>
      <c r="H32" s="606"/>
      <c r="I32" s="606"/>
      <c r="J32" s="606"/>
      <c r="K32" s="606"/>
      <c r="L32" s="606"/>
      <c r="M32" s="606"/>
      <c r="N32" s="606"/>
      <c r="O32" s="606"/>
      <c r="P32" s="606"/>
      <c r="Q32" s="607"/>
      <c r="R32" s="608">
        <v>2340101</v>
      </c>
      <c r="S32" s="609"/>
      <c r="T32" s="609"/>
      <c r="U32" s="609"/>
      <c r="V32" s="609"/>
      <c r="W32" s="609"/>
      <c r="X32" s="609"/>
      <c r="Y32" s="610"/>
      <c r="Z32" s="646">
        <v>8.8000000000000007</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99.1</v>
      </c>
      <c r="BH32" s="621"/>
      <c r="BI32" s="621"/>
      <c r="BJ32" s="621"/>
      <c r="BK32" s="621"/>
      <c r="BL32" s="621"/>
      <c r="BM32" s="612">
        <v>97.3</v>
      </c>
      <c r="BN32" s="621"/>
      <c r="BO32" s="621"/>
      <c r="BP32" s="621"/>
      <c r="BQ32" s="644"/>
      <c r="BR32" s="674">
        <v>99.1</v>
      </c>
      <c r="BS32" s="621"/>
      <c r="BT32" s="621"/>
      <c r="BU32" s="621"/>
      <c r="BV32" s="621"/>
      <c r="BW32" s="621"/>
      <c r="BX32" s="612">
        <v>97.3</v>
      </c>
      <c r="BY32" s="621"/>
      <c r="BZ32" s="621"/>
      <c r="CA32" s="621"/>
      <c r="CB32" s="644"/>
      <c r="CD32" s="631"/>
      <c r="CE32" s="632"/>
      <c r="CF32" s="605" t="s">
        <v>304</v>
      </c>
      <c r="CG32" s="606"/>
      <c r="CH32" s="606"/>
      <c r="CI32" s="606"/>
      <c r="CJ32" s="606"/>
      <c r="CK32" s="606"/>
      <c r="CL32" s="606"/>
      <c r="CM32" s="606"/>
      <c r="CN32" s="606"/>
      <c r="CO32" s="606"/>
      <c r="CP32" s="606"/>
      <c r="CQ32" s="607"/>
      <c r="CR32" s="608">
        <v>491</v>
      </c>
      <c r="CS32" s="609"/>
      <c r="CT32" s="609"/>
      <c r="CU32" s="609"/>
      <c r="CV32" s="609"/>
      <c r="CW32" s="609"/>
      <c r="CX32" s="609"/>
      <c r="CY32" s="610"/>
      <c r="CZ32" s="611">
        <v>0</v>
      </c>
      <c r="DA32" s="623"/>
      <c r="DB32" s="623"/>
      <c r="DC32" s="624"/>
      <c r="DD32" s="614">
        <v>491</v>
      </c>
      <c r="DE32" s="609"/>
      <c r="DF32" s="609"/>
      <c r="DG32" s="609"/>
      <c r="DH32" s="609"/>
      <c r="DI32" s="609"/>
      <c r="DJ32" s="609"/>
      <c r="DK32" s="610"/>
      <c r="DL32" s="614">
        <v>491</v>
      </c>
      <c r="DM32" s="609"/>
      <c r="DN32" s="609"/>
      <c r="DO32" s="609"/>
      <c r="DP32" s="609"/>
      <c r="DQ32" s="609"/>
      <c r="DR32" s="609"/>
      <c r="DS32" s="609"/>
      <c r="DT32" s="609"/>
      <c r="DU32" s="609"/>
      <c r="DV32" s="610"/>
      <c r="DW32" s="611">
        <v>0</v>
      </c>
      <c r="DX32" s="623"/>
      <c r="DY32" s="623"/>
      <c r="DZ32" s="623"/>
      <c r="EA32" s="623"/>
      <c r="EB32" s="623"/>
      <c r="EC32" s="635"/>
    </row>
    <row r="33" spans="2:133" ht="11.25" customHeight="1">
      <c r="B33" s="605" t="s">
        <v>305</v>
      </c>
      <c r="C33" s="606"/>
      <c r="D33" s="606"/>
      <c r="E33" s="606"/>
      <c r="F33" s="606"/>
      <c r="G33" s="606"/>
      <c r="H33" s="606"/>
      <c r="I33" s="606"/>
      <c r="J33" s="606"/>
      <c r="K33" s="606"/>
      <c r="L33" s="606"/>
      <c r="M33" s="606"/>
      <c r="N33" s="606"/>
      <c r="O33" s="606"/>
      <c r="P33" s="606"/>
      <c r="Q33" s="607"/>
      <c r="R33" s="608">
        <v>619008</v>
      </c>
      <c r="S33" s="609"/>
      <c r="T33" s="609"/>
      <c r="U33" s="609"/>
      <c r="V33" s="609"/>
      <c r="W33" s="609"/>
      <c r="X33" s="609"/>
      <c r="Y33" s="610"/>
      <c r="Z33" s="646">
        <v>2.2999999999999998</v>
      </c>
      <c r="AA33" s="646"/>
      <c r="AB33" s="646"/>
      <c r="AC33" s="646"/>
      <c r="AD33" s="647">
        <v>14648</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97.5</v>
      </c>
      <c r="BN33" s="593"/>
      <c r="BO33" s="593"/>
      <c r="BP33" s="593"/>
      <c r="BQ33" s="656"/>
      <c r="BR33" s="669">
        <v>99.1</v>
      </c>
      <c r="BS33" s="593"/>
      <c r="BT33" s="593"/>
      <c r="BU33" s="593"/>
      <c r="BV33" s="593"/>
      <c r="BW33" s="593"/>
      <c r="BX33" s="639">
        <v>97.4</v>
      </c>
      <c r="BY33" s="593"/>
      <c r="BZ33" s="593"/>
      <c r="CA33" s="593"/>
      <c r="CB33" s="656"/>
      <c r="CD33" s="605" t="s">
        <v>307</v>
      </c>
      <c r="CE33" s="606"/>
      <c r="CF33" s="606"/>
      <c r="CG33" s="606"/>
      <c r="CH33" s="606"/>
      <c r="CI33" s="606"/>
      <c r="CJ33" s="606"/>
      <c r="CK33" s="606"/>
      <c r="CL33" s="606"/>
      <c r="CM33" s="606"/>
      <c r="CN33" s="606"/>
      <c r="CO33" s="606"/>
      <c r="CP33" s="606"/>
      <c r="CQ33" s="607"/>
      <c r="CR33" s="608">
        <v>11338801</v>
      </c>
      <c r="CS33" s="621"/>
      <c r="CT33" s="621"/>
      <c r="CU33" s="621"/>
      <c r="CV33" s="621"/>
      <c r="CW33" s="621"/>
      <c r="CX33" s="621"/>
      <c r="CY33" s="622"/>
      <c r="CZ33" s="611">
        <v>43.1</v>
      </c>
      <c r="DA33" s="623"/>
      <c r="DB33" s="623"/>
      <c r="DC33" s="624"/>
      <c r="DD33" s="614">
        <v>8286915</v>
      </c>
      <c r="DE33" s="621"/>
      <c r="DF33" s="621"/>
      <c r="DG33" s="621"/>
      <c r="DH33" s="621"/>
      <c r="DI33" s="621"/>
      <c r="DJ33" s="621"/>
      <c r="DK33" s="622"/>
      <c r="DL33" s="614">
        <v>5854384</v>
      </c>
      <c r="DM33" s="621"/>
      <c r="DN33" s="621"/>
      <c r="DO33" s="621"/>
      <c r="DP33" s="621"/>
      <c r="DQ33" s="621"/>
      <c r="DR33" s="621"/>
      <c r="DS33" s="621"/>
      <c r="DT33" s="621"/>
      <c r="DU33" s="621"/>
      <c r="DV33" s="622"/>
      <c r="DW33" s="611">
        <v>46.2</v>
      </c>
      <c r="DX33" s="623"/>
      <c r="DY33" s="623"/>
      <c r="DZ33" s="623"/>
      <c r="EA33" s="623"/>
      <c r="EB33" s="623"/>
      <c r="EC33" s="635"/>
    </row>
    <row r="34" spans="2:133" ht="11.25" customHeight="1">
      <c r="B34" s="605" t="s">
        <v>308</v>
      </c>
      <c r="C34" s="606"/>
      <c r="D34" s="606"/>
      <c r="E34" s="606"/>
      <c r="F34" s="606"/>
      <c r="G34" s="606"/>
      <c r="H34" s="606"/>
      <c r="I34" s="606"/>
      <c r="J34" s="606"/>
      <c r="K34" s="606"/>
      <c r="L34" s="606"/>
      <c r="M34" s="606"/>
      <c r="N34" s="606"/>
      <c r="O34" s="606"/>
      <c r="P34" s="606"/>
      <c r="Q34" s="607"/>
      <c r="R34" s="608">
        <v>685397</v>
      </c>
      <c r="S34" s="609"/>
      <c r="T34" s="609"/>
      <c r="U34" s="609"/>
      <c r="V34" s="609"/>
      <c r="W34" s="609"/>
      <c r="X34" s="609"/>
      <c r="Y34" s="610"/>
      <c r="Z34" s="646">
        <v>2.6</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3240861</v>
      </c>
      <c r="CS34" s="609"/>
      <c r="CT34" s="609"/>
      <c r="CU34" s="609"/>
      <c r="CV34" s="609"/>
      <c r="CW34" s="609"/>
      <c r="CX34" s="609"/>
      <c r="CY34" s="610"/>
      <c r="CZ34" s="611">
        <v>12.3</v>
      </c>
      <c r="DA34" s="623"/>
      <c r="DB34" s="623"/>
      <c r="DC34" s="624"/>
      <c r="DD34" s="614">
        <v>2542951</v>
      </c>
      <c r="DE34" s="609"/>
      <c r="DF34" s="609"/>
      <c r="DG34" s="609"/>
      <c r="DH34" s="609"/>
      <c r="DI34" s="609"/>
      <c r="DJ34" s="609"/>
      <c r="DK34" s="610"/>
      <c r="DL34" s="614">
        <v>1706734</v>
      </c>
      <c r="DM34" s="609"/>
      <c r="DN34" s="609"/>
      <c r="DO34" s="609"/>
      <c r="DP34" s="609"/>
      <c r="DQ34" s="609"/>
      <c r="DR34" s="609"/>
      <c r="DS34" s="609"/>
      <c r="DT34" s="609"/>
      <c r="DU34" s="609"/>
      <c r="DV34" s="610"/>
      <c r="DW34" s="611">
        <v>13.5</v>
      </c>
      <c r="DX34" s="623"/>
      <c r="DY34" s="623"/>
      <c r="DZ34" s="623"/>
      <c r="EA34" s="623"/>
      <c r="EB34" s="623"/>
      <c r="EC34" s="635"/>
    </row>
    <row r="35" spans="2:133" ht="11.25" customHeight="1">
      <c r="B35" s="605" t="s">
        <v>310</v>
      </c>
      <c r="C35" s="606"/>
      <c r="D35" s="606"/>
      <c r="E35" s="606"/>
      <c r="F35" s="606"/>
      <c r="G35" s="606"/>
      <c r="H35" s="606"/>
      <c r="I35" s="606"/>
      <c r="J35" s="606"/>
      <c r="K35" s="606"/>
      <c r="L35" s="606"/>
      <c r="M35" s="606"/>
      <c r="N35" s="606"/>
      <c r="O35" s="606"/>
      <c r="P35" s="606"/>
      <c r="Q35" s="607"/>
      <c r="R35" s="608">
        <v>1404702</v>
      </c>
      <c r="S35" s="609"/>
      <c r="T35" s="609"/>
      <c r="U35" s="609"/>
      <c r="V35" s="609"/>
      <c r="W35" s="609"/>
      <c r="X35" s="609"/>
      <c r="Y35" s="610"/>
      <c r="Z35" s="646">
        <v>5.3</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303064</v>
      </c>
      <c r="CS35" s="621"/>
      <c r="CT35" s="621"/>
      <c r="CU35" s="621"/>
      <c r="CV35" s="621"/>
      <c r="CW35" s="621"/>
      <c r="CX35" s="621"/>
      <c r="CY35" s="622"/>
      <c r="CZ35" s="611">
        <v>1.2</v>
      </c>
      <c r="DA35" s="623"/>
      <c r="DB35" s="623"/>
      <c r="DC35" s="624"/>
      <c r="DD35" s="614">
        <v>196643</v>
      </c>
      <c r="DE35" s="621"/>
      <c r="DF35" s="621"/>
      <c r="DG35" s="621"/>
      <c r="DH35" s="621"/>
      <c r="DI35" s="621"/>
      <c r="DJ35" s="621"/>
      <c r="DK35" s="622"/>
      <c r="DL35" s="614">
        <v>196636</v>
      </c>
      <c r="DM35" s="621"/>
      <c r="DN35" s="621"/>
      <c r="DO35" s="621"/>
      <c r="DP35" s="621"/>
      <c r="DQ35" s="621"/>
      <c r="DR35" s="621"/>
      <c r="DS35" s="621"/>
      <c r="DT35" s="621"/>
      <c r="DU35" s="621"/>
      <c r="DV35" s="622"/>
      <c r="DW35" s="611">
        <v>1.6</v>
      </c>
      <c r="DX35" s="623"/>
      <c r="DY35" s="623"/>
      <c r="DZ35" s="623"/>
      <c r="EA35" s="623"/>
      <c r="EB35" s="623"/>
      <c r="EC35" s="635"/>
    </row>
    <row r="36" spans="2:133" ht="11.25" customHeight="1">
      <c r="B36" s="605" t="s">
        <v>314</v>
      </c>
      <c r="C36" s="606"/>
      <c r="D36" s="606"/>
      <c r="E36" s="606"/>
      <c r="F36" s="606"/>
      <c r="G36" s="606"/>
      <c r="H36" s="606"/>
      <c r="I36" s="606"/>
      <c r="J36" s="606"/>
      <c r="K36" s="606"/>
      <c r="L36" s="606"/>
      <c r="M36" s="606"/>
      <c r="N36" s="606"/>
      <c r="O36" s="606"/>
      <c r="P36" s="606"/>
      <c r="Q36" s="607"/>
      <c r="R36" s="608">
        <v>299469</v>
      </c>
      <c r="S36" s="609"/>
      <c r="T36" s="609"/>
      <c r="U36" s="609"/>
      <c r="V36" s="609"/>
      <c r="W36" s="609"/>
      <c r="X36" s="609"/>
      <c r="Y36" s="610"/>
      <c r="Z36" s="646">
        <v>1.1000000000000001</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3861837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28034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3895294</v>
      </c>
      <c r="CS36" s="609"/>
      <c r="CT36" s="609"/>
      <c r="CU36" s="609"/>
      <c r="CV36" s="609"/>
      <c r="CW36" s="609"/>
      <c r="CX36" s="609"/>
      <c r="CY36" s="610"/>
      <c r="CZ36" s="611">
        <v>14.8</v>
      </c>
      <c r="DA36" s="623"/>
      <c r="DB36" s="623"/>
      <c r="DC36" s="624"/>
      <c r="DD36" s="614">
        <v>3090669</v>
      </c>
      <c r="DE36" s="609"/>
      <c r="DF36" s="609"/>
      <c r="DG36" s="609"/>
      <c r="DH36" s="609"/>
      <c r="DI36" s="609"/>
      <c r="DJ36" s="609"/>
      <c r="DK36" s="610"/>
      <c r="DL36" s="614">
        <v>1878209</v>
      </c>
      <c r="DM36" s="609"/>
      <c r="DN36" s="609"/>
      <c r="DO36" s="609"/>
      <c r="DP36" s="609"/>
      <c r="DQ36" s="609"/>
      <c r="DR36" s="609"/>
      <c r="DS36" s="609"/>
      <c r="DT36" s="609"/>
      <c r="DU36" s="609"/>
      <c r="DV36" s="610"/>
      <c r="DW36" s="611">
        <v>14.8</v>
      </c>
      <c r="DX36" s="623"/>
      <c r="DY36" s="623"/>
      <c r="DZ36" s="623"/>
      <c r="EA36" s="623"/>
      <c r="EB36" s="623"/>
      <c r="EC36" s="635"/>
    </row>
    <row r="37" spans="2:133" ht="11.25" customHeight="1">
      <c r="B37" s="605" t="s">
        <v>318</v>
      </c>
      <c r="C37" s="606"/>
      <c r="D37" s="606"/>
      <c r="E37" s="606"/>
      <c r="F37" s="606"/>
      <c r="G37" s="606"/>
      <c r="H37" s="606"/>
      <c r="I37" s="606"/>
      <c r="J37" s="606"/>
      <c r="K37" s="606"/>
      <c r="L37" s="606"/>
      <c r="M37" s="606"/>
      <c r="N37" s="606"/>
      <c r="O37" s="606"/>
      <c r="P37" s="606"/>
      <c r="Q37" s="607"/>
      <c r="R37" s="608">
        <v>442214</v>
      </c>
      <c r="S37" s="609"/>
      <c r="T37" s="609"/>
      <c r="U37" s="609"/>
      <c r="V37" s="609"/>
      <c r="W37" s="609"/>
      <c r="X37" s="609"/>
      <c r="Y37" s="610"/>
      <c r="Z37" s="646">
        <v>1.7</v>
      </c>
      <c r="AA37" s="646"/>
      <c r="AB37" s="646"/>
      <c r="AC37" s="646"/>
      <c r="AD37" s="647" t="s">
        <v>121</v>
      </c>
      <c r="AE37" s="647"/>
      <c r="AF37" s="647"/>
      <c r="AG37" s="647"/>
      <c r="AH37" s="647"/>
      <c r="AI37" s="647"/>
      <c r="AJ37" s="647"/>
      <c r="AK37" s="647"/>
      <c r="AL37" s="611" t="s">
        <v>121</v>
      </c>
      <c r="AM37" s="612"/>
      <c r="AN37" s="612"/>
      <c r="AO37" s="648"/>
      <c r="AQ37" s="641" t="s">
        <v>319</v>
      </c>
      <c r="AR37" s="642"/>
      <c r="AS37" s="642"/>
      <c r="AT37" s="642"/>
      <c r="AU37" s="642"/>
      <c r="AV37" s="642"/>
      <c r="AW37" s="642"/>
      <c r="AX37" s="642"/>
      <c r="AY37" s="643"/>
      <c r="AZ37" s="608">
        <v>531279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-89765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948896</v>
      </c>
      <c r="CS37" s="621"/>
      <c r="CT37" s="621"/>
      <c r="CU37" s="621"/>
      <c r="CV37" s="621"/>
      <c r="CW37" s="621"/>
      <c r="CX37" s="621"/>
      <c r="CY37" s="622"/>
      <c r="CZ37" s="611">
        <v>3.6</v>
      </c>
      <c r="DA37" s="623"/>
      <c r="DB37" s="623"/>
      <c r="DC37" s="624"/>
      <c r="DD37" s="614">
        <v>797151</v>
      </c>
      <c r="DE37" s="621"/>
      <c r="DF37" s="621"/>
      <c r="DG37" s="621"/>
      <c r="DH37" s="621"/>
      <c r="DI37" s="621"/>
      <c r="DJ37" s="621"/>
      <c r="DK37" s="622"/>
      <c r="DL37" s="614">
        <v>768685</v>
      </c>
      <c r="DM37" s="621"/>
      <c r="DN37" s="621"/>
      <c r="DO37" s="621"/>
      <c r="DP37" s="621"/>
      <c r="DQ37" s="621"/>
      <c r="DR37" s="621"/>
      <c r="DS37" s="621"/>
      <c r="DT37" s="621"/>
      <c r="DU37" s="621"/>
      <c r="DV37" s="622"/>
      <c r="DW37" s="611">
        <v>6.1</v>
      </c>
      <c r="DX37" s="623"/>
      <c r="DY37" s="623"/>
      <c r="DZ37" s="623"/>
      <c r="EA37" s="623"/>
      <c r="EB37" s="623"/>
      <c r="EC37" s="635"/>
    </row>
    <row r="38" spans="2:133" ht="11.25" customHeight="1">
      <c r="B38" s="605" t="s">
        <v>322</v>
      </c>
      <c r="C38" s="606"/>
      <c r="D38" s="606"/>
      <c r="E38" s="606"/>
      <c r="F38" s="606"/>
      <c r="G38" s="606"/>
      <c r="H38" s="606"/>
      <c r="I38" s="606"/>
      <c r="J38" s="606"/>
      <c r="K38" s="606"/>
      <c r="L38" s="606"/>
      <c r="M38" s="606"/>
      <c r="N38" s="606"/>
      <c r="O38" s="606"/>
      <c r="P38" s="606"/>
      <c r="Q38" s="607"/>
      <c r="R38" s="608">
        <v>592709</v>
      </c>
      <c r="S38" s="609"/>
      <c r="T38" s="609"/>
      <c r="U38" s="609"/>
      <c r="V38" s="609"/>
      <c r="W38" s="609"/>
      <c r="X38" s="609"/>
      <c r="Y38" s="610"/>
      <c r="Z38" s="646">
        <v>2.2000000000000002</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392525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6989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2739968</v>
      </c>
      <c r="CS38" s="609"/>
      <c r="CT38" s="609"/>
      <c r="CU38" s="609"/>
      <c r="CV38" s="609"/>
      <c r="CW38" s="609"/>
      <c r="CX38" s="609"/>
      <c r="CY38" s="610"/>
      <c r="CZ38" s="611">
        <v>10.4</v>
      </c>
      <c r="DA38" s="623"/>
      <c r="DB38" s="623"/>
      <c r="DC38" s="624"/>
      <c r="DD38" s="614">
        <v>2215142</v>
      </c>
      <c r="DE38" s="609"/>
      <c r="DF38" s="609"/>
      <c r="DG38" s="609"/>
      <c r="DH38" s="609"/>
      <c r="DI38" s="609"/>
      <c r="DJ38" s="609"/>
      <c r="DK38" s="610"/>
      <c r="DL38" s="614">
        <v>2072805</v>
      </c>
      <c r="DM38" s="609"/>
      <c r="DN38" s="609"/>
      <c r="DO38" s="609"/>
      <c r="DP38" s="609"/>
      <c r="DQ38" s="609"/>
      <c r="DR38" s="609"/>
      <c r="DS38" s="609"/>
      <c r="DT38" s="609"/>
      <c r="DU38" s="609"/>
      <c r="DV38" s="610"/>
      <c r="DW38" s="611">
        <v>16.3</v>
      </c>
      <c r="DX38" s="623"/>
      <c r="DY38" s="623"/>
      <c r="DZ38" s="623"/>
      <c r="EA38" s="623"/>
      <c r="EB38" s="623"/>
      <c r="EC38" s="635"/>
    </row>
    <row r="39" spans="2:133" ht="11.25" customHeight="1">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198065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10288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1159614</v>
      </c>
      <c r="CS39" s="621"/>
      <c r="CT39" s="621"/>
      <c r="CU39" s="621"/>
      <c r="CV39" s="621"/>
      <c r="CW39" s="621"/>
      <c r="CX39" s="621"/>
      <c r="CY39" s="622"/>
      <c r="CZ39" s="611">
        <v>4.4000000000000004</v>
      </c>
      <c r="DA39" s="623"/>
      <c r="DB39" s="623"/>
      <c r="DC39" s="624"/>
      <c r="DD39" s="614">
        <v>241510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c r="B40" s="605" t="s">
        <v>330</v>
      </c>
      <c r="C40" s="606"/>
      <c r="D40" s="606"/>
      <c r="E40" s="606"/>
      <c r="F40" s="606"/>
      <c r="G40" s="606"/>
      <c r="H40" s="606"/>
      <c r="I40" s="606"/>
      <c r="J40" s="606"/>
      <c r="K40" s="606"/>
      <c r="L40" s="606"/>
      <c r="M40" s="606"/>
      <c r="N40" s="606"/>
      <c r="O40" s="606"/>
      <c r="P40" s="606"/>
      <c r="Q40" s="607"/>
      <c r="R40" s="608">
        <v>84309</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c r="B41" s="589" t="s">
        <v>335</v>
      </c>
      <c r="C41" s="590"/>
      <c r="D41" s="590"/>
      <c r="E41" s="590"/>
      <c r="F41" s="590"/>
      <c r="G41" s="590"/>
      <c r="H41" s="590"/>
      <c r="I41" s="590"/>
      <c r="J41" s="590"/>
      <c r="K41" s="590"/>
      <c r="L41" s="590"/>
      <c r="M41" s="590"/>
      <c r="N41" s="590"/>
      <c r="O41" s="590"/>
      <c r="P41" s="590"/>
      <c r="Q41" s="591"/>
      <c r="R41" s="592">
        <v>26534860</v>
      </c>
      <c r="S41" s="633"/>
      <c r="T41" s="633"/>
      <c r="U41" s="633"/>
      <c r="V41" s="633"/>
      <c r="W41" s="633"/>
      <c r="X41" s="633"/>
      <c r="Y41" s="636"/>
      <c r="Z41" s="637">
        <v>100</v>
      </c>
      <c r="AA41" s="637"/>
      <c r="AB41" s="637"/>
      <c r="AC41" s="637"/>
      <c r="AD41" s="638">
        <v>12596931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601539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339</v>
      </c>
      <c r="AR42" s="654"/>
      <c r="AS42" s="654"/>
      <c r="AT42" s="654"/>
      <c r="AU42" s="654"/>
      <c r="AV42" s="654"/>
      <c r="AW42" s="654"/>
      <c r="AX42" s="654"/>
      <c r="AY42" s="655"/>
      <c r="AZ42" s="592">
        <v>2138429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528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1850116</v>
      </c>
      <c r="CS42" s="621"/>
      <c r="CT42" s="621"/>
      <c r="CU42" s="621"/>
      <c r="CV42" s="621"/>
      <c r="CW42" s="621"/>
      <c r="CX42" s="621"/>
      <c r="CY42" s="622"/>
      <c r="CZ42" s="611">
        <v>7</v>
      </c>
      <c r="DA42" s="623"/>
      <c r="DB42" s="623"/>
      <c r="DC42" s="624"/>
      <c r="DD42" s="614">
        <v>597375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342</v>
      </c>
      <c r="CD43" s="605" t="s">
        <v>343</v>
      </c>
      <c r="CE43" s="606"/>
      <c r="CF43" s="606"/>
      <c r="CG43" s="606"/>
      <c r="CH43" s="606"/>
      <c r="CI43" s="606"/>
      <c r="CJ43" s="606"/>
      <c r="CK43" s="606"/>
      <c r="CL43" s="606"/>
      <c r="CM43" s="606"/>
      <c r="CN43" s="606"/>
      <c r="CO43" s="606"/>
      <c r="CP43" s="606"/>
      <c r="CQ43" s="607"/>
      <c r="CR43" s="608">
        <v>82763</v>
      </c>
      <c r="CS43" s="621"/>
      <c r="CT43" s="621"/>
      <c r="CU43" s="621"/>
      <c r="CV43" s="621"/>
      <c r="CW43" s="621"/>
      <c r="CX43" s="621"/>
      <c r="CY43" s="622"/>
      <c r="CZ43" s="611">
        <v>0.3</v>
      </c>
      <c r="DA43" s="623"/>
      <c r="DB43" s="623"/>
      <c r="DC43" s="624"/>
      <c r="DD43" s="614">
        <v>76834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1840487</v>
      </c>
      <c r="CS44" s="609"/>
      <c r="CT44" s="609"/>
      <c r="CU44" s="609"/>
      <c r="CV44" s="609"/>
      <c r="CW44" s="609"/>
      <c r="CX44" s="609"/>
      <c r="CY44" s="610"/>
      <c r="CZ44" s="611">
        <v>7</v>
      </c>
      <c r="DA44" s="612"/>
      <c r="DB44" s="612"/>
      <c r="DC44" s="613"/>
      <c r="DD44" s="614">
        <v>593346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1110510</v>
      </c>
      <c r="CS45" s="621"/>
      <c r="CT45" s="621"/>
      <c r="CU45" s="621"/>
      <c r="CV45" s="621"/>
      <c r="CW45" s="621"/>
      <c r="CX45" s="621"/>
      <c r="CY45" s="622"/>
      <c r="CZ45" s="611">
        <v>4.2</v>
      </c>
      <c r="DA45" s="623"/>
      <c r="DB45" s="623"/>
      <c r="DC45" s="624"/>
      <c r="DD45" s="614">
        <v>121035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348</v>
      </c>
      <c r="CG46" s="606"/>
      <c r="CH46" s="606"/>
      <c r="CI46" s="606"/>
      <c r="CJ46" s="606"/>
      <c r="CK46" s="606"/>
      <c r="CL46" s="606"/>
      <c r="CM46" s="606"/>
      <c r="CN46" s="606"/>
      <c r="CO46" s="606"/>
      <c r="CP46" s="606"/>
      <c r="CQ46" s="607"/>
      <c r="CR46" s="608">
        <v>722939</v>
      </c>
      <c r="CS46" s="609"/>
      <c r="CT46" s="609"/>
      <c r="CU46" s="609"/>
      <c r="CV46" s="609"/>
      <c r="CW46" s="609"/>
      <c r="CX46" s="609"/>
      <c r="CY46" s="610"/>
      <c r="CZ46" s="611">
        <v>2.7</v>
      </c>
      <c r="DA46" s="612"/>
      <c r="DB46" s="612"/>
      <c r="DC46" s="613"/>
      <c r="DD46" s="614">
        <v>470373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349</v>
      </c>
      <c r="CG47" s="606"/>
      <c r="CH47" s="606"/>
      <c r="CI47" s="606"/>
      <c r="CJ47" s="606"/>
      <c r="CK47" s="606"/>
      <c r="CL47" s="606"/>
      <c r="CM47" s="606"/>
      <c r="CN47" s="606"/>
      <c r="CO47" s="606"/>
      <c r="CP47" s="606"/>
      <c r="CQ47" s="607"/>
      <c r="CR47" s="608">
        <v>9629</v>
      </c>
      <c r="CS47" s="621"/>
      <c r="CT47" s="621"/>
      <c r="CU47" s="621"/>
      <c r="CV47" s="621"/>
      <c r="CW47" s="621"/>
      <c r="CX47" s="621"/>
      <c r="CY47" s="622"/>
      <c r="CZ47" s="611">
        <v>0</v>
      </c>
      <c r="DA47" s="623"/>
      <c r="DB47" s="623"/>
      <c r="DC47" s="624"/>
      <c r="DD47" s="614">
        <v>4029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351</v>
      </c>
      <c r="CE49" s="590"/>
      <c r="CF49" s="590"/>
      <c r="CG49" s="590"/>
      <c r="CH49" s="590"/>
      <c r="CI49" s="590"/>
      <c r="CJ49" s="590"/>
      <c r="CK49" s="590"/>
      <c r="CL49" s="590"/>
      <c r="CM49" s="590"/>
      <c r="CN49" s="590"/>
      <c r="CO49" s="590"/>
      <c r="CP49" s="590"/>
      <c r="CQ49" s="591"/>
      <c r="CR49" s="592">
        <v>26298746</v>
      </c>
      <c r="CS49" s="593"/>
      <c r="CT49" s="593"/>
      <c r="CU49" s="593"/>
      <c r="CV49" s="593"/>
      <c r="CW49" s="593"/>
      <c r="CX49" s="593"/>
      <c r="CY49" s="594"/>
      <c r="CZ49" s="595">
        <v>100</v>
      </c>
      <c r="DA49" s="596"/>
      <c r="DB49" s="596"/>
      <c r="DC49" s="597"/>
      <c r="DD49" s="598">
        <v>16324197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RO8Q6GB3I/XYMo+ph4QAQWZ+HiI9HCJbYFj8SmrQrLX8Rtan/wNECvNqpch9eww+Et1fj81+7sZAr83/N1Mkw==" saltValue="VqH3/OhcTOueiD1ihaVC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70" zoomScaleNormal="25" zoomScaleSheetLayoutView="70" workbookViewId="0"/>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c r="A7" s="231">
        <v>1</v>
      </c>
      <c r="B7" s="1034" t="s">
        <v>374</v>
      </c>
      <c r="C7" s="1035"/>
      <c r="D7" s="1035"/>
      <c r="E7" s="1035"/>
      <c r="F7" s="1035"/>
      <c r="G7" s="1035"/>
      <c r="H7" s="1035"/>
      <c r="I7" s="1035"/>
      <c r="J7" s="1035"/>
      <c r="K7" s="1035"/>
      <c r="L7" s="1035"/>
      <c r="M7" s="1035"/>
      <c r="N7" s="1035"/>
      <c r="O7" s="1035"/>
      <c r="P7" s="1036"/>
      <c r="Q7" s="1089">
        <v>26303</v>
      </c>
      <c r="R7" s="1090"/>
      <c r="S7" s="1090"/>
      <c r="T7" s="1090"/>
      <c r="U7" s="1090"/>
      <c r="V7" s="1090">
        <v>26067</v>
      </c>
      <c r="W7" s="1090"/>
      <c r="X7" s="1090"/>
      <c r="Y7" s="1090"/>
      <c r="Z7" s="1090"/>
      <c r="AA7" s="1090">
        <v>235</v>
      </c>
      <c r="AB7" s="1090"/>
      <c r="AC7" s="1090"/>
      <c r="AD7" s="1090"/>
      <c r="AE7" s="1091"/>
      <c r="AF7" s="1092">
        <v>92</v>
      </c>
      <c r="AG7" s="1093"/>
      <c r="AH7" s="1093"/>
      <c r="AI7" s="1093"/>
      <c r="AJ7" s="1094"/>
      <c r="AK7" s="1095">
        <v>1405</v>
      </c>
      <c r="AL7" s="1096"/>
      <c r="AM7" s="1096"/>
      <c r="AN7" s="1096"/>
      <c r="AO7" s="1096"/>
      <c r="AP7" s="1096">
        <v>15417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c r="A8" s="233">
        <v>2</v>
      </c>
      <c r="B8" s="1017" t="s">
        <v>375</v>
      </c>
      <c r="C8" s="1018"/>
      <c r="D8" s="1018"/>
      <c r="E8" s="1018"/>
      <c r="F8" s="1018"/>
      <c r="G8" s="1018"/>
      <c r="H8" s="1018"/>
      <c r="I8" s="1018"/>
      <c r="J8" s="1018"/>
      <c r="K8" s="1018"/>
      <c r="L8" s="1018"/>
      <c r="M8" s="1018"/>
      <c r="N8" s="1018"/>
      <c r="O8" s="1018"/>
      <c r="P8" s="1019"/>
      <c r="Q8" s="1025">
        <v>977</v>
      </c>
      <c r="R8" s="1026"/>
      <c r="S8" s="1026"/>
      <c r="T8" s="1026"/>
      <c r="U8" s="1026"/>
      <c r="V8" s="1026">
        <v>976</v>
      </c>
      <c r="W8" s="1026"/>
      <c r="X8" s="1026"/>
      <c r="Y8" s="1026"/>
      <c r="Z8" s="1026"/>
      <c r="AA8" s="1026">
        <v>1</v>
      </c>
      <c r="AB8" s="1026"/>
      <c r="AC8" s="1026"/>
      <c r="AD8" s="1026"/>
      <c r="AE8" s="1027"/>
      <c r="AF8" s="1022" t="s">
        <v>121</v>
      </c>
      <c r="AG8" s="1023"/>
      <c r="AH8" s="1023"/>
      <c r="AI8" s="1023"/>
      <c r="AJ8" s="1024"/>
      <c r="AK8" s="1067">
        <v>138</v>
      </c>
      <c r="AL8" s="1068"/>
      <c r="AM8" s="1068"/>
      <c r="AN8" s="1068"/>
      <c r="AO8" s="1068"/>
      <c r="AP8" s="1068">
        <v>2919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c r="A23" s="235" t="s">
        <v>377</v>
      </c>
      <c r="B23" s="924" t="s">
        <v>378</v>
      </c>
      <c r="C23" s="925"/>
      <c r="D23" s="925"/>
      <c r="E23" s="925"/>
      <c r="F23" s="925"/>
      <c r="G23" s="925"/>
      <c r="H23" s="925"/>
      <c r="I23" s="925"/>
      <c r="J23" s="925"/>
      <c r="K23" s="925"/>
      <c r="L23" s="925"/>
      <c r="M23" s="925"/>
      <c r="N23" s="925"/>
      <c r="O23" s="925"/>
      <c r="P23" s="935"/>
      <c r="Q23" s="1054">
        <f>+Q7+Q8</f>
        <v>27280</v>
      </c>
      <c r="R23" s="1048"/>
      <c r="S23" s="1048"/>
      <c r="T23" s="1048"/>
      <c r="U23" s="1048"/>
      <c r="V23" s="1048">
        <f>+V7+V8</f>
        <v>27043</v>
      </c>
      <c r="W23" s="1048"/>
      <c r="X23" s="1048"/>
      <c r="Y23" s="1048"/>
      <c r="Z23" s="1048"/>
      <c r="AA23" s="1048">
        <f>+AA7+AA8</f>
        <v>236</v>
      </c>
      <c r="AB23" s="1048"/>
      <c r="AC23" s="1048"/>
      <c r="AD23" s="1048"/>
      <c r="AE23" s="1055"/>
      <c r="AF23" s="1056">
        <v>92</v>
      </c>
      <c r="AG23" s="1048"/>
      <c r="AH23" s="1048"/>
      <c r="AI23" s="1048"/>
      <c r="AJ23" s="1057"/>
      <c r="AK23" s="1058"/>
      <c r="AL23" s="1059"/>
      <c r="AM23" s="1059"/>
      <c r="AN23" s="1059"/>
      <c r="AO23" s="1059"/>
      <c r="AP23" s="1048">
        <f>+AP7+AP8</f>
        <v>18336</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7">
        <v>1</v>
      </c>
      <c r="B28" s="1034" t="s">
        <v>389</v>
      </c>
      <c r="C28" s="1035"/>
      <c r="D28" s="1035"/>
      <c r="E28" s="1035"/>
      <c r="F28" s="1035"/>
      <c r="G28" s="1035"/>
      <c r="H28" s="1035"/>
      <c r="I28" s="1035"/>
      <c r="J28" s="1035"/>
      <c r="K28" s="1035"/>
      <c r="L28" s="1035"/>
      <c r="M28" s="1035"/>
      <c r="N28" s="1035"/>
      <c r="O28" s="1035"/>
      <c r="P28" s="1036"/>
      <c r="Q28" s="1037">
        <v>7214</v>
      </c>
      <c r="R28" s="1038"/>
      <c r="S28" s="1038"/>
      <c r="T28" s="1038"/>
      <c r="U28" s="1038"/>
      <c r="V28" s="1038">
        <v>7186</v>
      </c>
      <c r="W28" s="1038"/>
      <c r="X28" s="1038"/>
      <c r="Y28" s="1038"/>
      <c r="Z28" s="1038"/>
      <c r="AA28" s="1038">
        <v>28</v>
      </c>
      <c r="AB28" s="1038"/>
      <c r="AC28" s="1038"/>
      <c r="AD28" s="1038"/>
      <c r="AE28" s="1039"/>
      <c r="AF28" s="1040">
        <v>28</v>
      </c>
      <c r="AG28" s="1038"/>
      <c r="AH28" s="1038"/>
      <c r="AI28" s="1038"/>
      <c r="AJ28" s="1041"/>
      <c r="AK28" s="1029">
        <v>602</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7">
        <v>2</v>
      </c>
      <c r="B29" s="1017" t="s">
        <v>390</v>
      </c>
      <c r="C29" s="1018"/>
      <c r="D29" s="1018"/>
      <c r="E29" s="1018"/>
      <c r="F29" s="1018"/>
      <c r="G29" s="1018"/>
      <c r="H29" s="1018"/>
      <c r="I29" s="1018"/>
      <c r="J29" s="1018"/>
      <c r="K29" s="1018"/>
      <c r="L29" s="1018"/>
      <c r="M29" s="1018"/>
      <c r="N29" s="1018"/>
      <c r="O29" s="1018"/>
      <c r="P29" s="1019"/>
      <c r="Q29" s="1025">
        <v>5604</v>
      </c>
      <c r="R29" s="1026"/>
      <c r="S29" s="1026"/>
      <c r="T29" s="1026"/>
      <c r="U29" s="1026"/>
      <c r="V29" s="1026">
        <v>5510</v>
      </c>
      <c r="W29" s="1026"/>
      <c r="X29" s="1026"/>
      <c r="Y29" s="1026"/>
      <c r="Z29" s="1026"/>
      <c r="AA29" s="1026">
        <v>94</v>
      </c>
      <c r="AB29" s="1026"/>
      <c r="AC29" s="1026"/>
      <c r="AD29" s="1026"/>
      <c r="AE29" s="1027"/>
      <c r="AF29" s="1022">
        <v>94</v>
      </c>
      <c r="AG29" s="1023"/>
      <c r="AH29" s="1023"/>
      <c r="AI29" s="1023"/>
      <c r="AJ29" s="1024"/>
      <c r="AK29" s="967">
        <v>874</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7">
        <v>3</v>
      </c>
      <c r="B30" s="1017" t="s">
        <v>391</v>
      </c>
      <c r="C30" s="1018"/>
      <c r="D30" s="1018"/>
      <c r="E30" s="1018"/>
      <c r="F30" s="1018"/>
      <c r="G30" s="1018"/>
      <c r="H30" s="1018"/>
      <c r="I30" s="1018"/>
      <c r="J30" s="1018"/>
      <c r="K30" s="1018"/>
      <c r="L30" s="1018"/>
      <c r="M30" s="1018"/>
      <c r="N30" s="1018"/>
      <c r="O30" s="1018"/>
      <c r="P30" s="1019"/>
      <c r="Q30" s="1025">
        <v>900</v>
      </c>
      <c r="R30" s="1026"/>
      <c r="S30" s="1026"/>
      <c r="T30" s="1026"/>
      <c r="U30" s="1026"/>
      <c r="V30" s="1026">
        <v>889</v>
      </c>
      <c r="W30" s="1026"/>
      <c r="X30" s="1026"/>
      <c r="Y30" s="1026"/>
      <c r="Z30" s="1026"/>
      <c r="AA30" s="1026">
        <v>12</v>
      </c>
      <c r="AB30" s="1026"/>
      <c r="AC30" s="1026"/>
      <c r="AD30" s="1026"/>
      <c r="AE30" s="1027"/>
      <c r="AF30" s="1022">
        <v>12</v>
      </c>
      <c r="AG30" s="1023"/>
      <c r="AH30" s="1023"/>
      <c r="AI30" s="1023"/>
      <c r="AJ30" s="1024"/>
      <c r="AK30" s="967">
        <v>282</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7">
        <v>4</v>
      </c>
      <c r="B31" s="1017" t="s">
        <v>392</v>
      </c>
      <c r="C31" s="1018"/>
      <c r="D31" s="1018"/>
      <c r="E31" s="1018"/>
      <c r="F31" s="1018"/>
      <c r="G31" s="1018"/>
      <c r="H31" s="1018"/>
      <c r="I31" s="1018"/>
      <c r="J31" s="1018"/>
      <c r="K31" s="1018"/>
      <c r="L31" s="1018"/>
      <c r="M31" s="1018"/>
      <c r="N31" s="1018"/>
      <c r="O31" s="1018"/>
      <c r="P31" s="1019"/>
      <c r="Q31" s="1025">
        <v>23</v>
      </c>
      <c r="R31" s="1026"/>
      <c r="S31" s="1026"/>
      <c r="T31" s="1026"/>
      <c r="U31" s="1026"/>
      <c r="V31" s="1026">
        <v>23</v>
      </c>
      <c r="W31" s="1026"/>
      <c r="X31" s="1026"/>
      <c r="Y31" s="1026"/>
      <c r="Z31" s="1026"/>
      <c r="AA31" s="1026">
        <v>1</v>
      </c>
      <c r="AB31" s="1026"/>
      <c r="AC31" s="1026"/>
      <c r="AD31" s="1026"/>
      <c r="AE31" s="1027"/>
      <c r="AF31" s="1022">
        <v>1</v>
      </c>
      <c r="AG31" s="1023"/>
      <c r="AH31" s="1023"/>
      <c r="AI31" s="1023"/>
      <c r="AJ31" s="1024"/>
      <c r="AK31" s="967">
        <v>2</v>
      </c>
      <c r="AL31" s="958"/>
      <c r="AM31" s="958"/>
      <c r="AN31" s="958"/>
      <c r="AO31" s="958"/>
      <c r="AP31" s="958" t="s">
        <v>551</v>
      </c>
      <c r="AQ31" s="958"/>
      <c r="AR31" s="958"/>
      <c r="AS31" s="958"/>
      <c r="AT31" s="958"/>
      <c r="AU31" s="958" t="s">
        <v>551</v>
      </c>
      <c r="AV31" s="958"/>
      <c r="AW31" s="958"/>
      <c r="AX31" s="958"/>
      <c r="AY31" s="958"/>
      <c r="AZ31" s="1028" t="s">
        <v>551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7">
        <v>5</v>
      </c>
      <c r="B32" s="1017" t="s">
        <v>393</v>
      </c>
      <c r="C32" s="1018"/>
      <c r="D32" s="1018"/>
      <c r="E32" s="1018"/>
      <c r="F32" s="1018"/>
      <c r="G32" s="1018"/>
      <c r="H32" s="1018"/>
      <c r="I32" s="1018"/>
      <c r="J32" s="1018"/>
      <c r="K32" s="1018"/>
      <c r="L32" s="1018"/>
      <c r="M32" s="1018"/>
      <c r="N32" s="1018"/>
      <c r="O32" s="1018"/>
      <c r="P32" s="1019"/>
      <c r="Q32" s="1025">
        <v>7037</v>
      </c>
      <c r="R32" s="1026"/>
      <c r="S32" s="1026"/>
      <c r="T32" s="1026"/>
      <c r="U32" s="1026"/>
      <c r="V32" s="1026">
        <v>8308</v>
      </c>
      <c r="W32" s="1026"/>
      <c r="X32" s="1026"/>
      <c r="Y32" s="1026"/>
      <c r="Z32" s="1026"/>
      <c r="AA32" s="1026">
        <v>-1271</v>
      </c>
      <c r="AB32" s="1026"/>
      <c r="AC32" s="1026"/>
      <c r="AD32" s="1026"/>
      <c r="AE32" s="1027"/>
      <c r="AF32" s="1022">
        <v>1781</v>
      </c>
      <c r="AG32" s="1023"/>
      <c r="AH32" s="1023"/>
      <c r="AI32" s="1023"/>
      <c r="AJ32" s="1024"/>
      <c r="AK32" s="967">
        <v>531</v>
      </c>
      <c r="AL32" s="958"/>
      <c r="AM32" s="958"/>
      <c r="AN32" s="958"/>
      <c r="AO32" s="958"/>
      <c r="AP32" s="958">
        <v>13587</v>
      </c>
      <c r="AQ32" s="958"/>
      <c r="AR32" s="958"/>
      <c r="AS32" s="958"/>
      <c r="AT32" s="958"/>
      <c r="AU32" s="958">
        <v>11413</v>
      </c>
      <c r="AV32" s="958"/>
      <c r="AW32" s="958"/>
      <c r="AX32" s="958"/>
      <c r="AY32" s="958"/>
      <c r="AZ32" s="1028" t="s">
        <v>551</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7">
        <v>6</v>
      </c>
      <c r="B33" s="1017" t="s">
        <v>395</v>
      </c>
      <c r="C33" s="1018"/>
      <c r="D33" s="1018"/>
      <c r="E33" s="1018"/>
      <c r="F33" s="1018"/>
      <c r="G33" s="1018"/>
      <c r="H33" s="1018"/>
      <c r="I33" s="1018"/>
      <c r="J33" s="1018"/>
      <c r="K33" s="1018"/>
      <c r="L33" s="1018"/>
      <c r="M33" s="1018"/>
      <c r="N33" s="1018"/>
      <c r="O33" s="1018"/>
      <c r="P33" s="1019"/>
      <c r="Q33" s="1025">
        <v>1038</v>
      </c>
      <c r="R33" s="1026"/>
      <c r="S33" s="1026"/>
      <c r="T33" s="1026"/>
      <c r="U33" s="1026"/>
      <c r="V33" s="1026">
        <v>1021</v>
      </c>
      <c r="W33" s="1026"/>
      <c r="X33" s="1026"/>
      <c r="Y33" s="1026"/>
      <c r="Z33" s="1026"/>
      <c r="AA33" s="1026">
        <v>17</v>
      </c>
      <c r="AB33" s="1026"/>
      <c r="AC33" s="1026"/>
      <c r="AD33" s="1026"/>
      <c r="AE33" s="1027"/>
      <c r="AF33" s="1022">
        <v>571</v>
      </c>
      <c r="AG33" s="1023"/>
      <c r="AH33" s="1023"/>
      <c r="AI33" s="1023"/>
      <c r="AJ33" s="1024"/>
      <c r="AK33" s="967">
        <v>198</v>
      </c>
      <c r="AL33" s="958"/>
      <c r="AM33" s="958"/>
      <c r="AN33" s="958"/>
      <c r="AO33" s="958"/>
      <c r="AP33" s="958">
        <v>4732</v>
      </c>
      <c r="AQ33" s="958"/>
      <c r="AR33" s="958"/>
      <c r="AS33" s="958"/>
      <c r="AT33" s="958"/>
      <c r="AU33" s="958">
        <v>2371</v>
      </c>
      <c r="AV33" s="958"/>
      <c r="AW33" s="958"/>
      <c r="AX33" s="958"/>
      <c r="AY33" s="958"/>
      <c r="AZ33" s="1028" t="s">
        <v>551</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7">
        <v>7</v>
      </c>
      <c r="B34" s="1017" t="s">
        <v>396</v>
      </c>
      <c r="C34" s="1018"/>
      <c r="D34" s="1018"/>
      <c r="E34" s="1018"/>
      <c r="F34" s="1018"/>
      <c r="G34" s="1018"/>
      <c r="H34" s="1018"/>
      <c r="I34" s="1018"/>
      <c r="J34" s="1018"/>
      <c r="K34" s="1018"/>
      <c r="L34" s="1018"/>
      <c r="M34" s="1018"/>
      <c r="N34" s="1018"/>
      <c r="O34" s="1018"/>
      <c r="P34" s="1019"/>
      <c r="Q34" s="1025">
        <v>1277</v>
      </c>
      <c r="R34" s="1026"/>
      <c r="S34" s="1026"/>
      <c r="T34" s="1026"/>
      <c r="U34" s="1026"/>
      <c r="V34" s="1026">
        <v>1216</v>
      </c>
      <c r="W34" s="1026"/>
      <c r="X34" s="1026"/>
      <c r="Y34" s="1026"/>
      <c r="Z34" s="1026"/>
      <c r="AA34" s="1026">
        <v>61</v>
      </c>
      <c r="AB34" s="1026"/>
      <c r="AC34" s="1026"/>
      <c r="AD34" s="1026"/>
      <c r="AE34" s="1027"/>
      <c r="AF34" s="1022">
        <v>345</v>
      </c>
      <c r="AG34" s="1023"/>
      <c r="AH34" s="1023"/>
      <c r="AI34" s="1023"/>
      <c r="AJ34" s="1024"/>
      <c r="AK34" s="967">
        <v>393</v>
      </c>
      <c r="AL34" s="958"/>
      <c r="AM34" s="958"/>
      <c r="AN34" s="958"/>
      <c r="AO34" s="958"/>
      <c r="AP34" s="958">
        <v>6124</v>
      </c>
      <c r="AQ34" s="958"/>
      <c r="AR34" s="958"/>
      <c r="AS34" s="958"/>
      <c r="AT34" s="958"/>
      <c r="AU34" s="958">
        <v>2860</v>
      </c>
      <c r="AV34" s="958"/>
      <c r="AW34" s="958"/>
      <c r="AX34" s="958"/>
      <c r="AY34" s="958"/>
      <c r="AZ34" s="1028" t="s">
        <v>551</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2831</v>
      </c>
      <c r="AG63" s="946"/>
      <c r="AH63" s="946"/>
      <c r="AI63" s="946"/>
      <c r="AJ63" s="1009"/>
      <c r="AK63" s="1010"/>
      <c r="AL63" s="950"/>
      <c r="AM63" s="950"/>
      <c r="AN63" s="950"/>
      <c r="AO63" s="950"/>
      <c r="AP63" s="946">
        <f>+SUM(AP28:AT34)</f>
        <v>24443</v>
      </c>
      <c r="AQ63" s="946"/>
      <c r="AR63" s="946"/>
      <c r="AS63" s="946"/>
      <c r="AT63" s="946"/>
      <c r="AU63" s="946">
        <f>+SUM(AU28:AY34)</f>
        <v>16644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1">
        <v>1</v>
      </c>
      <c r="B68" s="972" t="s">
        <v>557</v>
      </c>
      <c r="C68" s="973"/>
      <c r="D68" s="973"/>
      <c r="E68" s="973"/>
      <c r="F68" s="973"/>
      <c r="G68" s="973"/>
      <c r="H68" s="973"/>
      <c r="I68" s="973"/>
      <c r="J68" s="973"/>
      <c r="K68" s="973"/>
      <c r="L68" s="973"/>
      <c r="M68" s="973"/>
      <c r="N68" s="973"/>
      <c r="O68" s="973"/>
      <c r="P68" s="974"/>
      <c r="Q68" s="975">
        <v>5649</v>
      </c>
      <c r="R68" s="969"/>
      <c r="S68" s="969"/>
      <c r="T68" s="969"/>
      <c r="U68" s="969"/>
      <c r="V68" s="969">
        <v>5217</v>
      </c>
      <c r="W68" s="969"/>
      <c r="X68" s="969"/>
      <c r="Y68" s="969"/>
      <c r="Z68" s="969"/>
      <c r="AA68" s="969">
        <v>252</v>
      </c>
      <c r="AB68" s="969"/>
      <c r="AC68" s="969"/>
      <c r="AD68" s="969"/>
      <c r="AE68" s="969"/>
      <c r="AF68" s="969">
        <v>252</v>
      </c>
      <c r="AG68" s="969"/>
      <c r="AH68" s="969"/>
      <c r="AI68" s="969"/>
      <c r="AJ68" s="969"/>
      <c r="AK68" s="969">
        <v>121</v>
      </c>
      <c r="AL68" s="969"/>
      <c r="AM68" s="969"/>
      <c r="AN68" s="969"/>
      <c r="AO68" s="969"/>
      <c r="AP68" s="969">
        <v>7216</v>
      </c>
      <c r="AQ68" s="969"/>
      <c r="AR68" s="969"/>
      <c r="AS68" s="969"/>
      <c r="AT68" s="969"/>
      <c r="AU68" s="969">
        <v>902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3">
        <v>2</v>
      </c>
      <c r="B69" s="961" t="s">
        <v>558</v>
      </c>
      <c r="C69" s="962"/>
      <c r="D69" s="962"/>
      <c r="E69" s="962"/>
      <c r="F69" s="962"/>
      <c r="G69" s="962"/>
      <c r="H69" s="962"/>
      <c r="I69" s="962"/>
      <c r="J69" s="962"/>
      <c r="K69" s="962"/>
      <c r="L69" s="962"/>
      <c r="M69" s="962"/>
      <c r="N69" s="962"/>
      <c r="O69" s="962"/>
      <c r="P69" s="963"/>
      <c r="Q69" s="964">
        <v>1743</v>
      </c>
      <c r="R69" s="958"/>
      <c r="S69" s="958"/>
      <c r="T69" s="958"/>
      <c r="U69" s="958"/>
      <c r="V69" s="958">
        <v>1721</v>
      </c>
      <c r="W69" s="958"/>
      <c r="X69" s="958"/>
      <c r="Y69" s="958"/>
      <c r="Z69" s="958"/>
      <c r="AA69" s="958">
        <v>22</v>
      </c>
      <c r="AB69" s="958"/>
      <c r="AC69" s="958"/>
      <c r="AD69" s="958"/>
      <c r="AE69" s="958"/>
      <c r="AF69" s="958">
        <v>22</v>
      </c>
      <c r="AG69" s="958"/>
      <c r="AH69" s="958"/>
      <c r="AI69" s="958"/>
      <c r="AJ69" s="958"/>
      <c r="AK69" s="958" t="s">
        <v>551</v>
      </c>
      <c r="AL69" s="958"/>
      <c r="AM69" s="958"/>
      <c r="AN69" s="958"/>
      <c r="AO69" s="958"/>
      <c r="AP69" s="958">
        <v>306</v>
      </c>
      <c r="AQ69" s="958"/>
      <c r="AR69" s="958"/>
      <c r="AS69" s="958"/>
      <c r="AT69" s="958"/>
      <c r="AU69" s="958">
        <v>128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3">
        <v>3</v>
      </c>
      <c r="B70" s="961" t="s">
        <v>559</v>
      </c>
      <c r="C70" s="962"/>
      <c r="D70" s="962"/>
      <c r="E70" s="962"/>
      <c r="F70" s="962"/>
      <c r="G70" s="962"/>
      <c r="H70" s="962"/>
      <c r="I70" s="962"/>
      <c r="J70" s="962"/>
      <c r="K70" s="962"/>
      <c r="L70" s="962"/>
      <c r="M70" s="962"/>
      <c r="N70" s="962"/>
      <c r="O70" s="962"/>
      <c r="P70" s="963"/>
      <c r="Q70" s="964">
        <v>270</v>
      </c>
      <c r="R70" s="958"/>
      <c r="S70" s="958"/>
      <c r="T70" s="958"/>
      <c r="U70" s="958"/>
      <c r="V70" s="958">
        <v>247</v>
      </c>
      <c r="W70" s="958"/>
      <c r="X70" s="958"/>
      <c r="Y70" s="958"/>
      <c r="Z70" s="958"/>
      <c r="AA70" s="958">
        <v>23</v>
      </c>
      <c r="AB70" s="958"/>
      <c r="AC70" s="958"/>
      <c r="AD70" s="958"/>
      <c r="AE70" s="958"/>
      <c r="AF70" s="958">
        <v>23</v>
      </c>
      <c r="AG70" s="958"/>
      <c r="AH70" s="958"/>
      <c r="AI70" s="958"/>
      <c r="AJ70" s="958"/>
      <c r="AK70" s="958" t="s">
        <v>551</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3">
        <v>4</v>
      </c>
      <c r="B71" s="961" t="s">
        <v>560</v>
      </c>
      <c r="C71" s="962"/>
      <c r="D71" s="962"/>
      <c r="E71" s="962"/>
      <c r="F71" s="962"/>
      <c r="G71" s="962"/>
      <c r="H71" s="962"/>
      <c r="I71" s="962"/>
      <c r="J71" s="962"/>
      <c r="K71" s="962"/>
      <c r="L71" s="962"/>
      <c r="M71" s="962"/>
      <c r="N71" s="962"/>
      <c r="O71" s="962"/>
      <c r="P71" s="963"/>
      <c r="Q71" s="964">
        <v>315636</v>
      </c>
      <c r="R71" s="958"/>
      <c r="S71" s="958"/>
      <c r="T71" s="958"/>
      <c r="U71" s="958"/>
      <c r="V71" s="958">
        <v>306127</v>
      </c>
      <c r="W71" s="958"/>
      <c r="X71" s="958"/>
      <c r="Y71" s="958"/>
      <c r="Z71" s="958"/>
      <c r="AA71" s="958">
        <v>9509</v>
      </c>
      <c r="AB71" s="958"/>
      <c r="AC71" s="958"/>
      <c r="AD71" s="958"/>
      <c r="AE71" s="958"/>
      <c r="AF71" s="958">
        <v>6033</v>
      </c>
      <c r="AG71" s="958"/>
      <c r="AH71" s="958"/>
      <c r="AI71" s="958"/>
      <c r="AJ71" s="958"/>
      <c r="AK71" s="958" t="s">
        <v>551</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+SUM(AF68:AJ71)</f>
        <v>6330</v>
      </c>
      <c r="AG88" s="946"/>
      <c r="AH88" s="946"/>
      <c r="AI88" s="946"/>
      <c r="AJ88" s="946"/>
      <c r="AK88" s="950"/>
      <c r="AL88" s="950"/>
      <c r="AM88" s="950"/>
      <c r="AN88" s="950"/>
      <c r="AO88" s="950"/>
      <c r="AP88" s="946">
        <f>SUM(AP68:AT71)</f>
        <v>7522</v>
      </c>
      <c r="AQ88" s="946"/>
      <c r="AR88" s="946"/>
      <c r="AS88" s="946"/>
      <c r="AT88" s="946"/>
      <c r="AU88" s="946">
        <f>SUM(AU68:AY71)</f>
        <v>1030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1598989</v>
      </c>
      <c r="AB110" s="876"/>
      <c r="AC110" s="876"/>
      <c r="AD110" s="876"/>
      <c r="AE110" s="877"/>
      <c r="AF110" s="878">
        <v>1660474</v>
      </c>
      <c r="AG110" s="876"/>
      <c r="AH110" s="876"/>
      <c r="AI110" s="876"/>
      <c r="AJ110" s="877"/>
      <c r="AK110" s="878">
        <v>1658768</v>
      </c>
      <c r="AL110" s="876"/>
      <c r="AM110" s="876"/>
      <c r="AN110" s="876"/>
      <c r="AO110" s="877"/>
      <c r="AP110" s="879">
        <v>15</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17513915</v>
      </c>
      <c r="BR110" s="829"/>
      <c r="BS110" s="829"/>
      <c r="BT110" s="829"/>
      <c r="BU110" s="829"/>
      <c r="BV110" s="829">
        <v>18003475</v>
      </c>
      <c r="BW110" s="829"/>
      <c r="BX110" s="829"/>
      <c r="BY110" s="829"/>
      <c r="BZ110" s="829"/>
      <c r="CA110" s="829">
        <v>18335437</v>
      </c>
      <c r="CB110" s="829"/>
      <c r="CC110" s="829"/>
      <c r="CD110" s="829"/>
      <c r="CE110" s="829"/>
      <c r="CF110" s="853">
        <v>165.5</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83007</v>
      </c>
      <c r="BR111" s="804"/>
      <c r="BS111" s="804"/>
      <c r="BT111" s="804"/>
      <c r="BU111" s="804"/>
      <c r="BV111" s="804">
        <v>65047</v>
      </c>
      <c r="BW111" s="804"/>
      <c r="BX111" s="804"/>
      <c r="BY111" s="804"/>
      <c r="BZ111" s="804"/>
      <c r="CA111" s="804">
        <v>47087</v>
      </c>
      <c r="CB111" s="804"/>
      <c r="CC111" s="804"/>
      <c r="CD111" s="804"/>
      <c r="CE111" s="804"/>
      <c r="CF111" s="862">
        <v>0.4</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v>7393</v>
      </c>
      <c r="AG112" s="767"/>
      <c r="AH112" s="767"/>
      <c r="AI112" s="767"/>
      <c r="AJ112" s="768"/>
      <c r="AK112" s="769">
        <v>17017</v>
      </c>
      <c r="AL112" s="767"/>
      <c r="AM112" s="767"/>
      <c r="AN112" s="767"/>
      <c r="AO112" s="768"/>
      <c r="AP112" s="811">
        <v>0.2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7234975</v>
      </c>
      <c r="BR112" s="804"/>
      <c r="BS112" s="804"/>
      <c r="BT112" s="804"/>
      <c r="BU112" s="804"/>
      <c r="BV112" s="804">
        <v>12592353</v>
      </c>
      <c r="BW112" s="804"/>
      <c r="BX112" s="804"/>
      <c r="BY112" s="804"/>
      <c r="BZ112" s="804"/>
      <c r="CA112" s="804">
        <v>16643831</v>
      </c>
      <c r="CB112" s="804"/>
      <c r="CC112" s="804"/>
      <c r="CD112" s="804"/>
      <c r="CE112" s="804"/>
      <c r="CF112" s="862">
        <v>150.19999999999999</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709329</v>
      </c>
      <c r="AB113" s="906"/>
      <c r="AC113" s="906"/>
      <c r="AD113" s="906"/>
      <c r="AE113" s="907"/>
      <c r="AF113" s="908">
        <v>686195</v>
      </c>
      <c r="AG113" s="906"/>
      <c r="AH113" s="906"/>
      <c r="AI113" s="906"/>
      <c r="AJ113" s="907"/>
      <c r="AK113" s="908">
        <v>609136</v>
      </c>
      <c r="AL113" s="906"/>
      <c r="AM113" s="906"/>
      <c r="AN113" s="906"/>
      <c r="AO113" s="907"/>
      <c r="AP113" s="909">
        <v>5.5</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802387</v>
      </c>
      <c r="BR113" s="804"/>
      <c r="BS113" s="804"/>
      <c r="BT113" s="804"/>
      <c r="BU113" s="804"/>
      <c r="BV113" s="804">
        <v>809337</v>
      </c>
      <c r="BW113" s="804"/>
      <c r="BX113" s="804"/>
      <c r="BY113" s="804"/>
      <c r="BZ113" s="804"/>
      <c r="CA113" s="804">
        <v>999779</v>
      </c>
      <c r="CB113" s="804"/>
      <c r="CC113" s="804"/>
      <c r="CD113" s="804"/>
      <c r="CE113" s="804"/>
      <c r="CF113" s="862">
        <v>9</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51944</v>
      </c>
      <c r="AB114" s="767"/>
      <c r="AC114" s="767"/>
      <c r="AD114" s="767"/>
      <c r="AE114" s="768"/>
      <c r="AF114" s="769">
        <v>54841</v>
      </c>
      <c r="AG114" s="767"/>
      <c r="AH114" s="767"/>
      <c r="AI114" s="767"/>
      <c r="AJ114" s="768"/>
      <c r="AK114" s="769">
        <v>68419</v>
      </c>
      <c r="AL114" s="767"/>
      <c r="AM114" s="767"/>
      <c r="AN114" s="767"/>
      <c r="AO114" s="768"/>
      <c r="AP114" s="811">
        <v>0.6</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2116913</v>
      </c>
      <c r="BR114" s="804"/>
      <c r="BS114" s="804"/>
      <c r="BT114" s="804"/>
      <c r="BU114" s="804"/>
      <c r="BV114" s="804">
        <v>2198872</v>
      </c>
      <c r="BW114" s="804"/>
      <c r="BX114" s="804"/>
      <c r="BY114" s="804"/>
      <c r="BZ114" s="804"/>
      <c r="CA114" s="804">
        <v>2345538</v>
      </c>
      <c r="CB114" s="804"/>
      <c r="CC114" s="804"/>
      <c r="CD114" s="804"/>
      <c r="CE114" s="804"/>
      <c r="CF114" s="862">
        <v>21.2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11796</v>
      </c>
      <c r="AB115" s="906"/>
      <c r="AC115" s="906"/>
      <c r="AD115" s="906"/>
      <c r="AE115" s="907"/>
      <c r="AF115" s="908">
        <v>6167</v>
      </c>
      <c r="AG115" s="906"/>
      <c r="AH115" s="906"/>
      <c r="AI115" s="906"/>
      <c r="AJ115" s="907"/>
      <c r="AK115" s="908">
        <v>5631</v>
      </c>
      <c r="AL115" s="906"/>
      <c r="AM115" s="906"/>
      <c r="AN115" s="906"/>
      <c r="AO115" s="907"/>
      <c r="AP115" s="909">
        <v>0.1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v>988</v>
      </c>
      <c r="BR115" s="804"/>
      <c r="BS115" s="804"/>
      <c r="BT115" s="804"/>
      <c r="BU115" s="804"/>
      <c r="BV115" s="804">
        <v>933</v>
      </c>
      <c r="BW115" s="804"/>
      <c r="BX115" s="804"/>
      <c r="BY115" s="804"/>
      <c r="BZ115" s="804"/>
      <c r="CA115" s="804">
        <v>933</v>
      </c>
      <c r="CB115" s="804"/>
      <c r="CC115" s="804"/>
      <c r="CD115" s="804"/>
      <c r="CE115" s="804"/>
      <c r="CF115" s="862">
        <v>0</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v>25</v>
      </c>
      <c r="AL116" s="767"/>
      <c r="AM116" s="767"/>
      <c r="AN116" s="767"/>
      <c r="AO116" s="768"/>
      <c r="AP116" s="811">
        <v>0</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2372058</v>
      </c>
      <c r="AB117" s="890"/>
      <c r="AC117" s="890"/>
      <c r="AD117" s="890"/>
      <c r="AE117" s="891"/>
      <c r="AF117" s="892">
        <v>2415070</v>
      </c>
      <c r="AG117" s="890"/>
      <c r="AH117" s="890"/>
      <c r="AI117" s="890"/>
      <c r="AJ117" s="891"/>
      <c r="AK117" s="892">
        <v>2358996</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27752185</v>
      </c>
      <c r="BR119" s="832"/>
      <c r="BS119" s="832"/>
      <c r="BT119" s="832"/>
      <c r="BU119" s="832"/>
      <c r="BV119" s="832">
        <v>33670017</v>
      </c>
      <c r="BW119" s="832"/>
      <c r="BX119" s="832"/>
      <c r="BY119" s="832"/>
      <c r="BZ119" s="832"/>
      <c r="CA119" s="832">
        <v>38372605</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83007</v>
      </c>
      <c r="DH119" s="751"/>
      <c r="DI119" s="751"/>
      <c r="DJ119" s="751"/>
      <c r="DK119" s="752"/>
      <c r="DL119" s="753">
        <v>65047</v>
      </c>
      <c r="DM119" s="751"/>
      <c r="DN119" s="751"/>
      <c r="DO119" s="751"/>
      <c r="DP119" s="752"/>
      <c r="DQ119" s="753">
        <v>47087</v>
      </c>
      <c r="DR119" s="751"/>
      <c r="DS119" s="751"/>
      <c r="DT119" s="751"/>
      <c r="DU119" s="752"/>
      <c r="DV119" s="835">
        <v>0.4</v>
      </c>
      <c r="DW119" s="836"/>
      <c r="DX119" s="836"/>
      <c r="DY119" s="836"/>
      <c r="DZ119" s="837"/>
    </row>
    <row r="120" spans="1:130" s="224" customFormat="1" ht="26.25" customHeight="1">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8636376</v>
      </c>
      <c r="BR120" s="829"/>
      <c r="BS120" s="829"/>
      <c r="BT120" s="829"/>
      <c r="BU120" s="829"/>
      <c r="BV120" s="829">
        <v>9202316</v>
      </c>
      <c r="BW120" s="829"/>
      <c r="BX120" s="829"/>
      <c r="BY120" s="829"/>
      <c r="BZ120" s="829"/>
      <c r="CA120" s="829">
        <v>8946067</v>
      </c>
      <c r="CB120" s="829"/>
      <c r="CC120" s="829"/>
      <c r="CD120" s="829"/>
      <c r="CE120" s="829"/>
      <c r="CF120" s="853">
        <v>80.7</v>
      </c>
      <c r="CG120" s="854"/>
      <c r="CH120" s="854"/>
      <c r="CI120" s="854"/>
      <c r="CJ120" s="854"/>
      <c r="CK120" s="855" t="s">
        <v>447</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2451456</v>
      </c>
      <c r="DH120" s="829"/>
      <c r="DI120" s="829"/>
      <c r="DJ120" s="829"/>
      <c r="DK120" s="829"/>
      <c r="DL120" s="829">
        <v>7671374</v>
      </c>
      <c r="DM120" s="829"/>
      <c r="DN120" s="829"/>
      <c r="DO120" s="829"/>
      <c r="DP120" s="829"/>
      <c r="DQ120" s="829">
        <v>11413272</v>
      </c>
      <c r="DR120" s="829"/>
      <c r="DS120" s="829"/>
      <c r="DT120" s="829"/>
      <c r="DU120" s="829"/>
      <c r="DV120" s="830">
        <v>103</v>
      </c>
      <c r="DW120" s="830"/>
      <c r="DX120" s="830"/>
      <c r="DY120" s="830"/>
      <c r="DZ120" s="831"/>
    </row>
    <row r="121" spans="1:130" s="224" customFormat="1" ht="26.25" customHeight="1">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641095</v>
      </c>
      <c r="BR121" s="804"/>
      <c r="BS121" s="804"/>
      <c r="BT121" s="804"/>
      <c r="BU121" s="804"/>
      <c r="BV121" s="804">
        <v>467498</v>
      </c>
      <c r="BW121" s="804"/>
      <c r="BX121" s="804"/>
      <c r="BY121" s="804"/>
      <c r="BZ121" s="804"/>
      <c r="CA121" s="804">
        <v>303172</v>
      </c>
      <c r="CB121" s="804"/>
      <c r="CC121" s="804"/>
      <c r="CD121" s="804"/>
      <c r="CE121" s="804"/>
      <c r="CF121" s="862">
        <v>2.7</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2601592</v>
      </c>
      <c r="DH121" s="804"/>
      <c r="DI121" s="804"/>
      <c r="DJ121" s="804"/>
      <c r="DK121" s="804"/>
      <c r="DL121" s="804">
        <v>2682846</v>
      </c>
      <c r="DM121" s="804"/>
      <c r="DN121" s="804"/>
      <c r="DO121" s="804"/>
      <c r="DP121" s="804"/>
      <c r="DQ121" s="804">
        <v>2859849</v>
      </c>
      <c r="DR121" s="804"/>
      <c r="DS121" s="804"/>
      <c r="DT121" s="804"/>
      <c r="DU121" s="804"/>
      <c r="DV121" s="781">
        <v>25.8</v>
      </c>
      <c r="DW121" s="781"/>
      <c r="DX121" s="781"/>
      <c r="DY121" s="781"/>
      <c r="DZ121" s="782"/>
    </row>
    <row r="122" spans="1:130" s="224" customFormat="1" ht="26.25" customHeight="1">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17088265</v>
      </c>
      <c r="BR122" s="832"/>
      <c r="BS122" s="832"/>
      <c r="BT122" s="832"/>
      <c r="BU122" s="832"/>
      <c r="BV122" s="832">
        <v>18075697</v>
      </c>
      <c r="BW122" s="832"/>
      <c r="BX122" s="832"/>
      <c r="BY122" s="832"/>
      <c r="BZ122" s="832"/>
      <c r="CA122" s="832">
        <v>18831178</v>
      </c>
      <c r="CB122" s="832"/>
      <c r="CC122" s="832"/>
      <c r="CD122" s="832"/>
      <c r="CE122" s="832"/>
      <c r="CF122" s="833">
        <v>169.9</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2181927</v>
      </c>
      <c r="DH122" s="804"/>
      <c r="DI122" s="804"/>
      <c r="DJ122" s="804"/>
      <c r="DK122" s="804"/>
      <c r="DL122" s="804">
        <v>2238133</v>
      </c>
      <c r="DM122" s="804"/>
      <c r="DN122" s="804"/>
      <c r="DO122" s="804"/>
      <c r="DP122" s="804"/>
      <c r="DQ122" s="804">
        <v>2370710</v>
      </c>
      <c r="DR122" s="804"/>
      <c r="DS122" s="804"/>
      <c r="DT122" s="804"/>
      <c r="DU122" s="804"/>
      <c r="DV122" s="781">
        <v>21.4</v>
      </c>
      <c r="DW122" s="781"/>
      <c r="DX122" s="781"/>
      <c r="DY122" s="781"/>
      <c r="DZ122" s="782"/>
    </row>
    <row r="123" spans="1:130" s="224" customFormat="1" ht="26.25" customHeight="1">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26365736</v>
      </c>
      <c r="BR123" s="820"/>
      <c r="BS123" s="820"/>
      <c r="BT123" s="820"/>
      <c r="BU123" s="820"/>
      <c r="BV123" s="820">
        <v>27745511</v>
      </c>
      <c r="BW123" s="820"/>
      <c r="BX123" s="820"/>
      <c r="BY123" s="820"/>
      <c r="BZ123" s="820"/>
      <c r="CA123" s="820">
        <v>28080417</v>
      </c>
      <c r="CB123" s="820"/>
      <c r="CC123" s="820"/>
      <c r="CD123" s="820"/>
      <c r="CE123" s="820"/>
      <c r="CF123" s="735"/>
      <c r="CG123" s="736"/>
      <c r="CH123" s="736"/>
      <c r="CI123" s="736"/>
      <c r="CJ123" s="821"/>
      <c r="CK123" s="856"/>
      <c r="CL123" s="842"/>
      <c r="CM123" s="842"/>
      <c r="CN123" s="842"/>
      <c r="CO123" s="843"/>
      <c r="CP123" s="822" t="s">
        <v>452</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12.1</v>
      </c>
      <c r="BR124" s="818"/>
      <c r="BS124" s="818"/>
      <c r="BT124" s="818"/>
      <c r="BU124" s="818"/>
      <c r="BV124" s="818">
        <v>53.4</v>
      </c>
      <c r="BW124" s="818"/>
      <c r="BX124" s="818"/>
      <c r="BY124" s="818"/>
      <c r="BZ124" s="818"/>
      <c r="CA124" s="818">
        <v>92.8</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11796</v>
      </c>
      <c r="AB126" s="767"/>
      <c r="AC126" s="767"/>
      <c r="AD126" s="767"/>
      <c r="AE126" s="768"/>
      <c r="AF126" s="769">
        <v>6167</v>
      </c>
      <c r="AG126" s="767"/>
      <c r="AH126" s="767"/>
      <c r="AI126" s="767"/>
      <c r="AJ126" s="768"/>
      <c r="AK126" s="769">
        <v>5631</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58218</v>
      </c>
      <c r="AB128" s="788"/>
      <c r="AC128" s="788"/>
      <c r="AD128" s="788"/>
      <c r="AE128" s="789"/>
      <c r="AF128" s="790">
        <v>40923</v>
      </c>
      <c r="AG128" s="788"/>
      <c r="AH128" s="788"/>
      <c r="AI128" s="788"/>
      <c r="AJ128" s="789"/>
      <c r="AK128" s="790">
        <v>17099</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121</v>
      </c>
      <c r="BG128" s="774"/>
      <c r="BH128" s="774"/>
      <c r="BI128" s="774"/>
      <c r="BJ128" s="774"/>
      <c r="BK128" s="774"/>
      <c r="BL128" s="797"/>
      <c r="BM128" s="773">
        <v>13.02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988</v>
      </c>
      <c r="DH128" s="778"/>
      <c r="DI128" s="778"/>
      <c r="DJ128" s="778"/>
      <c r="DK128" s="778"/>
      <c r="DL128" s="778">
        <v>933</v>
      </c>
      <c r="DM128" s="778"/>
      <c r="DN128" s="778"/>
      <c r="DO128" s="778"/>
      <c r="DP128" s="778"/>
      <c r="DQ128" s="778">
        <v>933</v>
      </c>
      <c r="DR128" s="778"/>
      <c r="DS128" s="778"/>
      <c r="DT128" s="778"/>
      <c r="DU128" s="778"/>
      <c r="DV128" s="779">
        <v>0</v>
      </c>
      <c r="DW128" s="779"/>
      <c r="DX128" s="779"/>
      <c r="DY128" s="779"/>
      <c r="DZ128" s="780"/>
    </row>
    <row r="129" spans="1:131" s="224" customFormat="1" ht="26.25" customHeight="1">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12635369</v>
      </c>
      <c r="AB129" s="767"/>
      <c r="AC129" s="767"/>
      <c r="AD129" s="767"/>
      <c r="AE129" s="768"/>
      <c r="AF129" s="769">
        <v>12337328</v>
      </c>
      <c r="AG129" s="767"/>
      <c r="AH129" s="767"/>
      <c r="AI129" s="767"/>
      <c r="AJ129" s="768"/>
      <c r="AK129" s="769">
        <v>12354651</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121</v>
      </c>
      <c r="BG129" s="758"/>
      <c r="BH129" s="758"/>
      <c r="BI129" s="758"/>
      <c r="BJ129" s="758"/>
      <c r="BK129" s="758"/>
      <c r="BL129" s="759"/>
      <c r="BM129" s="757">
        <v>18.02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1252345</v>
      </c>
      <c r="AB130" s="767"/>
      <c r="AC130" s="767"/>
      <c r="AD130" s="767"/>
      <c r="AE130" s="768"/>
      <c r="AF130" s="769">
        <v>1259402</v>
      </c>
      <c r="AG130" s="767"/>
      <c r="AH130" s="767"/>
      <c r="AI130" s="767"/>
      <c r="AJ130" s="768"/>
      <c r="AK130" s="769">
        <v>1273143</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11383024</v>
      </c>
      <c r="AB131" s="751"/>
      <c r="AC131" s="751"/>
      <c r="AD131" s="751"/>
      <c r="AE131" s="752"/>
      <c r="AF131" s="753">
        <v>11077926</v>
      </c>
      <c r="AG131" s="751"/>
      <c r="AH131" s="751"/>
      <c r="AI131" s="751"/>
      <c r="AJ131" s="752"/>
      <c r="AK131" s="753">
        <v>11081508</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v>92.8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9.3252460859999999</v>
      </c>
      <c r="AB132" s="732"/>
      <c r="AC132" s="732"/>
      <c r="AD132" s="732"/>
      <c r="AE132" s="733"/>
      <c r="AF132" s="734">
        <v>10.06275904</v>
      </c>
      <c r="AG132" s="732"/>
      <c r="AH132" s="732"/>
      <c r="AI132" s="732"/>
      <c r="AJ132" s="733"/>
      <c r="AK132" s="734">
        <v>9.6444815990000006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9.4</v>
      </c>
      <c r="AB133" s="711"/>
      <c r="AC133" s="711"/>
      <c r="AD133" s="711"/>
      <c r="AE133" s="712"/>
      <c r="AF133" s="710">
        <v>9.5</v>
      </c>
      <c r="AG133" s="711"/>
      <c r="AH133" s="711"/>
      <c r="AI133" s="711"/>
      <c r="AJ133" s="712"/>
      <c r="AK133" s="710">
        <v>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9/ikv0PiEZtzP4idtzR94BuNBdEU1gGKuN9WZne7GjyHC+ZV4Chwraio/heDXzcZH+c8FYpHWI7Tl5HW8mujw==" saltValue="ORrSvkcwpHl43rjw1BoH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U25" zoomScale="90" zoomScaleNormal="85" zoomScaleSheetLayoutView="90" workbookViewId="0"/>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478</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yPYyI4dSHueyzvMxs99Gt6wxRd7PS8HxAL3b/lEOayCsOTGUt+XAY3qYQQkaqEYP8gQjt1EV3yd5RQ+ucviT0Q==" saltValue="TMEUwqr9AjFMVHy/ag5i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QOJS9iCYnLBu8D2dq5Gj9P9VUOjPLyts+9BZqx5heN5HtG0Qikzcz+CPe6GQtI6vqZJCv1Mk49OHTyKfjD9U5Q==" saltValue="2W2WjuAxPrdgxVT5jRLW3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480</v>
      </c>
      <c r="AL6" s="260"/>
      <c r="AM6" s="260"/>
      <c r="AN6" s="260"/>
    </row>
    <row r="7" spans="1:46" ht="13.5" customHeight="1">
      <c r="A7" s="259"/>
      <c r="AK7" s="262"/>
      <c r="AL7" s="263"/>
      <c r="AM7" s="263"/>
      <c r="AN7" s="264"/>
      <c r="AO7" s="1105" t="s">
        <v>481</v>
      </c>
      <c r="AP7" s="265"/>
      <c r="AQ7" s="266" t="s">
        <v>482</v>
      </c>
      <c r="AR7" s="267"/>
    </row>
    <row r="8" spans="1:46" ht="13">
      <c r="A8" s="259"/>
      <c r="AK8" s="268"/>
      <c r="AL8" s="269"/>
      <c r="AM8" s="269"/>
      <c r="AN8" s="270"/>
      <c r="AO8" s="1106"/>
      <c r="AP8" s="271" t="s">
        <v>483</v>
      </c>
      <c r="AQ8" s="272" t="s">
        <v>484</v>
      </c>
      <c r="AR8" s="273" t="s">
        <v>485</v>
      </c>
    </row>
    <row r="9" spans="1:46" ht="13">
      <c r="A9" s="259"/>
      <c r="AK9" s="1117" t="s">
        <v>486</v>
      </c>
      <c r="AL9" s="1118"/>
      <c r="AM9" s="1118"/>
      <c r="AN9" s="1119"/>
      <c r="AO9" s="274">
        <v>3039554</v>
      </c>
      <c r="AP9" s="274">
        <v>61231</v>
      </c>
      <c r="AQ9" s="275">
        <v>66486</v>
      </c>
      <c r="AR9" s="276">
        <v>-7.9</v>
      </c>
    </row>
    <row r="10" spans="1:46" ht="13.5" customHeight="1">
      <c r="A10" s="259"/>
      <c r="AK10" s="1117" t="s">
        <v>487</v>
      </c>
      <c r="AL10" s="1118"/>
      <c r="AM10" s="1118"/>
      <c r="AN10" s="1119"/>
      <c r="AO10" s="277">
        <v>439145</v>
      </c>
      <c r="AP10" s="277">
        <v>8846</v>
      </c>
      <c r="AQ10" s="278">
        <v>6147</v>
      </c>
      <c r="AR10" s="279">
        <v>43.9</v>
      </c>
    </row>
    <row r="11" spans="1:46" ht="13.5" customHeight="1">
      <c r="A11" s="259"/>
      <c r="AK11" s="1117" t="s">
        <v>488</v>
      </c>
      <c r="AL11" s="1118"/>
      <c r="AM11" s="1118"/>
      <c r="AN11" s="1119"/>
      <c r="AO11" s="277">
        <v>235250</v>
      </c>
      <c r="AP11" s="277">
        <v>4739</v>
      </c>
      <c r="AQ11" s="278">
        <v>1219</v>
      </c>
      <c r="AR11" s="279">
        <v>288.8</v>
      </c>
    </row>
    <row r="12" spans="1:46" ht="13.5" customHeight="1">
      <c r="A12" s="259"/>
      <c r="AK12" s="1117" t="s">
        <v>489</v>
      </c>
      <c r="AL12" s="1118"/>
      <c r="AM12" s="1118"/>
      <c r="AN12" s="1119"/>
      <c r="AO12" s="277" t="s">
        <v>490</v>
      </c>
      <c r="AP12" s="277" t="s">
        <v>490</v>
      </c>
      <c r="AQ12" s="278">
        <v>9</v>
      </c>
      <c r="AR12" s="279" t="s">
        <v>490</v>
      </c>
    </row>
    <row r="13" spans="1:46" ht="13.5" customHeight="1">
      <c r="A13" s="259"/>
      <c r="AK13" s="1117" t="s">
        <v>491</v>
      </c>
      <c r="AL13" s="1118"/>
      <c r="AM13" s="1118"/>
      <c r="AN13" s="1119"/>
      <c r="AO13" s="277">
        <v>191308</v>
      </c>
      <c r="AP13" s="277">
        <v>3854</v>
      </c>
      <c r="AQ13" s="278">
        <v>2955</v>
      </c>
      <c r="AR13" s="279">
        <v>30.4</v>
      </c>
    </row>
    <row r="14" spans="1:46" ht="13.5" customHeight="1">
      <c r="A14" s="259"/>
      <c r="AK14" s="1117" t="s">
        <v>492</v>
      </c>
      <c r="AL14" s="1118"/>
      <c r="AM14" s="1118"/>
      <c r="AN14" s="1119"/>
      <c r="AO14" s="277">
        <v>82763</v>
      </c>
      <c r="AP14" s="277">
        <v>1667</v>
      </c>
      <c r="AQ14" s="278">
        <v>1434</v>
      </c>
      <c r="AR14" s="279">
        <v>16.2</v>
      </c>
    </row>
    <row r="15" spans="1:46" ht="13.5" customHeight="1">
      <c r="A15" s="259"/>
      <c r="AK15" s="1120" t="s">
        <v>493</v>
      </c>
      <c r="AL15" s="1121"/>
      <c r="AM15" s="1121"/>
      <c r="AN15" s="1122"/>
      <c r="AO15" s="277">
        <v>-74939</v>
      </c>
      <c r="AP15" s="277">
        <v>-1510</v>
      </c>
      <c r="AQ15" s="278">
        <v>-3102</v>
      </c>
      <c r="AR15" s="279">
        <v>-51.3</v>
      </c>
    </row>
    <row r="16" spans="1:46" ht="13">
      <c r="A16" s="259"/>
      <c r="AK16" s="1120" t="s">
        <v>177</v>
      </c>
      <c r="AL16" s="1121"/>
      <c r="AM16" s="1121"/>
      <c r="AN16" s="1122"/>
      <c r="AO16" s="277">
        <v>3913081</v>
      </c>
      <c r="AP16" s="277">
        <v>78828</v>
      </c>
      <c r="AQ16" s="278">
        <v>75147</v>
      </c>
      <c r="AR16" s="279">
        <v>4.9000000000000004</v>
      </c>
    </row>
    <row r="17" spans="1:46" ht="13">
      <c r="A17" s="259"/>
    </row>
    <row r="18" spans="1:46" ht="13">
      <c r="A18" s="259"/>
      <c r="AQ18" s="280"/>
      <c r="AR18" s="280"/>
    </row>
    <row r="19" spans="1:46" ht="13">
      <c r="A19" s="259"/>
      <c r="AK19" s="255" t="s">
        <v>494</v>
      </c>
    </row>
    <row r="20" spans="1:46" ht="13">
      <c r="A20" s="259"/>
      <c r="AK20" s="281"/>
      <c r="AL20" s="282"/>
      <c r="AM20" s="282"/>
      <c r="AN20" s="283"/>
      <c r="AO20" s="284" t="s">
        <v>495</v>
      </c>
      <c r="AP20" s="285" t="s">
        <v>496</v>
      </c>
      <c r="AQ20" s="286" t="s">
        <v>497</v>
      </c>
      <c r="AR20" s="287"/>
    </row>
    <row r="21" spans="1:46" s="260" customFormat="1" ht="13">
      <c r="A21" s="288"/>
      <c r="AK21" s="1123" t="s">
        <v>498</v>
      </c>
      <c r="AL21" s="1124"/>
      <c r="AM21" s="1124"/>
      <c r="AN21" s="1125"/>
      <c r="AO21" s="289">
        <v>7.05</v>
      </c>
      <c r="AP21" s="290">
        <v>6.62</v>
      </c>
      <c r="AQ21" s="291">
        <v>0.43</v>
      </c>
      <c r="AS21" s="292"/>
      <c r="AT21" s="288"/>
    </row>
    <row r="22" spans="1:46" s="260" customFormat="1" ht="13">
      <c r="A22" s="288"/>
      <c r="AK22" s="1123" t="s">
        <v>499</v>
      </c>
      <c r="AL22" s="1124"/>
      <c r="AM22" s="1124"/>
      <c r="AN22" s="1125"/>
      <c r="AO22" s="293">
        <v>95.3</v>
      </c>
      <c r="AP22" s="294">
        <v>98.3</v>
      </c>
      <c r="AQ22" s="295">
        <v>-3</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c r="A27" s="300"/>
      <c r="AS27" s="255"/>
      <c r="AT27" s="255"/>
    </row>
    <row r="28" spans="1:46" ht="16.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502</v>
      </c>
      <c r="AL29" s="260"/>
      <c r="AM29" s="260"/>
      <c r="AN29" s="260"/>
      <c r="AS29" s="302"/>
    </row>
    <row r="30" spans="1:46" ht="13.5" customHeight="1">
      <c r="A30" s="259"/>
      <c r="AK30" s="262"/>
      <c r="AL30" s="263"/>
      <c r="AM30" s="263"/>
      <c r="AN30" s="264"/>
      <c r="AO30" s="1105" t="s">
        <v>481</v>
      </c>
      <c r="AP30" s="265"/>
      <c r="AQ30" s="266" t="s">
        <v>482</v>
      </c>
      <c r="AR30" s="267"/>
    </row>
    <row r="31" spans="1:46" ht="13">
      <c r="A31" s="259"/>
      <c r="AK31" s="268"/>
      <c r="AL31" s="269"/>
      <c r="AM31" s="269"/>
      <c r="AN31" s="270"/>
      <c r="AO31" s="1106"/>
      <c r="AP31" s="271" t="s">
        <v>483</v>
      </c>
      <c r="AQ31" s="272" t="s">
        <v>484</v>
      </c>
      <c r="AR31" s="273" t="s">
        <v>485</v>
      </c>
    </row>
    <row r="32" spans="1:46" ht="27" customHeight="1">
      <c r="A32" s="259"/>
      <c r="AK32" s="1107" t="s">
        <v>503</v>
      </c>
      <c r="AL32" s="1108"/>
      <c r="AM32" s="1108"/>
      <c r="AN32" s="1109"/>
      <c r="AO32" s="303">
        <v>1658768</v>
      </c>
      <c r="AP32" s="303">
        <v>33415</v>
      </c>
      <c r="AQ32" s="304">
        <v>34847</v>
      </c>
      <c r="AR32" s="305">
        <v>-4.0999999999999996</v>
      </c>
    </row>
    <row r="33" spans="1:46" ht="13.5" customHeight="1">
      <c r="A33" s="259"/>
      <c r="AK33" s="1107" t="s">
        <v>504</v>
      </c>
      <c r="AL33" s="1108"/>
      <c r="AM33" s="1108"/>
      <c r="AN33" s="1109"/>
      <c r="AO33" s="303" t="s">
        <v>490</v>
      </c>
      <c r="AP33" s="303" t="s">
        <v>490</v>
      </c>
      <c r="AQ33" s="304" t="s">
        <v>490</v>
      </c>
      <c r="AR33" s="305" t="s">
        <v>490</v>
      </c>
    </row>
    <row r="34" spans="1:46" ht="27" customHeight="1">
      <c r="A34" s="259"/>
      <c r="AK34" s="1107" t="s">
        <v>505</v>
      </c>
      <c r="AL34" s="1108"/>
      <c r="AM34" s="1108"/>
      <c r="AN34" s="1109"/>
      <c r="AO34" s="303">
        <v>17017</v>
      </c>
      <c r="AP34" s="303">
        <v>343</v>
      </c>
      <c r="AQ34" s="304">
        <v>5</v>
      </c>
      <c r="AR34" s="305">
        <v>6760</v>
      </c>
    </row>
    <row r="35" spans="1:46" ht="27" customHeight="1">
      <c r="A35" s="259"/>
      <c r="AK35" s="1107" t="s">
        <v>506</v>
      </c>
      <c r="AL35" s="1108"/>
      <c r="AM35" s="1108"/>
      <c r="AN35" s="1109"/>
      <c r="AO35" s="303">
        <v>609136</v>
      </c>
      <c r="AP35" s="303">
        <v>12271</v>
      </c>
      <c r="AQ35" s="304">
        <v>8260</v>
      </c>
      <c r="AR35" s="305">
        <v>48.6</v>
      </c>
    </row>
    <row r="36" spans="1:46" ht="27" customHeight="1">
      <c r="A36" s="259"/>
      <c r="AK36" s="1107" t="s">
        <v>507</v>
      </c>
      <c r="AL36" s="1108"/>
      <c r="AM36" s="1108"/>
      <c r="AN36" s="1109"/>
      <c r="AO36" s="303">
        <v>68419</v>
      </c>
      <c r="AP36" s="303">
        <v>1378</v>
      </c>
      <c r="AQ36" s="304">
        <v>1689</v>
      </c>
      <c r="AR36" s="305">
        <v>-18.399999999999999</v>
      </c>
    </row>
    <row r="37" spans="1:46" ht="13.5" customHeight="1">
      <c r="A37" s="259"/>
      <c r="AK37" s="1107" t="s">
        <v>508</v>
      </c>
      <c r="AL37" s="1108"/>
      <c r="AM37" s="1108"/>
      <c r="AN37" s="1109"/>
      <c r="AO37" s="303">
        <v>5631</v>
      </c>
      <c r="AP37" s="303">
        <v>113</v>
      </c>
      <c r="AQ37" s="304">
        <v>748</v>
      </c>
      <c r="AR37" s="305">
        <v>-84.9</v>
      </c>
    </row>
    <row r="38" spans="1:46" ht="27" customHeight="1">
      <c r="A38" s="259"/>
      <c r="AK38" s="1110" t="s">
        <v>509</v>
      </c>
      <c r="AL38" s="1111"/>
      <c r="AM38" s="1111"/>
      <c r="AN38" s="1112"/>
      <c r="AO38" s="306">
        <v>25</v>
      </c>
      <c r="AP38" s="306">
        <v>1</v>
      </c>
      <c r="AQ38" s="307">
        <v>1</v>
      </c>
      <c r="AR38" s="295">
        <v>0</v>
      </c>
      <c r="AS38" s="302"/>
    </row>
    <row r="39" spans="1:46" ht="13">
      <c r="A39" s="259"/>
      <c r="AK39" s="1110" t="s">
        <v>510</v>
      </c>
      <c r="AL39" s="1111"/>
      <c r="AM39" s="1111"/>
      <c r="AN39" s="1112"/>
      <c r="AO39" s="303">
        <v>-17099</v>
      </c>
      <c r="AP39" s="303">
        <v>-344</v>
      </c>
      <c r="AQ39" s="304">
        <v>-5762</v>
      </c>
      <c r="AR39" s="305">
        <v>-94</v>
      </c>
      <c r="AS39" s="302"/>
    </row>
    <row r="40" spans="1:46" ht="27" customHeight="1">
      <c r="A40" s="259"/>
      <c r="AK40" s="1107" t="s">
        <v>511</v>
      </c>
      <c r="AL40" s="1108"/>
      <c r="AM40" s="1108"/>
      <c r="AN40" s="1109"/>
      <c r="AO40" s="303">
        <v>-1273143</v>
      </c>
      <c r="AP40" s="303">
        <v>-25647</v>
      </c>
      <c r="AQ40" s="304">
        <v>-27609</v>
      </c>
      <c r="AR40" s="305">
        <v>-7.1</v>
      </c>
      <c r="AS40" s="302"/>
    </row>
    <row r="41" spans="1:46" ht="13">
      <c r="A41" s="259"/>
      <c r="AK41" s="1113" t="s">
        <v>287</v>
      </c>
      <c r="AL41" s="1114"/>
      <c r="AM41" s="1114"/>
      <c r="AN41" s="1115"/>
      <c r="AO41" s="303">
        <v>1068754</v>
      </c>
      <c r="AP41" s="303">
        <v>21530</v>
      </c>
      <c r="AQ41" s="304">
        <v>12179</v>
      </c>
      <c r="AR41" s="305">
        <v>76.8</v>
      </c>
      <c r="AS41" s="302"/>
    </row>
    <row r="42" spans="1:46" ht="13">
      <c r="A42" s="259"/>
      <c r="AK42" s="308"/>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512</v>
      </c>
    </row>
    <row r="48" spans="1:46" ht="13">
      <c r="A48" s="259"/>
      <c r="AK48" s="313" t="s">
        <v>513</v>
      </c>
      <c r="AL48" s="313"/>
      <c r="AM48" s="313"/>
      <c r="AN48" s="313"/>
      <c r="AO48" s="313"/>
      <c r="AP48" s="313"/>
      <c r="AQ48" s="314"/>
      <c r="AR48" s="313"/>
    </row>
    <row r="49" spans="1:44" ht="13.5" customHeight="1">
      <c r="A49" s="259"/>
      <c r="AK49" s="315"/>
      <c r="AL49" s="316"/>
      <c r="AM49" s="1100" t="s">
        <v>481</v>
      </c>
      <c r="AN49" s="1102" t="s">
        <v>514</v>
      </c>
      <c r="AO49" s="1103"/>
      <c r="AP49" s="1103"/>
      <c r="AQ49" s="1103"/>
      <c r="AR49" s="1104"/>
    </row>
    <row r="50" spans="1:44" ht="13">
      <c r="A50" s="259"/>
      <c r="AK50" s="317"/>
      <c r="AL50" s="318"/>
      <c r="AM50" s="1101"/>
      <c r="AN50" s="319" t="s">
        <v>515</v>
      </c>
      <c r="AO50" s="320" t="s">
        <v>516</v>
      </c>
      <c r="AP50" s="321" t="s">
        <v>517</v>
      </c>
      <c r="AQ50" s="322" t="s">
        <v>518</v>
      </c>
      <c r="AR50" s="323" t="s">
        <v>519</v>
      </c>
    </row>
    <row r="51" spans="1:44" ht="13">
      <c r="A51" s="259"/>
      <c r="AK51" s="315" t="s">
        <v>520</v>
      </c>
      <c r="AL51" s="316"/>
      <c r="AM51" s="324">
        <v>3888340</v>
      </c>
      <c r="AN51" s="325">
        <v>74415</v>
      </c>
      <c r="AO51" s="326">
        <v>57.4</v>
      </c>
      <c r="AP51" s="327">
        <v>45588</v>
      </c>
      <c r="AQ51" s="328">
        <v>8.6999999999999993</v>
      </c>
      <c r="AR51" s="329">
        <v>48.7</v>
      </c>
    </row>
    <row r="52" spans="1:44" ht="13">
      <c r="A52" s="259"/>
      <c r="AK52" s="330"/>
      <c r="AL52" s="331" t="s">
        <v>521</v>
      </c>
      <c r="AM52" s="332">
        <v>1568794</v>
      </c>
      <c r="AN52" s="333">
        <v>30024</v>
      </c>
      <c r="AO52" s="334">
        <v>55.4</v>
      </c>
      <c r="AP52" s="335">
        <v>24150</v>
      </c>
      <c r="AQ52" s="336">
        <v>3.4</v>
      </c>
      <c r="AR52" s="337">
        <v>52</v>
      </c>
    </row>
    <row r="53" spans="1:44" ht="13">
      <c r="A53" s="259"/>
      <c r="AK53" s="315" t="s">
        <v>522</v>
      </c>
      <c r="AL53" s="316"/>
      <c r="AM53" s="324">
        <v>4016838</v>
      </c>
      <c r="AN53" s="325">
        <v>77776</v>
      </c>
      <c r="AO53" s="326">
        <v>4.5</v>
      </c>
      <c r="AP53" s="327">
        <v>45483</v>
      </c>
      <c r="AQ53" s="328">
        <v>-0.2</v>
      </c>
      <c r="AR53" s="329">
        <v>4.7</v>
      </c>
    </row>
    <row r="54" spans="1:44" ht="13">
      <c r="A54" s="259"/>
      <c r="AK54" s="330"/>
      <c r="AL54" s="331" t="s">
        <v>521</v>
      </c>
      <c r="AM54" s="332">
        <v>1871043</v>
      </c>
      <c r="AN54" s="333">
        <v>36228</v>
      </c>
      <c r="AO54" s="334">
        <v>20.7</v>
      </c>
      <c r="AP54" s="335">
        <v>24241</v>
      </c>
      <c r="AQ54" s="336">
        <v>0.4</v>
      </c>
      <c r="AR54" s="337">
        <v>20.3</v>
      </c>
    </row>
    <row r="55" spans="1:44" ht="13">
      <c r="A55" s="259"/>
      <c r="AK55" s="315" t="s">
        <v>523</v>
      </c>
      <c r="AL55" s="316"/>
      <c r="AM55" s="324">
        <v>4832372</v>
      </c>
      <c r="AN55" s="325">
        <v>94797</v>
      </c>
      <c r="AO55" s="326">
        <v>21.9</v>
      </c>
      <c r="AP55" s="327">
        <v>45945</v>
      </c>
      <c r="AQ55" s="328">
        <v>1</v>
      </c>
      <c r="AR55" s="329">
        <v>20.9</v>
      </c>
    </row>
    <row r="56" spans="1:44" ht="13">
      <c r="A56" s="259"/>
      <c r="AK56" s="330"/>
      <c r="AL56" s="331" t="s">
        <v>521</v>
      </c>
      <c r="AM56" s="332">
        <v>1946518</v>
      </c>
      <c r="AN56" s="333">
        <v>38185</v>
      </c>
      <c r="AO56" s="334">
        <v>5.4</v>
      </c>
      <c r="AP56" s="335">
        <v>25180</v>
      </c>
      <c r="AQ56" s="336">
        <v>3.9</v>
      </c>
      <c r="AR56" s="337">
        <v>1.5</v>
      </c>
    </row>
    <row r="57" spans="1:44" ht="13">
      <c r="A57" s="259"/>
      <c r="AK57" s="315" t="s">
        <v>524</v>
      </c>
      <c r="AL57" s="316"/>
      <c r="AM57" s="324">
        <v>4188053</v>
      </c>
      <c r="AN57" s="325">
        <v>83072</v>
      </c>
      <c r="AO57" s="326">
        <v>-12.4</v>
      </c>
      <c r="AP57" s="327">
        <v>44475</v>
      </c>
      <c r="AQ57" s="328">
        <v>-3.2</v>
      </c>
      <c r="AR57" s="329">
        <v>-9.1999999999999993</v>
      </c>
    </row>
    <row r="58" spans="1:44" ht="13">
      <c r="A58" s="259"/>
      <c r="AK58" s="330"/>
      <c r="AL58" s="331" t="s">
        <v>521</v>
      </c>
      <c r="AM58" s="332">
        <v>1899304</v>
      </c>
      <c r="AN58" s="333">
        <v>37673</v>
      </c>
      <c r="AO58" s="334">
        <v>-1.3</v>
      </c>
      <c r="AP58" s="335">
        <v>24780</v>
      </c>
      <c r="AQ58" s="336">
        <v>-1.6</v>
      </c>
      <c r="AR58" s="337">
        <v>0.3</v>
      </c>
    </row>
    <row r="59" spans="1:44" ht="13">
      <c r="A59" s="259"/>
      <c r="AK59" s="315" t="s">
        <v>525</v>
      </c>
      <c r="AL59" s="316"/>
      <c r="AM59" s="324">
        <v>1840487</v>
      </c>
      <c r="AN59" s="325">
        <v>37076</v>
      </c>
      <c r="AO59" s="326">
        <v>-55.4</v>
      </c>
      <c r="AP59" s="327">
        <v>45982</v>
      </c>
      <c r="AQ59" s="328">
        <v>3.4</v>
      </c>
      <c r="AR59" s="329">
        <v>-58.8</v>
      </c>
    </row>
    <row r="60" spans="1:44" ht="13">
      <c r="A60" s="259"/>
      <c r="AK60" s="330"/>
      <c r="AL60" s="331" t="s">
        <v>521</v>
      </c>
      <c r="AM60" s="332">
        <v>722939</v>
      </c>
      <c r="AN60" s="333">
        <v>14563</v>
      </c>
      <c r="AO60" s="334">
        <v>-61.3</v>
      </c>
      <c r="AP60" s="335">
        <v>25583</v>
      </c>
      <c r="AQ60" s="336">
        <v>3.2</v>
      </c>
      <c r="AR60" s="337">
        <v>-64.5</v>
      </c>
    </row>
    <row r="61" spans="1:44" ht="13">
      <c r="A61" s="259"/>
      <c r="AK61" s="315" t="s">
        <v>526</v>
      </c>
      <c r="AL61" s="338"/>
      <c r="AM61" s="324">
        <v>3753218</v>
      </c>
      <c r="AN61" s="325">
        <v>73427</v>
      </c>
      <c r="AO61" s="326">
        <v>3.2</v>
      </c>
      <c r="AP61" s="327">
        <v>45495</v>
      </c>
      <c r="AQ61" s="339">
        <v>1.9</v>
      </c>
      <c r="AR61" s="329">
        <v>1.3</v>
      </c>
    </row>
    <row r="62" spans="1:44" ht="13">
      <c r="A62" s="259"/>
      <c r="AK62" s="330"/>
      <c r="AL62" s="331" t="s">
        <v>521</v>
      </c>
      <c r="AM62" s="332">
        <v>1601720</v>
      </c>
      <c r="AN62" s="333">
        <v>31335</v>
      </c>
      <c r="AO62" s="334">
        <v>3.8</v>
      </c>
      <c r="AP62" s="335">
        <v>24787</v>
      </c>
      <c r="AQ62" s="336">
        <v>1.9</v>
      </c>
      <c r="AR62" s="337">
        <v>1.9</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LdLucXz+eWoZ87wayi+YYU4/Ges7XI+4YzE3XEZn6l3ucEaVkIWqF7KRhSVFiGduETaRevZ5Q2YcFvGy2vSWig==" saltValue="5kQfdi6EtW/68LyQ3CVD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478</v>
      </c>
    </row>
    <row r="121" spans="125:125" ht="13.5" hidden="1" customHeight="1">
      <c r="DU121" s="253"/>
    </row>
  </sheetData>
  <sheetProtection algorithmName="SHA-512" hashValue="T8sGxbDLyfmbagG7SAu0OcgV2CrLUPSbPprG9Nf1ot7vFht6MDK35kGwf85MAWcIkq4cqFRRpdQs8MdbDw+khQ==" saltValue="O3cfaomF44Sn2aCwJdgEh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478</v>
      </c>
    </row>
  </sheetData>
  <sheetProtection algorithmName="SHA-512" hashValue="n3CsmXJsv/3x40hDP37o6z89bBcgZimJBfU3tXayUP2u2uqcm2GQQnX8DTQg0Rw3j2L+pauzkbA6VRq1Vrhmww==" saltValue="Xo4v3wcrYCazE+Sn6Ve8v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5" zoomScaleNormal="75"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26" t="s">
        <v>3</v>
      </c>
      <c r="D47" s="1126"/>
      <c r="E47" s="1127"/>
      <c r="F47" s="11">
        <v>31.99</v>
      </c>
      <c r="G47" s="12">
        <v>31.53</v>
      </c>
      <c r="H47" s="12">
        <v>30.36</v>
      </c>
      <c r="I47" s="12">
        <v>33.18</v>
      </c>
      <c r="J47" s="13">
        <v>26.34</v>
      </c>
    </row>
    <row r="48" spans="2:10" ht="57.75" customHeight="1">
      <c r="B48" s="14"/>
      <c r="C48" s="1128" t="s">
        <v>4</v>
      </c>
      <c r="D48" s="1128"/>
      <c r="E48" s="1129"/>
      <c r="F48" s="15">
        <v>0.66</v>
      </c>
      <c r="G48" s="16">
        <v>0.64</v>
      </c>
      <c r="H48" s="16">
        <v>4.04</v>
      </c>
      <c r="I48" s="16">
        <v>1.45</v>
      </c>
      <c r="J48" s="17">
        <v>0.75</v>
      </c>
    </row>
    <row r="49" spans="2:10" ht="57.75" customHeight="1" thickBot="1">
      <c r="B49" s="18"/>
      <c r="C49" s="1130" t="s">
        <v>5</v>
      </c>
      <c r="D49" s="1130"/>
      <c r="E49" s="1131"/>
      <c r="F49" s="19" t="s">
        <v>533</v>
      </c>
      <c r="G49" s="20">
        <v>0.33</v>
      </c>
      <c r="H49" s="20">
        <v>3.75</v>
      </c>
      <c r="I49" s="20" t="s">
        <v>534</v>
      </c>
      <c r="J49" s="21" t="s">
        <v>535</v>
      </c>
    </row>
    <row r="50" spans="2:10" ht="13"/>
  </sheetData>
  <sheetProtection algorithmName="SHA-512" hashValue="vJ6a75VpWaWGdAeqndQ0egWcU73VZD9TutighRLgiRDhd6eZ+pbQTR3xxe4Gcf8goqe1pTh8bjqiMwPec6Y+Fg==" saltValue="12MmWFY8K8q1YuqU3USh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0" zoomScaleNormal="8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36" t="s">
        <v>536</v>
      </c>
      <c r="D34" s="1136"/>
      <c r="E34" s="1137"/>
      <c r="F34" s="32">
        <v>4.95</v>
      </c>
      <c r="G34" s="33">
        <v>11.77</v>
      </c>
      <c r="H34" s="33">
        <v>16.309999999999999</v>
      </c>
      <c r="I34" s="33">
        <v>20.45</v>
      </c>
      <c r="J34" s="34">
        <v>14.41</v>
      </c>
      <c r="K34" s="22"/>
      <c r="L34" s="22"/>
      <c r="M34" s="22"/>
      <c r="N34" s="22"/>
      <c r="O34" s="22"/>
      <c r="P34" s="22"/>
    </row>
    <row r="35" spans="1:16" ht="39" customHeight="1">
      <c r="A35" s="22"/>
      <c r="B35" s="35"/>
      <c r="C35" s="1132" t="s">
        <v>537</v>
      </c>
      <c r="D35" s="1132"/>
      <c r="E35" s="1133"/>
      <c r="F35" s="36">
        <v>6.76</v>
      </c>
      <c r="G35" s="37">
        <v>7.74</v>
      </c>
      <c r="H35" s="37">
        <v>6.49</v>
      </c>
      <c r="I35" s="37">
        <v>6.17</v>
      </c>
      <c r="J35" s="38">
        <v>4.62</v>
      </c>
      <c r="K35" s="22"/>
      <c r="L35" s="22"/>
      <c r="M35" s="22"/>
      <c r="N35" s="22"/>
      <c r="O35" s="22"/>
      <c r="P35" s="22"/>
    </row>
    <row r="36" spans="1:16" ht="39" customHeight="1">
      <c r="A36" s="22"/>
      <c r="B36" s="35"/>
      <c r="C36" s="1132" t="s">
        <v>538</v>
      </c>
      <c r="D36" s="1132"/>
      <c r="E36" s="1133"/>
      <c r="F36" s="36">
        <v>2.1800000000000002</v>
      </c>
      <c r="G36" s="37">
        <v>2.34</v>
      </c>
      <c r="H36" s="37">
        <v>2</v>
      </c>
      <c r="I36" s="37">
        <v>2.1</v>
      </c>
      <c r="J36" s="38">
        <v>2.78</v>
      </c>
      <c r="K36" s="22"/>
      <c r="L36" s="22"/>
      <c r="M36" s="22"/>
      <c r="N36" s="22"/>
      <c r="O36" s="22"/>
      <c r="P36" s="22"/>
    </row>
    <row r="37" spans="1:16" ht="39" customHeight="1">
      <c r="A37" s="22"/>
      <c r="B37" s="35"/>
      <c r="C37" s="1132" t="s">
        <v>539</v>
      </c>
      <c r="D37" s="1132"/>
      <c r="E37" s="1133"/>
      <c r="F37" s="36">
        <v>0.66</v>
      </c>
      <c r="G37" s="37">
        <v>0.63</v>
      </c>
      <c r="H37" s="37">
        <v>4.04</v>
      </c>
      <c r="I37" s="37">
        <v>1.44</v>
      </c>
      <c r="J37" s="38">
        <v>1.9</v>
      </c>
      <c r="K37" s="22"/>
      <c r="L37" s="22"/>
      <c r="M37" s="22"/>
      <c r="N37" s="22"/>
      <c r="O37" s="22"/>
      <c r="P37" s="22"/>
    </row>
    <row r="38" spans="1:16" ht="39" customHeight="1">
      <c r="A38" s="22"/>
      <c r="B38" s="35"/>
      <c r="C38" s="1132" t="s">
        <v>540</v>
      </c>
      <c r="D38" s="1132"/>
      <c r="E38" s="1133"/>
      <c r="F38" s="36">
        <v>1.79</v>
      </c>
      <c r="G38" s="37">
        <v>0.99</v>
      </c>
      <c r="H38" s="37">
        <v>0.91</v>
      </c>
      <c r="I38" s="37">
        <v>1.31</v>
      </c>
      <c r="J38" s="38">
        <v>0.76</v>
      </c>
      <c r="K38" s="22"/>
      <c r="L38" s="22"/>
      <c r="M38" s="22"/>
      <c r="N38" s="22"/>
      <c r="O38" s="22"/>
      <c r="P38" s="22"/>
    </row>
    <row r="39" spans="1:16" ht="39" customHeight="1">
      <c r="A39" s="22"/>
      <c r="B39" s="35"/>
      <c r="C39" s="1132" t="s">
        <v>541</v>
      </c>
      <c r="D39" s="1132"/>
      <c r="E39" s="1133"/>
      <c r="F39" s="36">
        <v>0.56000000000000005</v>
      </c>
      <c r="G39" s="37">
        <v>0.49</v>
      </c>
      <c r="H39" s="37">
        <v>0.81</v>
      </c>
      <c r="I39" s="37">
        <v>0.83</v>
      </c>
      <c r="J39" s="38">
        <v>0.22</v>
      </c>
      <c r="K39" s="22"/>
      <c r="L39" s="22"/>
      <c r="M39" s="22"/>
      <c r="N39" s="22"/>
      <c r="O39" s="22"/>
      <c r="P39" s="22"/>
    </row>
    <row r="40" spans="1:16" ht="39" customHeight="1">
      <c r="A40" s="22"/>
      <c r="B40" s="35"/>
      <c r="C40" s="1132" t="s">
        <v>542</v>
      </c>
      <c r="D40" s="1132"/>
      <c r="E40" s="1133"/>
      <c r="F40" s="36">
        <v>0.08</v>
      </c>
      <c r="G40" s="37">
        <v>0.08</v>
      </c>
      <c r="H40" s="37">
        <v>0.08</v>
      </c>
      <c r="I40" s="37">
        <v>0.09</v>
      </c>
      <c r="J40" s="38">
        <v>0.09</v>
      </c>
      <c r="K40" s="22"/>
      <c r="L40" s="22"/>
      <c r="M40" s="22"/>
      <c r="N40" s="22"/>
      <c r="O40" s="22"/>
      <c r="P40" s="22"/>
    </row>
    <row r="41" spans="1:16" ht="39" customHeight="1">
      <c r="A41" s="22"/>
      <c r="B41" s="35"/>
      <c r="C41" s="1132" t="s">
        <v>543</v>
      </c>
      <c r="D41" s="1132"/>
      <c r="E41" s="1133"/>
      <c r="F41" s="36">
        <v>0.03</v>
      </c>
      <c r="G41" s="37">
        <v>0.01</v>
      </c>
      <c r="H41" s="37">
        <v>0</v>
      </c>
      <c r="I41" s="37">
        <v>0</v>
      </c>
      <c r="J41" s="38">
        <v>0</v>
      </c>
      <c r="K41" s="22"/>
      <c r="L41" s="22"/>
      <c r="M41" s="22"/>
      <c r="N41" s="22"/>
      <c r="O41" s="22"/>
      <c r="P41" s="22"/>
    </row>
    <row r="42" spans="1:16" ht="39" customHeight="1">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c r="A43" s="22"/>
      <c r="B43" s="40"/>
      <c r="C43" s="1134" t="s">
        <v>545</v>
      </c>
      <c r="D43" s="1134"/>
      <c r="E43" s="1135"/>
      <c r="F43" s="41">
        <v>0</v>
      </c>
      <c r="G43" s="42">
        <v>0</v>
      </c>
      <c r="H43" s="42">
        <v>0</v>
      </c>
      <c r="I43" s="42">
        <v>0</v>
      </c>
      <c r="J43" s="43">
        <v>0</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JPjGHruS6Q4TohSrK1jIuFjkc9Qvt2ZO7AdmRk8/plZxSmsNVwgelywpAct+ifdezeidK4jlHjg8cOX97X/6fw==" saltValue="/HXI7JXwFfgBcJ17/A6f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3"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c r="A45" s="46"/>
      <c r="B45" s="1161" t="s">
        <v>9</v>
      </c>
      <c r="C45" s="1162"/>
      <c r="D45" s="56"/>
      <c r="E45" s="1167" t="s">
        <v>10</v>
      </c>
      <c r="F45" s="1167"/>
      <c r="G45" s="1167"/>
      <c r="H45" s="1167"/>
      <c r="I45" s="1167"/>
      <c r="J45" s="1168"/>
      <c r="K45" s="57">
        <v>1595</v>
      </c>
      <c r="L45" s="58">
        <v>1580</v>
      </c>
      <c r="M45" s="58">
        <v>1599</v>
      </c>
      <c r="N45" s="58">
        <v>1660</v>
      </c>
      <c r="O45" s="59">
        <v>1659</v>
      </c>
      <c r="P45" s="46"/>
      <c r="Q45" s="46"/>
      <c r="R45" s="46"/>
      <c r="S45" s="46"/>
      <c r="T45" s="46"/>
      <c r="U45" s="46"/>
    </row>
    <row r="46" spans="1:21" ht="30.75" customHeight="1">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c r="A47" s="46"/>
      <c r="B47" s="1163"/>
      <c r="C47" s="1164"/>
      <c r="D47" s="60"/>
      <c r="E47" s="1140" t="s">
        <v>12</v>
      </c>
      <c r="F47" s="1140"/>
      <c r="G47" s="1140"/>
      <c r="H47" s="1140"/>
      <c r="I47" s="1140"/>
      <c r="J47" s="1141"/>
      <c r="K47" s="61" t="s">
        <v>490</v>
      </c>
      <c r="L47" s="62" t="s">
        <v>490</v>
      </c>
      <c r="M47" s="62" t="s">
        <v>490</v>
      </c>
      <c r="N47" s="62">
        <v>7</v>
      </c>
      <c r="O47" s="63">
        <v>17</v>
      </c>
      <c r="P47" s="46"/>
      <c r="Q47" s="46"/>
      <c r="R47" s="46"/>
      <c r="S47" s="46"/>
      <c r="T47" s="46"/>
      <c r="U47" s="46"/>
    </row>
    <row r="48" spans="1:21" ht="30.75" customHeight="1">
      <c r="A48" s="46"/>
      <c r="B48" s="1163"/>
      <c r="C48" s="1164"/>
      <c r="D48" s="60"/>
      <c r="E48" s="1140" t="s">
        <v>13</v>
      </c>
      <c r="F48" s="1140"/>
      <c r="G48" s="1140"/>
      <c r="H48" s="1140"/>
      <c r="I48" s="1140"/>
      <c r="J48" s="1141"/>
      <c r="K48" s="61">
        <v>690</v>
      </c>
      <c r="L48" s="62">
        <v>684</v>
      </c>
      <c r="M48" s="62">
        <v>709</v>
      </c>
      <c r="N48" s="62">
        <v>686</v>
      </c>
      <c r="O48" s="63">
        <v>609</v>
      </c>
      <c r="P48" s="46"/>
      <c r="Q48" s="46"/>
      <c r="R48" s="46"/>
      <c r="S48" s="46"/>
      <c r="T48" s="46"/>
      <c r="U48" s="46"/>
    </row>
    <row r="49" spans="1:21" ht="30.75" customHeight="1">
      <c r="A49" s="46"/>
      <c r="B49" s="1163"/>
      <c r="C49" s="1164"/>
      <c r="D49" s="60"/>
      <c r="E49" s="1140" t="s">
        <v>14</v>
      </c>
      <c r="F49" s="1140"/>
      <c r="G49" s="1140"/>
      <c r="H49" s="1140"/>
      <c r="I49" s="1140"/>
      <c r="J49" s="1141"/>
      <c r="K49" s="61">
        <v>46</v>
      </c>
      <c r="L49" s="62">
        <v>47</v>
      </c>
      <c r="M49" s="62">
        <v>52</v>
      </c>
      <c r="N49" s="62">
        <v>55</v>
      </c>
      <c r="O49" s="63">
        <v>68</v>
      </c>
      <c r="P49" s="46"/>
      <c r="Q49" s="46"/>
      <c r="R49" s="46"/>
      <c r="S49" s="46"/>
      <c r="T49" s="46"/>
      <c r="U49" s="46"/>
    </row>
    <row r="50" spans="1:21" ht="30.75" customHeight="1">
      <c r="A50" s="46"/>
      <c r="B50" s="1163"/>
      <c r="C50" s="1164"/>
      <c r="D50" s="60"/>
      <c r="E50" s="1140" t="s">
        <v>15</v>
      </c>
      <c r="F50" s="1140"/>
      <c r="G50" s="1140"/>
      <c r="H50" s="1140"/>
      <c r="I50" s="1140"/>
      <c r="J50" s="1141"/>
      <c r="K50" s="61">
        <v>6</v>
      </c>
      <c r="L50" s="62">
        <v>6</v>
      </c>
      <c r="M50" s="62">
        <v>12</v>
      </c>
      <c r="N50" s="62">
        <v>6</v>
      </c>
      <c r="O50" s="63">
        <v>6</v>
      </c>
      <c r="P50" s="46"/>
      <c r="Q50" s="46"/>
      <c r="R50" s="46"/>
      <c r="S50" s="46"/>
      <c r="T50" s="46"/>
      <c r="U50" s="46"/>
    </row>
    <row r="51" spans="1:21" ht="30.75" customHeight="1">
      <c r="A51" s="46"/>
      <c r="B51" s="1165"/>
      <c r="C51" s="1166"/>
      <c r="D51" s="64"/>
      <c r="E51" s="1140" t="s">
        <v>16</v>
      </c>
      <c r="F51" s="1140"/>
      <c r="G51" s="1140"/>
      <c r="H51" s="1140"/>
      <c r="I51" s="1140"/>
      <c r="J51" s="1141"/>
      <c r="K51" s="61" t="s">
        <v>490</v>
      </c>
      <c r="L51" s="62" t="s">
        <v>490</v>
      </c>
      <c r="M51" s="62" t="s">
        <v>490</v>
      </c>
      <c r="N51" s="62" t="s">
        <v>490</v>
      </c>
      <c r="O51" s="63">
        <v>0</v>
      </c>
      <c r="P51" s="46"/>
      <c r="Q51" s="46"/>
      <c r="R51" s="46"/>
      <c r="S51" s="46"/>
      <c r="T51" s="46"/>
      <c r="U51" s="46"/>
    </row>
    <row r="52" spans="1:21" ht="30.75" customHeight="1">
      <c r="A52" s="46"/>
      <c r="B52" s="1138" t="s">
        <v>17</v>
      </c>
      <c r="C52" s="1139"/>
      <c r="D52" s="64"/>
      <c r="E52" s="1140" t="s">
        <v>18</v>
      </c>
      <c r="F52" s="1140"/>
      <c r="G52" s="1140"/>
      <c r="H52" s="1140"/>
      <c r="I52" s="1140"/>
      <c r="J52" s="1141"/>
      <c r="K52" s="61">
        <v>1329</v>
      </c>
      <c r="L52" s="62">
        <v>1313</v>
      </c>
      <c r="M52" s="62">
        <v>1310</v>
      </c>
      <c r="N52" s="62">
        <v>1301</v>
      </c>
      <c r="O52" s="63">
        <v>1291</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1008</v>
      </c>
      <c r="L53" s="67">
        <v>1004</v>
      </c>
      <c r="M53" s="67">
        <v>1062</v>
      </c>
      <c r="N53" s="67">
        <v>1113</v>
      </c>
      <c r="O53" s="68">
        <v>1068</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Gz1lnN31Hl/4t3MQRmIzFXPc87mScssMu+uTw6BIp63uMMe9kPRW8UdUR4cEp1S28P1k62aY5wk3/88Tjg3EQ==" saltValue="fSJjdicqY7OTH79ZeWCM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89" zoomScaleNormal="89"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528</v>
      </c>
      <c r="J40" s="101" t="s">
        <v>529</v>
      </c>
      <c r="K40" s="101" t="s">
        <v>530</v>
      </c>
      <c r="L40" s="101" t="s">
        <v>531</v>
      </c>
      <c r="M40" s="102" t="s">
        <v>532</v>
      </c>
    </row>
    <row r="41" spans="2:13" ht="27.75" customHeight="1">
      <c r="B41" s="1181" t="s">
        <v>30</v>
      </c>
      <c r="C41" s="1182"/>
      <c r="D41" s="103"/>
      <c r="E41" s="1183" t="s">
        <v>31</v>
      </c>
      <c r="F41" s="1183"/>
      <c r="G41" s="1183"/>
      <c r="H41" s="1184"/>
      <c r="I41" s="342">
        <v>15722</v>
      </c>
      <c r="J41" s="343">
        <v>16622</v>
      </c>
      <c r="K41" s="343">
        <v>17514</v>
      </c>
      <c r="L41" s="343">
        <v>18003</v>
      </c>
      <c r="M41" s="344">
        <v>18335</v>
      </c>
    </row>
    <row r="42" spans="2:13" ht="27.75" customHeight="1">
      <c r="B42" s="1171"/>
      <c r="C42" s="1172"/>
      <c r="D42" s="104"/>
      <c r="E42" s="1175" t="s">
        <v>32</v>
      </c>
      <c r="F42" s="1175"/>
      <c r="G42" s="1175"/>
      <c r="H42" s="1176"/>
      <c r="I42" s="345">
        <v>119</v>
      </c>
      <c r="J42" s="346">
        <v>101</v>
      </c>
      <c r="K42" s="346">
        <v>83</v>
      </c>
      <c r="L42" s="346">
        <v>65</v>
      </c>
      <c r="M42" s="347">
        <v>47</v>
      </c>
    </row>
    <row r="43" spans="2:13" ht="27.75" customHeight="1">
      <c r="B43" s="1171"/>
      <c r="C43" s="1172"/>
      <c r="D43" s="104"/>
      <c r="E43" s="1175" t="s">
        <v>33</v>
      </c>
      <c r="F43" s="1175"/>
      <c r="G43" s="1175"/>
      <c r="H43" s="1176"/>
      <c r="I43" s="345">
        <v>5626</v>
      </c>
      <c r="J43" s="346">
        <v>5705</v>
      </c>
      <c r="K43" s="346">
        <v>7235</v>
      </c>
      <c r="L43" s="346">
        <v>12592</v>
      </c>
      <c r="M43" s="347">
        <v>16644</v>
      </c>
    </row>
    <row r="44" spans="2:13" ht="27.75" customHeight="1">
      <c r="B44" s="1171"/>
      <c r="C44" s="1172"/>
      <c r="D44" s="104"/>
      <c r="E44" s="1175" t="s">
        <v>34</v>
      </c>
      <c r="F44" s="1175"/>
      <c r="G44" s="1175"/>
      <c r="H44" s="1176"/>
      <c r="I44" s="345">
        <v>592</v>
      </c>
      <c r="J44" s="346">
        <v>741</v>
      </c>
      <c r="K44" s="346">
        <v>802</v>
      </c>
      <c r="L44" s="346">
        <v>809</v>
      </c>
      <c r="M44" s="347">
        <v>1000</v>
      </c>
    </row>
    <row r="45" spans="2:13" ht="27.75" customHeight="1">
      <c r="B45" s="1171"/>
      <c r="C45" s="1172"/>
      <c r="D45" s="104"/>
      <c r="E45" s="1175" t="s">
        <v>35</v>
      </c>
      <c r="F45" s="1175"/>
      <c r="G45" s="1175"/>
      <c r="H45" s="1176"/>
      <c r="I45" s="345">
        <v>1942</v>
      </c>
      <c r="J45" s="346">
        <v>2003</v>
      </c>
      <c r="K45" s="346">
        <v>2117</v>
      </c>
      <c r="L45" s="346">
        <v>2199</v>
      </c>
      <c r="M45" s="347">
        <v>2346</v>
      </c>
    </row>
    <row r="46" spans="2:13" ht="27.75" customHeight="1">
      <c r="B46" s="1171"/>
      <c r="C46" s="1172"/>
      <c r="D46" s="105"/>
      <c r="E46" s="1175" t="s">
        <v>36</v>
      </c>
      <c r="F46" s="1175"/>
      <c r="G46" s="1175"/>
      <c r="H46" s="1176"/>
      <c r="I46" s="345">
        <v>1</v>
      </c>
      <c r="J46" s="346">
        <v>1</v>
      </c>
      <c r="K46" s="346">
        <v>1</v>
      </c>
      <c r="L46" s="346">
        <v>1</v>
      </c>
      <c r="M46" s="347">
        <v>1</v>
      </c>
    </row>
    <row r="47" spans="2:13" ht="27.75" customHeight="1">
      <c r="B47" s="1171"/>
      <c r="C47" s="1172"/>
      <c r="D47" s="106"/>
      <c r="E47" s="1185" t="s">
        <v>37</v>
      </c>
      <c r="F47" s="1186"/>
      <c r="G47" s="1186"/>
      <c r="H47" s="1187"/>
      <c r="I47" s="345" t="s">
        <v>490</v>
      </c>
      <c r="J47" s="346" t="s">
        <v>490</v>
      </c>
      <c r="K47" s="346" t="s">
        <v>490</v>
      </c>
      <c r="L47" s="346" t="s">
        <v>490</v>
      </c>
      <c r="M47" s="347" t="s">
        <v>490</v>
      </c>
    </row>
    <row r="48" spans="2:13" ht="27.75" customHeight="1">
      <c r="B48" s="1171"/>
      <c r="C48" s="1172"/>
      <c r="D48" s="104"/>
      <c r="E48" s="1175" t="s">
        <v>38</v>
      </c>
      <c r="F48" s="1175"/>
      <c r="G48" s="1175"/>
      <c r="H48" s="1176"/>
      <c r="I48" s="345" t="s">
        <v>490</v>
      </c>
      <c r="J48" s="346" t="s">
        <v>490</v>
      </c>
      <c r="K48" s="346" t="s">
        <v>490</v>
      </c>
      <c r="L48" s="346" t="s">
        <v>490</v>
      </c>
      <c r="M48" s="347" t="s">
        <v>490</v>
      </c>
    </row>
    <row r="49" spans="2:13" ht="27.75" customHeight="1">
      <c r="B49" s="1173"/>
      <c r="C49" s="1174"/>
      <c r="D49" s="104"/>
      <c r="E49" s="1175" t="s">
        <v>39</v>
      </c>
      <c r="F49" s="1175"/>
      <c r="G49" s="1175"/>
      <c r="H49" s="1176"/>
      <c r="I49" s="345" t="s">
        <v>490</v>
      </c>
      <c r="J49" s="346" t="s">
        <v>490</v>
      </c>
      <c r="K49" s="346" t="s">
        <v>490</v>
      </c>
      <c r="L49" s="346" t="s">
        <v>490</v>
      </c>
      <c r="M49" s="347" t="s">
        <v>490</v>
      </c>
    </row>
    <row r="50" spans="2:13" ht="27.75" customHeight="1">
      <c r="B50" s="1169" t="s">
        <v>40</v>
      </c>
      <c r="C50" s="1170"/>
      <c r="D50" s="107"/>
      <c r="E50" s="1175" t="s">
        <v>41</v>
      </c>
      <c r="F50" s="1175"/>
      <c r="G50" s="1175"/>
      <c r="H50" s="1176"/>
      <c r="I50" s="345">
        <v>8444</v>
      </c>
      <c r="J50" s="346">
        <v>8525</v>
      </c>
      <c r="K50" s="346">
        <v>8636</v>
      </c>
      <c r="L50" s="346">
        <v>9202</v>
      </c>
      <c r="M50" s="347">
        <v>8946</v>
      </c>
    </row>
    <row r="51" spans="2:13" ht="27.75" customHeight="1">
      <c r="B51" s="1171"/>
      <c r="C51" s="1172"/>
      <c r="D51" s="104"/>
      <c r="E51" s="1175" t="s">
        <v>42</v>
      </c>
      <c r="F51" s="1175"/>
      <c r="G51" s="1175"/>
      <c r="H51" s="1176"/>
      <c r="I51" s="345">
        <v>947</v>
      </c>
      <c r="J51" s="346">
        <v>739</v>
      </c>
      <c r="K51" s="346">
        <v>641</v>
      </c>
      <c r="L51" s="346">
        <v>467</v>
      </c>
      <c r="M51" s="347">
        <v>303</v>
      </c>
    </row>
    <row r="52" spans="2:13" ht="27.75" customHeight="1">
      <c r="B52" s="1173"/>
      <c r="C52" s="1174"/>
      <c r="D52" s="104"/>
      <c r="E52" s="1175" t="s">
        <v>43</v>
      </c>
      <c r="F52" s="1175"/>
      <c r="G52" s="1175"/>
      <c r="H52" s="1176"/>
      <c r="I52" s="345">
        <v>15104</v>
      </c>
      <c r="J52" s="346">
        <v>16280</v>
      </c>
      <c r="K52" s="346">
        <v>17088</v>
      </c>
      <c r="L52" s="346">
        <v>18076</v>
      </c>
      <c r="M52" s="347">
        <v>18831</v>
      </c>
    </row>
    <row r="53" spans="2:13" ht="27.75" customHeight="1" thickBot="1">
      <c r="B53" s="1177" t="s">
        <v>19</v>
      </c>
      <c r="C53" s="1178"/>
      <c r="D53" s="108"/>
      <c r="E53" s="1179" t="s">
        <v>44</v>
      </c>
      <c r="F53" s="1179"/>
      <c r="G53" s="1179"/>
      <c r="H53" s="1180"/>
      <c r="I53" s="348">
        <v>-494</v>
      </c>
      <c r="J53" s="349">
        <v>-370</v>
      </c>
      <c r="K53" s="349">
        <v>1386</v>
      </c>
      <c r="L53" s="349">
        <v>5925</v>
      </c>
      <c r="M53" s="350">
        <v>10292</v>
      </c>
    </row>
    <row r="54" spans="2:13" ht="27.75" customHeight="1">
      <c r="B54" s="109"/>
      <c r="C54" s="110"/>
      <c r="D54" s="110"/>
      <c r="E54" s="111"/>
      <c r="F54" s="111"/>
      <c r="G54" s="111"/>
      <c r="H54" s="111"/>
      <c r="I54" s="112"/>
      <c r="J54" s="112"/>
      <c r="K54" s="112"/>
      <c r="L54" s="112"/>
      <c r="M54" s="112"/>
    </row>
    <row r="55" spans="2:13" ht="13"/>
  </sheetData>
  <sheetProtection algorithmName="SHA-512" hashValue="FCapVp5gSMG96rudZ7DlVJ0bQm99fntLhTZZhNaQPV3e07TBXW4e16BVW+T7m1UKw4D5+96R9d3ySMehOre9oA==" saltValue="OCaSBwzQynpqMGCme+yJ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530</v>
      </c>
      <c r="G54" s="117" t="s">
        <v>531</v>
      </c>
      <c r="H54" s="118" t="s">
        <v>532</v>
      </c>
    </row>
    <row r="55" spans="2:8" ht="52.5" customHeight="1">
      <c r="B55" s="119"/>
      <c r="C55" s="1196" t="s">
        <v>46</v>
      </c>
      <c r="D55" s="1196"/>
      <c r="E55" s="1197"/>
      <c r="F55" s="120">
        <v>3836</v>
      </c>
      <c r="G55" s="120">
        <v>4094</v>
      </c>
      <c r="H55" s="121">
        <v>3254</v>
      </c>
    </row>
    <row r="56" spans="2:8" ht="52.5" customHeight="1">
      <c r="B56" s="122"/>
      <c r="C56" s="1198" t="s">
        <v>47</v>
      </c>
      <c r="D56" s="1198"/>
      <c r="E56" s="1199"/>
      <c r="F56" s="123">
        <v>532</v>
      </c>
      <c r="G56" s="123">
        <v>532</v>
      </c>
      <c r="H56" s="124">
        <v>585</v>
      </c>
    </row>
    <row r="57" spans="2:8" ht="53.25" customHeight="1">
      <c r="B57" s="122"/>
      <c r="C57" s="1200" t="s">
        <v>48</v>
      </c>
      <c r="D57" s="1200"/>
      <c r="E57" s="1201"/>
      <c r="F57" s="125">
        <v>2223</v>
      </c>
      <c r="G57" s="125">
        <v>2469</v>
      </c>
      <c r="H57" s="126">
        <v>3048</v>
      </c>
    </row>
    <row r="58" spans="2:8" ht="45.75" customHeight="1">
      <c r="B58" s="127"/>
      <c r="C58" s="1188" t="s">
        <v>552</v>
      </c>
      <c r="D58" s="1189"/>
      <c r="E58" s="1190"/>
      <c r="F58" s="128">
        <v>580</v>
      </c>
      <c r="G58" s="128">
        <v>580</v>
      </c>
      <c r="H58" s="129">
        <v>581</v>
      </c>
    </row>
    <row r="59" spans="2:8" ht="45.75" customHeight="1">
      <c r="B59" s="127"/>
      <c r="C59" s="1188" t="s">
        <v>553</v>
      </c>
      <c r="D59" s="1189"/>
      <c r="E59" s="1190"/>
      <c r="F59" s="128">
        <v>400</v>
      </c>
      <c r="G59" s="128">
        <v>480</v>
      </c>
      <c r="H59" s="129">
        <v>560</v>
      </c>
    </row>
    <row r="60" spans="2:8" ht="45.75" customHeight="1">
      <c r="B60" s="127"/>
      <c r="C60" s="1188" t="s">
        <v>554</v>
      </c>
      <c r="D60" s="1189"/>
      <c r="E60" s="1190"/>
      <c r="F60" s="128">
        <v>500</v>
      </c>
      <c r="G60" s="128">
        <v>500</v>
      </c>
      <c r="H60" s="129">
        <v>500</v>
      </c>
    </row>
    <row r="61" spans="2:8" ht="45.75" customHeight="1">
      <c r="B61" s="127"/>
      <c r="C61" s="1188" t="s">
        <v>556</v>
      </c>
      <c r="D61" s="1189"/>
      <c r="E61" s="1190"/>
      <c r="F61" s="128">
        <v>94</v>
      </c>
      <c r="G61" s="128">
        <v>91</v>
      </c>
      <c r="H61" s="129">
        <v>429</v>
      </c>
    </row>
    <row r="62" spans="2:8" ht="45.75" customHeight="1" thickBot="1">
      <c r="B62" s="130"/>
      <c r="C62" s="1191" t="s">
        <v>555</v>
      </c>
      <c r="D62" s="1192"/>
      <c r="E62" s="1193"/>
      <c r="F62" s="131">
        <v>108</v>
      </c>
      <c r="G62" s="131">
        <v>287</v>
      </c>
      <c r="H62" s="132">
        <v>385</v>
      </c>
    </row>
    <row r="63" spans="2:8" ht="52.5" customHeight="1" thickBot="1">
      <c r="B63" s="133"/>
      <c r="C63" s="1194" t="s">
        <v>49</v>
      </c>
      <c r="D63" s="1194"/>
      <c r="E63" s="1195"/>
      <c r="F63" s="134">
        <v>6591</v>
      </c>
      <c r="G63" s="134">
        <v>7095</v>
      </c>
      <c r="H63" s="135">
        <v>6888</v>
      </c>
    </row>
    <row r="64" spans="2:8" ht="13"/>
  </sheetData>
  <sheetProtection algorithmName="SHA-512" hashValue="8rz+vMko+LKMWKxfSh+lfMoGtXZekjpwRh90fK46c08BN5k2LsEtnby2qmQf6VR/XVCFn/e1+KiIL2Mr0GRKcg==" saltValue="J2S7zQjhR2oUS6RUaUVy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50</v>
      </c>
      <c r="E2" s="147"/>
      <c r="F2" s="148" t="s">
        <v>527</v>
      </c>
      <c r="G2" s="149"/>
      <c r="H2" s="150"/>
    </row>
    <row r="3" spans="1:8">
      <c r="A3" s="146" t="s">
        <v>520</v>
      </c>
      <c r="B3" s="151"/>
      <c r="C3" s="152"/>
      <c r="D3" s="153">
        <v>74415</v>
      </c>
      <c r="E3" s="154"/>
      <c r="F3" s="155">
        <v>45588</v>
      </c>
      <c r="G3" s="156"/>
      <c r="H3" s="157"/>
    </row>
    <row r="4" spans="1:8">
      <c r="A4" s="158"/>
      <c r="B4" s="159"/>
      <c r="C4" s="160"/>
      <c r="D4" s="161">
        <v>30024</v>
      </c>
      <c r="E4" s="162"/>
      <c r="F4" s="163">
        <v>24150</v>
      </c>
      <c r="G4" s="164"/>
      <c r="H4" s="165"/>
    </row>
    <row r="5" spans="1:8">
      <c r="A5" s="146" t="s">
        <v>522</v>
      </c>
      <c r="B5" s="151"/>
      <c r="C5" s="152"/>
      <c r="D5" s="153">
        <v>77776</v>
      </c>
      <c r="E5" s="154"/>
      <c r="F5" s="155">
        <v>45483</v>
      </c>
      <c r="G5" s="156"/>
      <c r="H5" s="157"/>
    </row>
    <row r="6" spans="1:8">
      <c r="A6" s="158"/>
      <c r="B6" s="159"/>
      <c r="C6" s="160"/>
      <c r="D6" s="161">
        <v>36228</v>
      </c>
      <c r="E6" s="162"/>
      <c r="F6" s="163">
        <v>24241</v>
      </c>
      <c r="G6" s="164"/>
      <c r="H6" s="165"/>
    </row>
    <row r="7" spans="1:8">
      <c r="A7" s="146" t="s">
        <v>523</v>
      </c>
      <c r="B7" s="151"/>
      <c r="C7" s="152"/>
      <c r="D7" s="153">
        <v>94797</v>
      </c>
      <c r="E7" s="154"/>
      <c r="F7" s="155">
        <v>45945</v>
      </c>
      <c r="G7" s="156"/>
      <c r="H7" s="157"/>
    </row>
    <row r="8" spans="1:8">
      <c r="A8" s="158"/>
      <c r="B8" s="159"/>
      <c r="C8" s="160"/>
      <c r="D8" s="161">
        <v>38185</v>
      </c>
      <c r="E8" s="162"/>
      <c r="F8" s="163">
        <v>25180</v>
      </c>
      <c r="G8" s="164"/>
      <c r="H8" s="165"/>
    </row>
    <row r="9" spans="1:8">
      <c r="A9" s="146" t="s">
        <v>524</v>
      </c>
      <c r="B9" s="151"/>
      <c r="C9" s="152"/>
      <c r="D9" s="153">
        <v>83072</v>
      </c>
      <c r="E9" s="154"/>
      <c r="F9" s="155">
        <v>44475</v>
      </c>
      <c r="G9" s="156"/>
      <c r="H9" s="157"/>
    </row>
    <row r="10" spans="1:8">
      <c r="A10" s="158"/>
      <c r="B10" s="159"/>
      <c r="C10" s="160"/>
      <c r="D10" s="161">
        <v>37673</v>
      </c>
      <c r="E10" s="162"/>
      <c r="F10" s="163">
        <v>24780</v>
      </c>
      <c r="G10" s="164"/>
      <c r="H10" s="165"/>
    </row>
    <row r="11" spans="1:8">
      <c r="A11" s="146" t="s">
        <v>525</v>
      </c>
      <c r="B11" s="151"/>
      <c r="C11" s="152"/>
      <c r="D11" s="153">
        <v>37076</v>
      </c>
      <c r="E11" s="154"/>
      <c r="F11" s="155">
        <v>45982</v>
      </c>
      <c r="G11" s="156"/>
      <c r="H11" s="157"/>
    </row>
    <row r="12" spans="1:8">
      <c r="A12" s="158"/>
      <c r="B12" s="159"/>
      <c r="C12" s="166"/>
      <c r="D12" s="161">
        <v>14563</v>
      </c>
      <c r="E12" s="162"/>
      <c r="F12" s="163">
        <v>25583</v>
      </c>
      <c r="G12" s="164"/>
      <c r="H12" s="165"/>
    </row>
    <row r="13" spans="1:8">
      <c r="A13" s="146"/>
      <c r="B13" s="151"/>
      <c r="C13" s="152"/>
      <c r="D13" s="153">
        <v>73427</v>
      </c>
      <c r="E13" s="154"/>
      <c r="F13" s="155">
        <v>45495</v>
      </c>
      <c r="G13" s="167"/>
      <c r="H13" s="157"/>
    </row>
    <row r="14" spans="1:8">
      <c r="A14" s="158"/>
      <c r="B14" s="159"/>
      <c r="C14" s="160"/>
      <c r="D14" s="161">
        <v>31335</v>
      </c>
      <c r="E14" s="162"/>
      <c r="F14" s="163">
        <v>24787</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0.66</v>
      </c>
      <c r="C19" s="168">
        <f>ROUND(VALUE(SUBSTITUTE(実質収支比率等に係る経年分析!G$48,"▲","-")),2)</f>
        <v>0.64</v>
      </c>
      <c r="D19" s="168">
        <f>ROUND(VALUE(SUBSTITUTE(実質収支比率等に係る経年分析!H$48,"▲","-")),2)</f>
        <v>4.04</v>
      </c>
      <c r="E19" s="168">
        <f>ROUND(VALUE(SUBSTITUTE(実質収支比率等に係る経年分析!I$48,"▲","-")),2)</f>
        <v>1.45</v>
      </c>
      <c r="F19" s="168">
        <f>ROUND(VALUE(SUBSTITUTE(実質収支比率等に係る経年分析!J$48,"▲","-")),2)</f>
        <v>0.75</v>
      </c>
    </row>
    <row r="20" spans="1:11">
      <c r="A20" s="168" t="s">
        <v>53</v>
      </c>
      <c r="B20" s="168">
        <f>ROUND(VALUE(SUBSTITUTE(実質収支比率等に係る経年分析!F$47,"▲","-")),2)</f>
        <v>31.99</v>
      </c>
      <c r="C20" s="168">
        <f>ROUND(VALUE(SUBSTITUTE(実質収支比率等に係る経年分析!G$47,"▲","-")),2)</f>
        <v>31.53</v>
      </c>
      <c r="D20" s="168">
        <f>ROUND(VALUE(SUBSTITUTE(実質収支比率等に係る経年分析!H$47,"▲","-")),2)</f>
        <v>30.36</v>
      </c>
      <c r="E20" s="168">
        <f>ROUND(VALUE(SUBSTITUTE(実質収支比率等に係る経年分析!I$47,"▲","-")),2)</f>
        <v>33.18</v>
      </c>
      <c r="F20" s="168">
        <f>ROUND(VALUE(SUBSTITUTE(実質収支比率等に係る経年分析!J$47,"▲","-")),2)</f>
        <v>26.34</v>
      </c>
    </row>
    <row r="21" spans="1:11">
      <c r="A21" s="168" t="s">
        <v>54</v>
      </c>
      <c r="B21" s="168">
        <f>IF(ISNUMBER(VALUE(SUBSTITUTE(実質収支比率等に係る経年分析!F$49,"▲","-"))),ROUND(VALUE(SUBSTITUTE(実質収支比率等に係る経年分析!F$49,"▲","-")),2),NA())</f>
        <v>-2.33</v>
      </c>
      <c r="C21" s="168">
        <f>IF(ISNUMBER(VALUE(SUBSTITUTE(実質収支比率等に係る経年分析!G$49,"▲","-"))),ROUND(VALUE(SUBSTITUTE(実質収支比率等に係る経年分析!G$49,"▲","-")),2),NA())</f>
        <v>0.33</v>
      </c>
      <c r="D21" s="168">
        <f>IF(ISNUMBER(VALUE(SUBSTITUTE(実質収支比率等に係る経年分析!H$49,"▲","-"))),ROUND(VALUE(SUBSTITUTE(実質収支比率等に係る経年分析!H$49,"▲","-")),2),NA())</f>
        <v>3.75</v>
      </c>
      <c r="E21" s="168">
        <f>IF(ISNUMBER(VALUE(SUBSTITUTE(実質収支比率等に係る経年分析!I$49,"▲","-"))),ROUND(VALUE(SUBSTITUTE(実質収支比率等に係る経年分析!I$49,"▲","-")),2),NA())</f>
        <v>-0.61</v>
      </c>
      <c r="F21" s="168">
        <f>IF(ISNUMBER(VALUE(SUBSTITUTE(実質収支比率等に係る経年分析!J$49,"▲","-"))),ROUND(VALUE(SUBSTITUTE(実質収支比率等に係る経年分析!J$49,"▲","-")),2),NA())</f>
        <v>-7.49</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荒尾市介護保険特別会計（介護サービス勘定）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荒尾市後期高齢者医療特別会計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c r="A31" s="169" t="str">
        <f>IF(連結実質赤字比率に係る赤字・黒字の構成分析!C$39="",NA(),連結実質赤字比率に係る赤字・黒字の構成分析!C$39)</f>
        <v>荒尾市国民健康保険特別会計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0.56000000000000005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0.22</v>
      </c>
    </row>
    <row r="32" spans="1:11">
      <c r="A32" s="169" t="str">
        <f>IF(連結実質赤字比率に係る赤字・黒字の構成分析!C$38="",NA(),連結実質赤字比率に係る赤字・黒字の構成分析!C$38)</f>
        <v>荒尾市介護保険特別会計（保険勘定）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v>
      </c>
    </row>
    <row r="34" spans="1:16">
      <c r="A34" s="169" t="str">
        <f>IF(連結実質赤字比率に係る赤字・黒字の構成分析!C$36="",NA(),連結実質赤字比率に係る赤字・黒字の構成分析!C$36)</f>
        <v>荒尾市下水道事業会計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2.1800000000000002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2.78</v>
      </c>
    </row>
    <row r="35" spans="1:16">
      <c r="A35" s="169" t="str">
        <f>IF(連結実質赤字比率に係る赤字・黒字の構成分析!C$35="",NA(),連結実質赤字比率に係る赤字・黒字の構成分析!C$35)</f>
        <v>荒尾市水道事業会計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4.62</v>
      </c>
    </row>
    <row r="36" spans="1:16">
      <c r="A36" s="169" t="str">
        <f>IF(連結実質赤字比率に係る赤字・黒字の構成分析!C$34="",NA(),連結実質赤字比率に係る赤字・黒字の構成分析!C$34)</f>
        <v>荒尾市病院事業会計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16.309999999999999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14.41</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1329</v>
      </c>
      <c r="E42" s="170"/>
      <c r="F42" s="170"/>
      <c r="G42" s="170">
        <f>'実質公債費比率（分子）の構造'!L$52</f>
        <v>1313</v>
      </c>
      <c r="H42" s="170"/>
      <c r="I42" s="170"/>
      <c r="J42" s="170">
        <f>'実質公債費比率（分子）の構造'!M$52</f>
        <v>1310</v>
      </c>
      <c r="K42" s="170"/>
      <c r="L42" s="170"/>
      <c r="M42" s="170">
        <f>'実質公債費比率（分子）の構造'!N$52</f>
        <v>1301</v>
      </c>
      <c r="N42" s="170"/>
      <c r="O42" s="170"/>
      <c r="P42" s="170">
        <f>'実質公債費比率（分子）の構造'!O$52</f>
        <v>1291</v>
      </c>
    </row>
    <row r="43" spans="1:16">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c r="A44" s="170" t="s">
        <v>62</v>
      </c>
      <c r="B44" s="170">
        <f>'実質公債費比率（分子）の構造'!K$50</f>
        <v>6</v>
      </c>
      <c r="C44" s="170"/>
      <c r="D44" s="170"/>
      <c r="E44" s="170">
        <f>'実質公債費比率（分子）の構造'!L$50</f>
        <v>6</v>
      </c>
      <c r="F44" s="170"/>
      <c r="G44" s="170"/>
      <c r="H44" s="170">
        <f>'実質公債費比率（分子）の構造'!M$50</f>
        <v>12</v>
      </c>
      <c r="I44" s="170"/>
      <c r="J44" s="170"/>
      <c r="K44" s="170">
        <f>'実質公債費比率（分子）の構造'!N$50</f>
        <v>6</v>
      </c>
      <c r="L44" s="170"/>
      <c r="M44" s="170"/>
      <c r="N44" s="170">
        <f>'実質公債費比率（分子）の構造'!O$50</f>
        <v>6</v>
      </c>
      <c r="O44" s="170"/>
      <c r="P44" s="170"/>
    </row>
    <row r="45" spans="1:16">
      <c r="A45" s="170" t="s">
        <v>63</v>
      </c>
      <c r="B45" s="170">
        <f>'実質公債費比率（分子）の構造'!K$49</f>
        <v>46</v>
      </c>
      <c r="C45" s="170"/>
      <c r="D45" s="170"/>
      <c r="E45" s="170">
        <f>'実質公債費比率（分子）の構造'!L$49</f>
        <v>47</v>
      </c>
      <c r="F45" s="170"/>
      <c r="G45" s="170"/>
      <c r="H45" s="170">
        <f>'実質公債費比率（分子）の構造'!M$49</f>
        <v>52</v>
      </c>
      <c r="I45" s="170"/>
      <c r="J45" s="170"/>
      <c r="K45" s="170">
        <f>'実質公債費比率（分子）の構造'!N$49</f>
        <v>55</v>
      </c>
      <c r="L45" s="170"/>
      <c r="M45" s="170"/>
      <c r="N45" s="170">
        <f>'実質公債費比率（分子）の構造'!O$49</f>
        <v>68</v>
      </c>
      <c r="O45" s="170"/>
      <c r="P45" s="170"/>
    </row>
    <row r="46" spans="1:16">
      <c r="A46" s="170" t="s">
        <v>64</v>
      </c>
      <c r="B46" s="170">
        <f>'実質公債費比率（分子）の構造'!K$48</f>
        <v>690</v>
      </c>
      <c r="C46" s="170"/>
      <c r="D46" s="170"/>
      <c r="E46" s="170">
        <f>'実質公債費比率（分子）の構造'!L$48</f>
        <v>684</v>
      </c>
      <c r="F46" s="170"/>
      <c r="G46" s="170"/>
      <c r="H46" s="170">
        <f>'実質公債費比率（分子）の構造'!M$48</f>
        <v>709</v>
      </c>
      <c r="I46" s="170"/>
      <c r="J46" s="170"/>
      <c r="K46" s="170">
        <f>'実質公債費比率（分子）の構造'!N$48</f>
        <v>686</v>
      </c>
      <c r="L46" s="170"/>
      <c r="M46" s="170"/>
      <c r="N46" s="170">
        <f>'実質公債費比率（分子）の構造'!O$48</f>
        <v>609</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f>'実質公債費比率（分子）の構造'!N$47</f>
        <v>7</v>
      </c>
      <c r="L47" s="170"/>
      <c r="M47" s="170"/>
      <c r="N47" s="170">
        <f>'実質公債費比率（分子）の構造'!O$47</f>
        <v>17</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1595</v>
      </c>
      <c r="C49" s="170"/>
      <c r="D49" s="170"/>
      <c r="E49" s="170">
        <f>'実質公債費比率（分子）の構造'!L$45</f>
        <v>1580</v>
      </c>
      <c r="F49" s="170"/>
      <c r="G49" s="170"/>
      <c r="H49" s="170">
        <f>'実質公債費比率（分子）の構造'!M$45</f>
        <v>1599</v>
      </c>
      <c r="I49" s="170"/>
      <c r="J49" s="170"/>
      <c r="K49" s="170">
        <f>'実質公債費比率（分子）の構造'!N$45</f>
        <v>1660</v>
      </c>
      <c r="L49" s="170"/>
      <c r="M49" s="170"/>
      <c r="N49" s="170">
        <f>'実質公債費比率（分子）の構造'!O$45</f>
        <v>1659</v>
      </c>
      <c r="O49" s="170"/>
      <c r="P49" s="170"/>
    </row>
    <row r="50" spans="1:16">
      <c r="A50" s="170" t="s">
        <v>67</v>
      </c>
      <c r="B50" s="170" t="e">
        <f>NA()</f>
        <v>#N/A</v>
      </c>
      <c r="C50" s="170">
        <f>IF(ISNUMBER('実質公債費比率（分子）の構造'!K$53),'実質公債費比率（分子）の構造'!K$53,NA())</f>
        <v>1008</v>
      </c>
      <c r="D50" s="170" t="e">
        <f>NA()</f>
        <v>#N/A</v>
      </c>
      <c r="E50" s="170" t="e">
        <f>NA()</f>
        <v>#N/A</v>
      </c>
      <c r="F50" s="170">
        <f>IF(ISNUMBER('実質公債費比率（分子）の構造'!L$53),'実質公債費比率（分子）の構造'!L$53,NA())</f>
        <v>1004</v>
      </c>
      <c r="G50" s="170" t="e">
        <f>NA()</f>
        <v>#N/A</v>
      </c>
      <c r="H50" s="170" t="e">
        <f>NA()</f>
        <v>#N/A</v>
      </c>
      <c r="I50" s="170">
        <f>IF(ISNUMBER('実質公債費比率（分子）の構造'!M$53),'実質公債費比率（分子）の構造'!M$53,NA())</f>
        <v>1062</v>
      </c>
      <c r="J50" s="170" t="e">
        <f>NA()</f>
        <v>#N/A</v>
      </c>
      <c r="K50" s="170" t="e">
        <f>NA()</f>
        <v>#N/A</v>
      </c>
      <c r="L50" s="170">
        <f>IF(ISNUMBER('実質公債費比率（分子）の構造'!N$53),'実質公債費比率（分子）の構造'!N$53,NA())</f>
        <v>1113</v>
      </c>
      <c r="M50" s="170" t="e">
        <f>NA()</f>
        <v>#N/A</v>
      </c>
      <c r="N50" s="170" t="e">
        <f>NA()</f>
        <v>#N/A</v>
      </c>
      <c r="O50" s="170">
        <f>IF(ISNUMBER('実質公債費比率（分子）の構造'!O$53),'実質公債費比率（分子）の構造'!O$53,NA())</f>
        <v>1068</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15104</v>
      </c>
      <c r="E56" s="169"/>
      <c r="F56" s="169"/>
      <c r="G56" s="169">
        <f>'将来負担比率（分子）の構造'!J$52</f>
        <v>16280</v>
      </c>
      <c r="H56" s="169"/>
      <c r="I56" s="169"/>
      <c r="J56" s="169">
        <f>'将来負担比率（分子）の構造'!K$52</f>
        <v>17088</v>
      </c>
      <c r="K56" s="169"/>
      <c r="L56" s="169"/>
      <c r="M56" s="169">
        <f>'将来負担比率（分子）の構造'!L$52</f>
        <v>18076</v>
      </c>
      <c r="N56" s="169"/>
      <c r="O56" s="169"/>
      <c r="P56" s="169">
        <f>'将来負担比率（分子）の構造'!M$52</f>
        <v>18831</v>
      </c>
    </row>
    <row r="57" spans="1:16">
      <c r="A57" s="169" t="s">
        <v>42</v>
      </c>
      <c r="B57" s="169"/>
      <c r="C57" s="169"/>
      <c r="D57" s="169">
        <f>'将来負担比率（分子）の構造'!I$51</f>
        <v>947</v>
      </c>
      <c r="E57" s="169"/>
      <c r="F57" s="169"/>
      <c r="G57" s="169">
        <f>'将来負担比率（分子）の構造'!J$51</f>
        <v>739</v>
      </c>
      <c r="H57" s="169"/>
      <c r="I57" s="169"/>
      <c r="J57" s="169">
        <f>'将来負担比率（分子）の構造'!K$51</f>
        <v>641</v>
      </c>
      <c r="K57" s="169"/>
      <c r="L57" s="169"/>
      <c r="M57" s="169">
        <f>'将来負担比率（分子）の構造'!L$51</f>
        <v>467</v>
      </c>
      <c r="N57" s="169"/>
      <c r="O57" s="169"/>
      <c r="P57" s="169">
        <f>'将来負担比率（分子）の構造'!M$51</f>
        <v>303</v>
      </c>
    </row>
    <row r="58" spans="1:16">
      <c r="A58" s="169" t="s">
        <v>41</v>
      </c>
      <c r="B58" s="169"/>
      <c r="C58" s="169"/>
      <c r="D58" s="169">
        <f>'将来負担比率（分子）の構造'!I$50</f>
        <v>8444</v>
      </c>
      <c r="E58" s="169"/>
      <c r="F58" s="169"/>
      <c r="G58" s="169">
        <f>'将来負担比率（分子）の構造'!J$50</f>
        <v>8525</v>
      </c>
      <c r="H58" s="169"/>
      <c r="I58" s="169"/>
      <c r="J58" s="169">
        <f>'将来負担比率（分子）の構造'!K$50</f>
        <v>8636</v>
      </c>
      <c r="K58" s="169"/>
      <c r="L58" s="169"/>
      <c r="M58" s="169">
        <f>'将来負担比率（分子）の構造'!L$50</f>
        <v>9202</v>
      </c>
      <c r="N58" s="169"/>
      <c r="O58" s="169"/>
      <c r="P58" s="169">
        <f>'将来負担比率（分子）の構造'!M$50</f>
        <v>8946</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f>'将来負担比率（分子）の構造'!I$46</f>
        <v>1</v>
      </c>
      <c r="C61" s="169"/>
      <c r="D61" s="169"/>
      <c r="E61" s="169">
        <f>'将来負担比率（分子）の構造'!J$46</f>
        <v>1</v>
      </c>
      <c r="F61" s="169"/>
      <c r="G61" s="169"/>
      <c r="H61" s="169">
        <f>'将来負担比率（分子）の構造'!K$46</f>
        <v>1</v>
      </c>
      <c r="I61" s="169"/>
      <c r="J61" s="169"/>
      <c r="K61" s="169">
        <f>'将来負担比率（分子）の構造'!L$46</f>
        <v>1</v>
      </c>
      <c r="L61" s="169"/>
      <c r="M61" s="169"/>
      <c r="N61" s="169">
        <f>'将来負担比率（分子）の構造'!M$46</f>
        <v>1</v>
      </c>
      <c r="O61" s="169"/>
      <c r="P61" s="169"/>
    </row>
    <row r="62" spans="1:16">
      <c r="A62" s="169" t="s">
        <v>35</v>
      </c>
      <c r="B62" s="169">
        <f>'将来負担比率（分子）の構造'!I$45</f>
        <v>1942</v>
      </c>
      <c r="C62" s="169"/>
      <c r="D62" s="169"/>
      <c r="E62" s="169">
        <f>'将来負担比率（分子）の構造'!J$45</f>
        <v>2003</v>
      </c>
      <c r="F62" s="169"/>
      <c r="G62" s="169"/>
      <c r="H62" s="169">
        <f>'将来負担比率（分子）の構造'!K$45</f>
        <v>2117</v>
      </c>
      <c r="I62" s="169"/>
      <c r="J62" s="169"/>
      <c r="K62" s="169">
        <f>'将来負担比率（分子）の構造'!L$45</f>
        <v>2199</v>
      </c>
      <c r="L62" s="169"/>
      <c r="M62" s="169"/>
      <c r="N62" s="169">
        <f>'将来負担比率（分子）の構造'!M$45</f>
        <v>2346</v>
      </c>
      <c r="O62" s="169"/>
      <c r="P62" s="169"/>
    </row>
    <row r="63" spans="1:16">
      <c r="A63" s="169" t="s">
        <v>34</v>
      </c>
      <c r="B63" s="169">
        <f>'将来負担比率（分子）の構造'!I$44</f>
        <v>592</v>
      </c>
      <c r="C63" s="169"/>
      <c r="D63" s="169"/>
      <c r="E63" s="169">
        <f>'将来負担比率（分子）の構造'!J$44</f>
        <v>741</v>
      </c>
      <c r="F63" s="169"/>
      <c r="G63" s="169"/>
      <c r="H63" s="169">
        <f>'将来負担比率（分子）の構造'!K$44</f>
        <v>802</v>
      </c>
      <c r="I63" s="169"/>
      <c r="J63" s="169"/>
      <c r="K63" s="169">
        <f>'将来負担比率（分子）の構造'!L$44</f>
        <v>809</v>
      </c>
      <c r="L63" s="169"/>
      <c r="M63" s="169"/>
      <c r="N63" s="169">
        <f>'将来負担比率（分子）の構造'!M$44</f>
        <v>1000</v>
      </c>
      <c r="O63" s="169"/>
      <c r="P63" s="169"/>
    </row>
    <row r="64" spans="1:16">
      <c r="A64" s="169" t="s">
        <v>33</v>
      </c>
      <c r="B64" s="169">
        <f>'将来負担比率（分子）の構造'!I$43</f>
        <v>5626</v>
      </c>
      <c r="C64" s="169"/>
      <c r="D64" s="169"/>
      <c r="E64" s="169">
        <f>'将来負担比率（分子）の構造'!J$43</f>
        <v>5705</v>
      </c>
      <c r="F64" s="169"/>
      <c r="G64" s="169"/>
      <c r="H64" s="169">
        <f>'将来負担比率（分子）の構造'!K$43</f>
        <v>7235</v>
      </c>
      <c r="I64" s="169"/>
      <c r="J64" s="169"/>
      <c r="K64" s="169">
        <f>'将来負担比率（分子）の構造'!L$43</f>
        <v>12592</v>
      </c>
      <c r="L64" s="169"/>
      <c r="M64" s="169"/>
      <c r="N64" s="169">
        <f>'将来負担比率（分子）の構造'!M$43</f>
        <v>16644</v>
      </c>
      <c r="O64" s="169"/>
      <c r="P64" s="169"/>
    </row>
    <row r="65" spans="1:16">
      <c r="A65" s="169" t="s">
        <v>32</v>
      </c>
      <c r="B65" s="169">
        <f>'将来負担比率（分子）の構造'!I$42</f>
        <v>119</v>
      </c>
      <c r="C65" s="169"/>
      <c r="D65" s="169"/>
      <c r="E65" s="169">
        <f>'将来負担比率（分子）の構造'!J$42</f>
        <v>101</v>
      </c>
      <c r="F65" s="169"/>
      <c r="G65" s="169"/>
      <c r="H65" s="169">
        <f>'将来負担比率（分子）の構造'!K$42</f>
        <v>83</v>
      </c>
      <c r="I65" s="169"/>
      <c r="J65" s="169"/>
      <c r="K65" s="169">
        <f>'将来負担比率（分子）の構造'!L$42</f>
        <v>65</v>
      </c>
      <c r="L65" s="169"/>
      <c r="M65" s="169"/>
      <c r="N65" s="169">
        <f>'将来負担比率（分子）の構造'!M$42</f>
        <v>47</v>
      </c>
      <c r="O65" s="169"/>
      <c r="P65" s="169"/>
    </row>
    <row r="66" spans="1:16">
      <c r="A66" s="169" t="s">
        <v>31</v>
      </c>
      <c r="B66" s="169">
        <f>'将来負担比率（分子）の構造'!I$41</f>
        <v>15722</v>
      </c>
      <c r="C66" s="169"/>
      <c r="D66" s="169"/>
      <c r="E66" s="169">
        <f>'将来負担比率（分子）の構造'!J$41</f>
        <v>16622</v>
      </c>
      <c r="F66" s="169"/>
      <c r="G66" s="169"/>
      <c r="H66" s="169">
        <f>'将来負担比率（分子）の構造'!K$41</f>
        <v>17514</v>
      </c>
      <c r="I66" s="169"/>
      <c r="J66" s="169"/>
      <c r="K66" s="169">
        <f>'将来負担比率（分子）の構造'!L$41</f>
        <v>18003</v>
      </c>
      <c r="L66" s="169"/>
      <c r="M66" s="169"/>
      <c r="N66" s="169">
        <f>'将来負担比率（分子）の構造'!M$41</f>
        <v>18335</v>
      </c>
      <c r="O66" s="169"/>
      <c r="P66" s="169"/>
    </row>
    <row r="67" spans="1:16">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1386</v>
      </c>
      <c r="J67" s="169" t="e">
        <f>NA()</f>
        <v>#N/A</v>
      </c>
      <c r="K67" s="169" t="e">
        <f>NA()</f>
        <v>#N/A</v>
      </c>
      <c r="L67" s="169">
        <f>IF(ISNUMBER('将来負担比率（分子）の構造'!L$53), IF('将来負担比率（分子）の構造'!L$53 &lt; 0, 0, '将来負担比率（分子）の構造'!L$53), NA())</f>
        <v>5925</v>
      </c>
      <c r="M67" s="169" t="e">
        <f>NA()</f>
        <v>#N/A</v>
      </c>
      <c r="N67" s="169" t="e">
        <f>NA()</f>
        <v>#N/A</v>
      </c>
      <c r="O67" s="169">
        <f>IF(ISNUMBER('将来負担比率（分子）の構造'!M$53), IF('将来負担比率（分子）の構造'!M$53 &lt; 0, 0, '将来負担比率（分子）の構造'!M$53), NA())</f>
        <v>10292</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3836</v>
      </c>
      <c r="C72" s="173">
        <f>基金残高に係る経年分析!G55</f>
        <v>4094</v>
      </c>
      <c r="D72" s="173">
        <f>基金残高に係る経年分析!H55</f>
        <v>3254</v>
      </c>
    </row>
    <row r="73" spans="1:16">
      <c r="A73" s="172" t="s">
        <v>74</v>
      </c>
      <c r="B73" s="173">
        <f>基金残高に係る経年分析!F56</f>
        <v>532</v>
      </c>
      <c r="C73" s="173">
        <f>基金残高に係る経年分析!G56</f>
        <v>532</v>
      </c>
      <c r="D73" s="173">
        <f>基金残高に係る経年分析!H56</f>
        <v>585</v>
      </c>
    </row>
    <row r="74" spans="1:16">
      <c r="A74" s="172" t="s">
        <v>75</v>
      </c>
      <c r="B74" s="173">
        <f>基金残高に係る経年分析!F57</f>
        <v>2223</v>
      </c>
      <c r="C74" s="173">
        <f>基金残高に係る経年分析!G57</f>
        <v>2469</v>
      </c>
      <c r="D74" s="173">
        <f>基金残高に係る経年分析!H57</f>
        <v>3048</v>
      </c>
    </row>
  </sheetData>
  <sheetProtection algorithmName="SHA-512" hashValue="SdetZtd56XXPXJm6XVnltSRmvNnMB8OOd2NNWJaGi5AW7qJxwXwKdrphRISwJARTagR7zcGm8k2ucmaJNc7GAg==" saltValue="kB3SS/oTY3n9TsXlw1UW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2025-03-14T07:35:22Z</cp:lastPrinted>
  <dcterms:created xsi:type="dcterms:W3CDTF">2025-02-19T05:11:01Z</dcterms:created>
  <dcterms:modified xsi:type="dcterms:W3CDTF">2025-03-17T02:09:11Z</dcterms:modified>
  <cp:category/>
</cp:coreProperties>
</file>